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ypanqueva\Downloads\"/>
    </mc:Choice>
  </mc:AlternateContent>
  <xr:revisionPtr revIDLastSave="0" documentId="13_ncr:1_{2DA0B6C8-AEB8-4AFF-984C-0274D8432181}" xr6:coauthVersionLast="47" xr6:coauthVersionMax="47" xr10:uidLastSave="{00000000-0000-0000-0000-000000000000}"/>
  <bookViews>
    <workbookView showSheetTabs="0" xWindow="-120" yWindow="-120" windowWidth="29040" windowHeight="15720" tabRatio="873" xr2:uid="{00000000-000D-0000-FFFF-FFFF00000000}"/>
  </bookViews>
  <sheets>
    <sheet name="MENÚ" sheetId="9" r:id="rId1"/>
    <sheet name="MATRIZ" sheetId="1" r:id="rId2"/>
    <sheet name="Valoracion del riesgo" sheetId="2" r:id="rId3"/>
    <sheet name="Tabla de peligros" sheetId="3" r:id="rId4"/>
    <sheet name="PELIGROS HIGIENICOS" sheetId="4" r:id="rId5"/>
    <sheet name="Control Cambios Registro " sheetId="7" r:id="rId6"/>
  </sheets>
  <externalReferences>
    <externalReference r:id="rId7"/>
  </externalReferences>
  <definedNames>
    <definedName name="_xlnm._FilterDatabase" localSheetId="1" hidden="1">MATRIZ!$B$9:$AD$413</definedName>
    <definedName name="_xlnm.Print_Area" localSheetId="4">'PELIGROS HIGIENICOS'!$A$1:$D$82</definedName>
    <definedName name="_xlnm.Print_Area" localSheetId="3">'Tabla de peligros'!$A$1:$J$45</definedName>
    <definedName name="_xlnm.Print_Area" localSheetId="2">'Valoracion del riesgo'!$A$1:$L$57</definedName>
    <definedName name="Naturales">[1]Parametros!$A$2:$A$8</definedName>
    <definedName name="Sociales">[1]Parametros!$C$2:$C$8</definedName>
    <definedName name="Tecnologicos">[1]Parametros!$B$2:$B$13</definedName>
    <definedName name="_xlnm.Print_Titles" localSheetId="1">MATRIZ!$2:$5</definedName>
    <definedName name="_xlnm.Print_Titles" localSheetId="4">'PELIGROS HIGIENICOS'!$2:$5</definedName>
    <definedName name="_xlnm.Print_Titles" localSheetId="3">'Tabla de peligros'!$2:$5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29" i="1" l="1"/>
  <c r="U429" i="1"/>
  <c r="U428" i="1"/>
  <c r="V428" i="1"/>
  <c r="U426" i="1"/>
  <c r="V426" i="1" s="1"/>
  <c r="U427" i="1"/>
  <c r="V427" i="1" s="1"/>
  <c r="V425" i="1"/>
  <c r="U425" i="1"/>
  <c r="V423" i="1" s="1"/>
  <c r="U424" i="1"/>
  <c r="V424" i="1" s="1"/>
  <c r="U422" i="1"/>
  <c r="V422" i="1" s="1"/>
  <c r="U421" i="1"/>
  <c r="V421" i="1" s="1"/>
  <c r="U417" i="1"/>
  <c r="V417" i="1" s="1"/>
  <c r="U416" i="1"/>
  <c r="V416" i="1" s="1"/>
  <c r="U415" i="1"/>
  <c r="V415" i="1" s="1"/>
  <c r="Q414" i="1"/>
  <c r="T215" i="1"/>
  <c r="U215" i="1" s="1"/>
  <c r="V215" i="1" s="1"/>
  <c r="R215" i="1"/>
  <c r="T197" i="1"/>
  <c r="U197" i="1" s="1"/>
  <c r="V197" i="1" s="1"/>
  <c r="R197" i="1"/>
  <c r="T57" i="1"/>
  <c r="U57" i="1"/>
  <c r="V57" i="1" s="1"/>
  <c r="R57" i="1"/>
  <c r="T45" i="1"/>
  <c r="U45" i="1"/>
  <c r="V45" i="1" s="1"/>
  <c r="R45" i="1"/>
  <c r="T33" i="1"/>
  <c r="U33" i="1"/>
  <c r="V33" i="1" s="1"/>
  <c r="R33" i="1"/>
  <c r="T23" i="1"/>
  <c r="U23" i="1" s="1"/>
  <c r="V23" i="1" s="1"/>
  <c r="R23" i="1"/>
  <c r="T12" i="1"/>
  <c r="U12" i="1" s="1"/>
  <c r="V12" i="1" s="1"/>
  <c r="R12" i="1"/>
  <c r="Q403" i="1"/>
  <c r="T403" i="1" s="1"/>
  <c r="U403" i="1" s="1"/>
  <c r="V403" i="1" s="1"/>
  <c r="R403" i="1"/>
  <c r="Q413" i="1"/>
  <c r="T413" i="1" s="1"/>
  <c r="U413" i="1" s="1"/>
  <c r="V413" i="1" s="1"/>
  <c r="R413" i="1"/>
  <c r="Q412" i="1"/>
  <c r="R412" i="1" s="1"/>
  <c r="T412" i="1"/>
  <c r="U412" i="1"/>
  <c r="V412" i="1" s="1"/>
  <c r="Q411" i="1"/>
  <c r="R411" i="1" s="1"/>
  <c r="Q410" i="1"/>
  <c r="Q409" i="1"/>
  <c r="Q408" i="1"/>
  <c r="R408" i="1" s="1"/>
  <c r="Q407" i="1"/>
  <c r="T407" i="1" s="1"/>
  <c r="U407" i="1" s="1"/>
  <c r="V407" i="1" s="1"/>
  <c r="Q406" i="1"/>
  <c r="T405" i="1"/>
  <c r="U405" i="1" s="1"/>
  <c r="V405" i="1" s="1"/>
  <c r="R405" i="1"/>
  <c r="T404" i="1"/>
  <c r="U404" i="1" s="1"/>
  <c r="V404" i="1" s="1"/>
  <c r="R404" i="1"/>
  <c r="T402" i="1"/>
  <c r="U402" i="1" s="1"/>
  <c r="V402" i="1" s="1"/>
  <c r="R402" i="1"/>
  <c r="T401" i="1"/>
  <c r="U401" i="1" s="1"/>
  <c r="V401" i="1" s="1"/>
  <c r="R401" i="1"/>
  <c r="Q400" i="1"/>
  <c r="T400" i="1" s="1"/>
  <c r="U400" i="1"/>
  <c r="V400" i="1"/>
  <c r="U399" i="1"/>
  <c r="V399" i="1" s="1"/>
  <c r="Q382" i="1"/>
  <c r="R382" i="1" s="1"/>
  <c r="T382" i="1"/>
  <c r="U382" i="1" s="1"/>
  <c r="V382" i="1" s="1"/>
  <c r="T374" i="1"/>
  <c r="U374" i="1" s="1"/>
  <c r="V374" i="1" s="1"/>
  <c r="R374" i="1"/>
  <c r="Q392" i="1"/>
  <c r="R392" i="1" s="1"/>
  <c r="Q391" i="1"/>
  <c r="T391" i="1" s="1"/>
  <c r="U391" i="1" s="1"/>
  <c r="V391" i="1" s="1"/>
  <c r="Q390" i="1"/>
  <c r="Q389" i="1"/>
  <c r="T389" i="1" s="1"/>
  <c r="U389" i="1" s="1"/>
  <c r="V389" i="1" s="1"/>
  <c r="R389" i="1"/>
  <c r="Q388" i="1"/>
  <c r="T387" i="1"/>
  <c r="U387" i="1" s="1"/>
  <c r="V387" i="1" s="1"/>
  <c r="R387" i="1"/>
  <c r="Q386" i="1"/>
  <c r="R386" i="1" s="1"/>
  <c r="T386" i="1"/>
  <c r="U386" i="1" s="1"/>
  <c r="V386" i="1" s="1"/>
  <c r="Q385" i="1"/>
  <c r="T385" i="1" s="1"/>
  <c r="U385" i="1" s="1"/>
  <c r="V385" i="1" s="1"/>
  <c r="Q384" i="1"/>
  <c r="Q383" i="1"/>
  <c r="Q381" i="1"/>
  <c r="T380" i="1"/>
  <c r="U380" i="1" s="1"/>
  <c r="V380" i="1" s="1"/>
  <c r="R380" i="1"/>
  <c r="Q379" i="1"/>
  <c r="R379" i="1" s="1"/>
  <c r="T379" i="1"/>
  <c r="U379" i="1" s="1"/>
  <c r="V379" i="1" s="1"/>
  <c r="Q378" i="1"/>
  <c r="T378" i="1" s="1"/>
  <c r="U378" i="1" s="1"/>
  <c r="V378" i="1"/>
  <c r="R378" i="1"/>
  <c r="Q377" i="1"/>
  <c r="T377" i="1" s="1"/>
  <c r="U377" i="1" s="1"/>
  <c r="V377" i="1" s="1"/>
  <c r="R377" i="1"/>
  <c r="Q376" i="1"/>
  <c r="T375" i="1"/>
  <c r="U375" i="1" s="1"/>
  <c r="V375" i="1" s="1"/>
  <c r="R375" i="1"/>
  <c r="Q373" i="1"/>
  <c r="T373" i="1" s="1"/>
  <c r="U373" i="1" s="1"/>
  <c r="V373" i="1" s="1"/>
  <c r="T372" i="1"/>
  <c r="U372" i="1" s="1"/>
  <c r="V372" i="1" s="1"/>
  <c r="R372" i="1"/>
  <c r="T361" i="1"/>
  <c r="U361" i="1" s="1"/>
  <c r="V361" i="1" s="1"/>
  <c r="R361" i="1"/>
  <c r="T371" i="1"/>
  <c r="U371" i="1"/>
  <c r="V371" i="1" s="1"/>
  <c r="R371" i="1"/>
  <c r="T370" i="1"/>
  <c r="U370" i="1" s="1"/>
  <c r="V370" i="1" s="1"/>
  <c r="R370" i="1"/>
  <c r="Q369" i="1"/>
  <c r="R369" i="1" s="1"/>
  <c r="Q368" i="1"/>
  <c r="R368" i="1" s="1"/>
  <c r="T368" i="1"/>
  <c r="U368" i="1"/>
  <c r="V368" i="1" s="1"/>
  <c r="T367" i="1"/>
  <c r="U367" i="1" s="1"/>
  <c r="V367" i="1" s="1"/>
  <c r="R367" i="1"/>
  <c r="T366" i="1"/>
  <c r="U366" i="1" s="1"/>
  <c r="V366" i="1" s="1"/>
  <c r="R366" i="1"/>
  <c r="T365" i="1"/>
  <c r="U365" i="1"/>
  <c r="V365" i="1" s="1"/>
  <c r="R365" i="1"/>
  <c r="T364" i="1"/>
  <c r="U364" i="1" s="1"/>
  <c r="V364" i="1" s="1"/>
  <c r="R364" i="1"/>
  <c r="T363" i="1"/>
  <c r="U363" i="1" s="1"/>
  <c r="V363" i="1" s="1"/>
  <c r="R363" i="1"/>
  <c r="T362" i="1"/>
  <c r="U362" i="1" s="1"/>
  <c r="V362" i="1" s="1"/>
  <c r="R362" i="1"/>
  <c r="Q360" i="1"/>
  <c r="R360" i="1" s="1"/>
  <c r="Q356" i="1"/>
  <c r="T353" i="1"/>
  <c r="U353" i="1" s="1"/>
  <c r="V353" i="1" s="1"/>
  <c r="R353" i="1"/>
  <c r="T359" i="1"/>
  <c r="U359" i="1" s="1"/>
  <c r="V359" i="1" s="1"/>
  <c r="R359" i="1"/>
  <c r="Q358" i="1"/>
  <c r="T358" i="1" s="1"/>
  <c r="U358" i="1" s="1"/>
  <c r="V358" i="1" s="1"/>
  <c r="Q357" i="1"/>
  <c r="T357" i="1" s="1"/>
  <c r="U357" i="1" s="1"/>
  <c r="V357" i="1" s="1"/>
  <c r="Q355" i="1"/>
  <c r="R355" i="1" s="1"/>
  <c r="T355" i="1"/>
  <c r="U355" i="1"/>
  <c r="V355" i="1"/>
  <c r="Q354" i="1"/>
  <c r="R354" i="1" s="1"/>
  <c r="T354" i="1"/>
  <c r="U354" i="1" s="1"/>
  <c r="V354" i="1" s="1"/>
  <c r="Q352" i="1"/>
  <c r="Q350" i="1"/>
  <c r="R350" i="1" s="1"/>
  <c r="Q342" i="1"/>
  <c r="R342" i="1" s="1"/>
  <c r="T342" i="1"/>
  <c r="U342" i="1" s="1"/>
  <c r="V342" i="1" s="1"/>
  <c r="Q340" i="1"/>
  <c r="R340" i="1" s="1"/>
  <c r="T340" i="1"/>
  <c r="U340" i="1"/>
  <c r="V340" i="1" s="1"/>
  <c r="Q339" i="1"/>
  <c r="T339" i="1" s="1"/>
  <c r="U339" i="1" s="1"/>
  <c r="V339" i="1"/>
  <c r="R339" i="1"/>
  <c r="Q338" i="1"/>
  <c r="T338" i="1" s="1"/>
  <c r="U338" i="1" s="1"/>
  <c r="V338" i="1" s="1"/>
  <c r="T337" i="1"/>
  <c r="U337" i="1" s="1"/>
  <c r="V337" i="1" s="1"/>
  <c r="R337" i="1"/>
  <c r="Q351" i="1"/>
  <c r="Q349" i="1"/>
  <c r="R349" i="1" s="1"/>
  <c r="T349" i="1"/>
  <c r="U349" i="1"/>
  <c r="V349" i="1" s="1"/>
  <c r="Q348" i="1"/>
  <c r="R348" i="1" s="1"/>
  <c r="T348" i="1"/>
  <c r="U348" i="1" s="1"/>
  <c r="V348" i="1" s="1"/>
  <c r="Q347" i="1"/>
  <c r="Q346" i="1"/>
  <c r="R346" i="1" s="1"/>
  <c r="Q344" i="1"/>
  <c r="Q343" i="1"/>
  <c r="R343" i="1" s="1"/>
  <c r="Q341" i="1"/>
  <c r="T341" i="1" s="1"/>
  <c r="U341" i="1" s="1"/>
  <c r="V341" i="1" s="1"/>
  <c r="Q336" i="1"/>
  <c r="T336" i="1" s="1"/>
  <c r="U336" i="1" s="1"/>
  <c r="V336" i="1" s="1"/>
  <c r="R336" i="1"/>
  <c r="Q328" i="1"/>
  <c r="T328" i="1"/>
  <c r="U328" i="1"/>
  <c r="V328" i="1" s="1"/>
  <c r="R328" i="1"/>
  <c r="Q327" i="1"/>
  <c r="T327" i="1" s="1"/>
  <c r="U327" i="1" s="1"/>
  <c r="V327" i="1" s="1"/>
  <c r="T326" i="1"/>
  <c r="U326" i="1" s="1"/>
  <c r="V326" i="1"/>
  <c r="R326" i="1"/>
  <c r="Q335" i="1"/>
  <c r="T335" i="1" s="1"/>
  <c r="U335" i="1" s="1"/>
  <c r="V335" i="1" s="1"/>
  <c r="R335" i="1"/>
  <c r="Q334" i="1"/>
  <c r="R334" i="1" s="1"/>
  <c r="T334" i="1"/>
  <c r="U334" i="1" s="1"/>
  <c r="V334" i="1" s="1"/>
  <c r="Q333" i="1"/>
  <c r="R333" i="1" s="1"/>
  <c r="T333" i="1"/>
  <c r="U333" i="1" s="1"/>
  <c r="V333" i="1" s="1"/>
  <c r="Q332" i="1"/>
  <c r="Q330" i="1"/>
  <c r="R330" i="1" s="1"/>
  <c r="Q329" i="1"/>
  <c r="R329" i="1" s="1"/>
  <c r="T329" i="1"/>
  <c r="U329" i="1" s="1"/>
  <c r="V329" i="1" s="1"/>
  <c r="Q325" i="1"/>
  <c r="R325" i="1" s="1"/>
  <c r="Q323" i="1"/>
  <c r="T323" i="1" s="1"/>
  <c r="U323" i="1" s="1"/>
  <c r="V323" i="1" s="1"/>
  <c r="Q317" i="1"/>
  <c r="T317" i="1" s="1"/>
  <c r="U317" i="1"/>
  <c r="V317" i="1"/>
  <c r="R317" i="1"/>
  <c r="Q316" i="1"/>
  <c r="Q314" i="1"/>
  <c r="T314" i="1" s="1"/>
  <c r="U314" i="1" s="1"/>
  <c r="V314" i="1" s="1"/>
  <c r="Q312" i="1"/>
  <c r="R312" i="1" s="1"/>
  <c r="T312" i="1"/>
  <c r="U312" i="1"/>
  <c r="V312" i="1" s="1"/>
  <c r="Q311" i="1"/>
  <c r="T310" i="1"/>
  <c r="U310" i="1" s="1"/>
  <c r="V310" i="1" s="1"/>
  <c r="R310" i="1"/>
  <c r="U393" i="1"/>
  <c r="V393" i="1" s="1"/>
  <c r="Q324" i="1"/>
  <c r="Q322" i="1"/>
  <c r="T322" i="1" s="1"/>
  <c r="U322" i="1" s="1"/>
  <c r="V322" i="1" s="1"/>
  <c r="R322" i="1"/>
  <c r="Q321" i="1"/>
  <c r="R321" i="1" s="1"/>
  <c r="T321" i="1"/>
  <c r="U321" i="1" s="1"/>
  <c r="V321" i="1" s="1"/>
  <c r="Q320" i="1"/>
  <c r="R320" i="1" s="1"/>
  <c r="T320" i="1"/>
  <c r="U320" i="1"/>
  <c r="V320" i="1" s="1"/>
  <c r="Q319" i="1"/>
  <c r="Q318" i="1"/>
  <c r="T318" i="1" s="1"/>
  <c r="U318" i="1" s="1"/>
  <c r="V318" i="1" s="1"/>
  <c r="Q315" i="1"/>
  <c r="T315" i="1" s="1"/>
  <c r="U315" i="1" s="1"/>
  <c r="V315" i="1" s="1"/>
  <c r="Q313" i="1"/>
  <c r="T313" i="1" s="1"/>
  <c r="U313" i="1" s="1"/>
  <c r="V313" i="1" s="1"/>
  <c r="R313" i="1"/>
  <c r="Q309" i="1"/>
  <c r="R309" i="1" s="1"/>
  <c r="T309" i="1"/>
  <c r="U309" i="1" s="1"/>
  <c r="V309" i="1" s="1"/>
  <c r="Q307" i="1"/>
  <c r="Q303" i="1"/>
  <c r="R303" i="1" s="1"/>
  <c r="T303" i="1"/>
  <c r="U303" i="1" s="1"/>
  <c r="V303" i="1" s="1"/>
  <c r="Q300" i="1"/>
  <c r="R300" i="1" s="1"/>
  <c r="Q298" i="1"/>
  <c r="T298" i="1" s="1"/>
  <c r="U298" i="1" s="1"/>
  <c r="V298" i="1"/>
  <c r="R298" i="1"/>
  <c r="Q297" i="1"/>
  <c r="T296" i="1"/>
  <c r="U296" i="1" s="1"/>
  <c r="V296" i="1" s="1"/>
  <c r="R296" i="1"/>
  <c r="Q308" i="1"/>
  <c r="R308" i="1" s="1"/>
  <c r="T308" i="1"/>
  <c r="U308" i="1"/>
  <c r="V308" i="1" s="1"/>
  <c r="Q306" i="1"/>
  <c r="T306" i="1" s="1"/>
  <c r="U306" i="1" s="1"/>
  <c r="V306" i="1" s="1"/>
  <c r="R306" i="1"/>
  <c r="Q305" i="1"/>
  <c r="R305" i="1" s="1"/>
  <c r="Q304" i="1"/>
  <c r="Q302" i="1"/>
  <c r="R302" i="1" s="1"/>
  <c r="T302" i="1"/>
  <c r="U302" i="1"/>
  <c r="V302" i="1" s="1"/>
  <c r="Q301" i="1"/>
  <c r="R301" i="1" s="1"/>
  <c r="T301" i="1"/>
  <c r="U301" i="1" s="1"/>
  <c r="V301" i="1" s="1"/>
  <c r="Q299" i="1"/>
  <c r="Q295" i="1"/>
  <c r="Q294" i="1"/>
  <c r="T294" i="1" s="1"/>
  <c r="U294" i="1" s="1"/>
  <c r="V294" i="1" s="1"/>
  <c r="R294" i="1"/>
  <c r="U292" i="1"/>
  <c r="V292" i="1"/>
  <c r="Q288" i="1"/>
  <c r="Q287" i="1"/>
  <c r="T287" i="1"/>
  <c r="U287" i="1" s="1"/>
  <c r="V287" i="1" s="1"/>
  <c r="R287" i="1"/>
  <c r="Q285" i="1"/>
  <c r="T284" i="1"/>
  <c r="U284" i="1" s="1"/>
  <c r="V284" i="1" s="1"/>
  <c r="R284" i="1"/>
  <c r="T283" i="1"/>
  <c r="U283" i="1" s="1"/>
  <c r="V283" i="1" s="1"/>
  <c r="R283" i="1"/>
  <c r="Q293" i="1"/>
  <c r="T293" i="1"/>
  <c r="U293" i="1" s="1"/>
  <c r="V293" i="1"/>
  <c r="R293" i="1"/>
  <c r="Q291" i="1"/>
  <c r="T291" i="1" s="1"/>
  <c r="U291" i="1" s="1"/>
  <c r="V291" i="1" s="1"/>
  <c r="Q290" i="1"/>
  <c r="Q289" i="1"/>
  <c r="Q286" i="1"/>
  <c r="R286" i="1" s="1"/>
  <c r="Q282" i="1"/>
  <c r="T282" i="1" s="1"/>
  <c r="U282" i="1" s="1"/>
  <c r="V282" i="1" s="1"/>
  <c r="U280" i="1"/>
  <c r="V280" i="1"/>
  <c r="Q279" i="1"/>
  <c r="Q278" i="1"/>
  <c r="Q277" i="1"/>
  <c r="R277" i="1" s="1"/>
  <c r="T277" i="1"/>
  <c r="U277" i="1"/>
  <c r="V277" i="1" s="1"/>
  <c r="Q276" i="1"/>
  <c r="R276" i="1" s="1"/>
  <c r="T276" i="1"/>
  <c r="U276" i="1" s="1"/>
  <c r="V276" i="1" s="1"/>
  <c r="Q273" i="1"/>
  <c r="T273" i="1" s="1"/>
  <c r="U273" i="1" s="1"/>
  <c r="V273" i="1" s="1"/>
  <c r="T272" i="1"/>
  <c r="U272" i="1" s="1"/>
  <c r="V272" i="1" s="1"/>
  <c r="R272" i="1"/>
  <c r="T271" i="1"/>
  <c r="U271" i="1" s="1"/>
  <c r="V271" i="1"/>
  <c r="R271" i="1"/>
  <c r="T267" i="1"/>
  <c r="U267" i="1" s="1"/>
  <c r="V267" i="1"/>
  <c r="R267" i="1"/>
  <c r="T268" i="1"/>
  <c r="U268" i="1"/>
  <c r="V268" i="1" s="1"/>
  <c r="R268" i="1"/>
  <c r="U264" i="1"/>
  <c r="V264" i="1" s="1"/>
  <c r="Q262" i="1"/>
  <c r="T262" i="1" s="1"/>
  <c r="U262" i="1" s="1"/>
  <c r="V262" i="1" s="1"/>
  <c r="R262" i="1"/>
  <c r="Q261" i="1"/>
  <c r="T261" i="1"/>
  <c r="U261" i="1" s="1"/>
  <c r="V261" i="1" s="1"/>
  <c r="R261" i="1"/>
  <c r="Q259" i="1"/>
  <c r="T259" i="1" s="1"/>
  <c r="U259" i="1" s="1"/>
  <c r="V259" i="1" s="1"/>
  <c r="Q258" i="1"/>
  <c r="R258" i="1" s="1"/>
  <c r="T258" i="1"/>
  <c r="U258" i="1" s="1"/>
  <c r="V258" i="1" s="1"/>
  <c r="T255" i="1"/>
  <c r="U255" i="1" s="1"/>
  <c r="V255" i="1" s="1"/>
  <c r="R255" i="1"/>
  <c r="Q246" i="1"/>
  <c r="T246" i="1" s="1"/>
  <c r="U246" i="1" s="1"/>
  <c r="V246" i="1" s="1"/>
  <c r="Q232" i="1"/>
  <c r="R232" i="1" s="1"/>
  <c r="Q252" i="1"/>
  <c r="Q247" i="1"/>
  <c r="T247" i="1"/>
  <c r="U247" i="1" s="1"/>
  <c r="V247" i="1" s="1"/>
  <c r="R247" i="1"/>
  <c r="T242" i="1"/>
  <c r="U242" i="1"/>
  <c r="V242" i="1" s="1"/>
  <c r="R242" i="1"/>
  <c r="T240" i="1"/>
  <c r="U240" i="1" s="1"/>
  <c r="V240" i="1" s="1"/>
  <c r="R240" i="1"/>
  <c r="T239" i="1"/>
  <c r="U239" i="1" s="1"/>
  <c r="V239" i="1" s="1"/>
  <c r="R239" i="1"/>
  <c r="T238" i="1"/>
  <c r="U238" i="1"/>
  <c r="V238" i="1" s="1"/>
  <c r="R238" i="1"/>
  <c r="T237" i="1"/>
  <c r="U237" i="1"/>
  <c r="V237" i="1"/>
  <c r="R237" i="1"/>
  <c r="Q229" i="1"/>
  <c r="R229" i="1" s="1"/>
  <c r="T221" i="1"/>
  <c r="U221" i="1" s="1"/>
  <c r="V221" i="1" s="1"/>
  <c r="R221" i="1"/>
  <c r="T219" i="1"/>
  <c r="U219" i="1"/>
  <c r="V219" i="1" s="1"/>
  <c r="R219" i="1"/>
  <c r="T218" i="1"/>
  <c r="U218" i="1" s="1"/>
  <c r="V218" i="1" s="1"/>
  <c r="R218" i="1"/>
  <c r="T217" i="1"/>
  <c r="U217" i="1" s="1"/>
  <c r="V217" i="1" s="1"/>
  <c r="R217" i="1"/>
  <c r="T216" i="1"/>
  <c r="U216" i="1" s="1"/>
  <c r="V216" i="1" s="1"/>
  <c r="R216" i="1"/>
  <c r="Q214" i="1"/>
  <c r="T214" i="1" s="1"/>
  <c r="U214" i="1" s="1"/>
  <c r="V214" i="1" s="1"/>
  <c r="T203" i="1"/>
  <c r="U203" i="1" s="1"/>
  <c r="V203" i="1" s="1"/>
  <c r="R203" i="1"/>
  <c r="Q204" i="1"/>
  <c r="T204" i="1" s="1"/>
  <c r="U204" i="1"/>
  <c r="V204" i="1" s="1"/>
  <c r="R204" i="1"/>
  <c r="Q213" i="1"/>
  <c r="R213" i="1" s="1"/>
  <c r="Q212" i="1"/>
  <c r="T212" i="1" s="1"/>
  <c r="U212" i="1" s="1"/>
  <c r="V212" i="1" s="1"/>
  <c r="R212" i="1"/>
  <c r="Q210" i="1"/>
  <c r="Q205" i="1"/>
  <c r="T205" i="1" s="1"/>
  <c r="U205" i="1"/>
  <c r="V205" i="1" s="1"/>
  <c r="Q202" i="1"/>
  <c r="U201" i="1"/>
  <c r="V201" i="1" s="1"/>
  <c r="T200" i="1"/>
  <c r="U200" i="1" s="1"/>
  <c r="V200" i="1"/>
  <c r="R200" i="1"/>
  <c r="T199" i="1"/>
  <c r="U199" i="1" s="1"/>
  <c r="V199" i="1" s="1"/>
  <c r="R199" i="1"/>
  <c r="Q194" i="1"/>
  <c r="Q193" i="1"/>
  <c r="R193" i="1" s="1"/>
  <c r="T193" i="1"/>
  <c r="U193" i="1"/>
  <c r="V193" i="1" s="1"/>
  <c r="T186" i="1"/>
  <c r="U186" i="1" s="1"/>
  <c r="V186" i="1" s="1"/>
  <c r="R186" i="1"/>
  <c r="T185" i="1"/>
  <c r="U185" i="1" s="1"/>
  <c r="V185" i="1" s="1"/>
  <c r="R185" i="1"/>
  <c r="T184" i="1"/>
  <c r="U184" i="1"/>
  <c r="V184" i="1" s="1"/>
  <c r="R184" i="1"/>
  <c r="Q180" i="1"/>
  <c r="R180" i="1" s="1"/>
  <c r="T180" i="1"/>
  <c r="U180" i="1" s="1"/>
  <c r="V180" i="1" s="1"/>
  <c r="Q177" i="1"/>
  <c r="T177" i="1" s="1"/>
  <c r="U177" i="1" s="1"/>
  <c r="V177" i="1" s="1"/>
  <c r="Q169" i="1"/>
  <c r="T169" i="1" s="1"/>
  <c r="U169" i="1"/>
  <c r="V169" i="1" s="1"/>
  <c r="Q168" i="1"/>
  <c r="R168" i="1" s="1"/>
  <c r="Q167" i="1"/>
  <c r="T167" i="1" s="1"/>
  <c r="U167" i="1" s="1"/>
  <c r="V167" i="1" s="1"/>
  <c r="R167" i="1"/>
  <c r="Q165" i="1"/>
  <c r="T165" i="1" s="1"/>
  <c r="U165" i="1" s="1"/>
  <c r="V165" i="1" s="1"/>
  <c r="R165" i="1"/>
  <c r="Q164" i="1"/>
  <c r="Q161" i="1"/>
  <c r="R161" i="1" s="1"/>
  <c r="T161" i="1"/>
  <c r="U161" i="1" s="1"/>
  <c r="V161" i="1" s="1"/>
  <c r="T156" i="1"/>
  <c r="U156" i="1"/>
  <c r="V156" i="1" s="1"/>
  <c r="R156" i="1"/>
  <c r="Q151" i="1"/>
  <c r="R151" i="1" s="1"/>
  <c r="T151" i="1"/>
  <c r="U151" i="1"/>
  <c r="V151" i="1" s="1"/>
  <c r="T132" i="1"/>
  <c r="U132" i="1"/>
  <c r="V132" i="1" s="1"/>
  <c r="R132" i="1"/>
  <c r="T140" i="1"/>
  <c r="U140" i="1" s="1"/>
  <c r="V140" i="1" s="1"/>
  <c r="R140" i="1"/>
  <c r="Q139" i="1"/>
  <c r="R139" i="1" s="1"/>
  <c r="T139" i="1"/>
  <c r="U139" i="1" s="1"/>
  <c r="V139" i="1" s="1"/>
  <c r="T138" i="1"/>
  <c r="U138" i="1" s="1"/>
  <c r="V138" i="1" s="1"/>
  <c r="R138" i="1"/>
  <c r="Q137" i="1"/>
  <c r="T137" i="1" s="1"/>
  <c r="U137" i="1" s="1"/>
  <c r="V137" i="1" s="1"/>
  <c r="Q131" i="1"/>
  <c r="T131" i="1" s="1"/>
  <c r="U131" i="1" s="1"/>
  <c r="V131" i="1" s="1"/>
  <c r="R131" i="1"/>
  <c r="Q129" i="1"/>
  <c r="R129" i="1" s="1"/>
  <c r="T129" i="1"/>
  <c r="U129" i="1" s="1"/>
  <c r="V129" i="1" s="1"/>
  <c r="Q128" i="1"/>
  <c r="Q127" i="1"/>
  <c r="T127" i="1"/>
  <c r="U127" i="1"/>
  <c r="V127" i="1" s="1"/>
  <c r="R127" i="1"/>
  <c r="Q125" i="1"/>
  <c r="R125" i="1" s="1"/>
  <c r="Q124" i="1"/>
  <c r="R124" i="1" s="1"/>
  <c r="T124" i="1"/>
  <c r="U124" i="1" s="1"/>
  <c r="V124" i="1" s="1"/>
  <c r="Q123" i="1"/>
  <c r="R123" i="1" s="1"/>
  <c r="T123" i="1"/>
  <c r="U123" i="1" s="1"/>
  <c r="V123" i="1" s="1"/>
  <c r="T121" i="1"/>
  <c r="U121" i="1" s="1"/>
  <c r="V121" i="1" s="1"/>
  <c r="R121" i="1"/>
  <c r="T119" i="1"/>
  <c r="U119" i="1" s="1"/>
  <c r="V119" i="1" s="1"/>
  <c r="R119" i="1"/>
  <c r="T118" i="1"/>
  <c r="U118" i="1" s="1"/>
  <c r="V118" i="1" s="1"/>
  <c r="R118" i="1"/>
  <c r="T117" i="1"/>
  <c r="U117" i="1" s="1"/>
  <c r="V117" i="1" s="1"/>
  <c r="R117" i="1"/>
  <c r="Q113" i="1"/>
  <c r="T113" i="1" s="1"/>
  <c r="U113" i="1" s="1"/>
  <c r="V113" i="1" s="1"/>
  <c r="T108" i="1"/>
  <c r="U108" i="1"/>
  <c r="V108" i="1" s="1"/>
  <c r="R108" i="1"/>
  <c r="T106" i="1"/>
  <c r="U106" i="1"/>
  <c r="V106" i="1" s="1"/>
  <c r="R106" i="1"/>
  <c r="T105" i="1"/>
  <c r="U105" i="1" s="1"/>
  <c r="V105" i="1" s="1"/>
  <c r="R105" i="1"/>
  <c r="T104" i="1"/>
  <c r="U104" i="1" s="1"/>
  <c r="V104" i="1" s="1"/>
  <c r="R104" i="1"/>
  <c r="Q100" i="1"/>
  <c r="T100" i="1"/>
  <c r="U100" i="1" s="1"/>
  <c r="V100" i="1" s="1"/>
  <c r="R100" i="1"/>
  <c r="T93" i="1"/>
  <c r="U93" i="1" s="1"/>
  <c r="V93" i="1" s="1"/>
  <c r="R93" i="1"/>
  <c r="T91" i="1"/>
  <c r="U91" i="1" s="1"/>
  <c r="V91" i="1"/>
  <c r="R91" i="1"/>
  <c r="T90" i="1"/>
  <c r="U90" i="1" s="1"/>
  <c r="V90" i="1" s="1"/>
  <c r="R90" i="1"/>
  <c r="T89" i="1"/>
  <c r="U89" i="1" s="1"/>
  <c r="V89" i="1" s="1"/>
  <c r="R89" i="1"/>
  <c r="Q85" i="1"/>
  <c r="T85" i="1" s="1"/>
  <c r="U85" i="1" s="1"/>
  <c r="V85" i="1" s="1"/>
  <c r="Q78" i="1"/>
  <c r="T78" i="1"/>
  <c r="U78" i="1"/>
  <c r="V78" i="1"/>
  <c r="R78" i="1"/>
  <c r="Q77" i="1"/>
  <c r="T77" i="1" s="1"/>
  <c r="U77" i="1" s="1"/>
  <c r="V77" i="1" s="1"/>
  <c r="T71" i="1"/>
  <c r="U71" i="1" s="1"/>
  <c r="V71" i="1" s="1"/>
  <c r="R71" i="1"/>
  <c r="Q66" i="1"/>
  <c r="R66" i="1" s="1"/>
  <c r="Q64" i="1"/>
  <c r="T64" i="1" s="1"/>
  <c r="U64" i="1" s="1"/>
  <c r="V64" i="1" s="1"/>
  <c r="V62" i="1"/>
  <c r="V60" i="1"/>
  <c r="V59" i="1"/>
  <c r="V58" i="1"/>
  <c r="Q54" i="1"/>
  <c r="Q53" i="1"/>
  <c r="T53" i="1" s="1"/>
  <c r="U53" i="1"/>
  <c r="V53" i="1" s="1"/>
  <c r="Q52" i="1"/>
  <c r="R52" i="1" s="1"/>
  <c r="V50" i="1"/>
  <c r="V48" i="1"/>
  <c r="V47" i="1"/>
  <c r="V46" i="1"/>
  <c r="T42" i="1"/>
  <c r="U42" i="1" s="1"/>
  <c r="V42" i="1" s="1"/>
  <c r="R42" i="1"/>
  <c r="Q40" i="1"/>
  <c r="R40" i="1" s="1"/>
  <c r="T40" i="1"/>
  <c r="U40" i="1" s="1"/>
  <c r="V40" i="1" s="1"/>
  <c r="T39" i="1"/>
  <c r="U39" i="1" s="1"/>
  <c r="V39" i="1" s="1"/>
  <c r="R39" i="1"/>
  <c r="T38" i="1"/>
  <c r="U38" i="1" s="1"/>
  <c r="V38" i="1" s="1"/>
  <c r="R38" i="1"/>
  <c r="T37" i="1"/>
  <c r="U37" i="1" s="1"/>
  <c r="V37" i="1" s="1"/>
  <c r="R37" i="1"/>
  <c r="T36" i="1"/>
  <c r="U36" i="1"/>
  <c r="V36" i="1" s="1"/>
  <c r="R36" i="1"/>
  <c r="T35" i="1"/>
  <c r="U35" i="1" s="1"/>
  <c r="V35" i="1" s="1"/>
  <c r="R35" i="1"/>
  <c r="T34" i="1"/>
  <c r="U34" i="1" s="1"/>
  <c r="V34" i="1" s="1"/>
  <c r="R34" i="1"/>
  <c r="T30" i="1"/>
  <c r="U30" i="1" s="1"/>
  <c r="V30" i="1" s="1"/>
  <c r="R30" i="1"/>
  <c r="Q28" i="1"/>
  <c r="R28" i="1" s="1"/>
  <c r="Q26" i="1"/>
  <c r="T26" i="1" s="1"/>
  <c r="U26" i="1" s="1"/>
  <c r="V26" i="1" s="1"/>
  <c r="Q25" i="1"/>
  <c r="R25" i="1" s="1"/>
  <c r="T25" i="1"/>
  <c r="U25" i="1" s="1"/>
  <c r="V25" i="1" s="1"/>
  <c r="Q24" i="1"/>
  <c r="R24" i="1" s="1"/>
  <c r="T24" i="1"/>
  <c r="U24" i="1" s="1"/>
  <c r="V24" i="1" s="1"/>
  <c r="Q22" i="1"/>
  <c r="T20" i="1"/>
  <c r="U20" i="1" s="1"/>
  <c r="V20" i="1" s="1"/>
  <c r="R20" i="1"/>
  <c r="Q18" i="1"/>
  <c r="T18" i="1" s="1"/>
  <c r="U18" i="1"/>
  <c r="V18" i="1" s="1"/>
  <c r="Q15" i="1"/>
  <c r="Q14" i="1"/>
  <c r="R14" i="1" s="1"/>
  <c r="Q13" i="1"/>
  <c r="T13" i="1"/>
  <c r="U13" i="1"/>
  <c r="V13" i="1" s="1"/>
  <c r="Q16" i="1"/>
  <c r="R16" i="1" s="1"/>
  <c r="T16" i="1"/>
  <c r="U16" i="1" s="1"/>
  <c r="V16" i="1" s="1"/>
  <c r="R13" i="1"/>
  <c r="Q17" i="1"/>
  <c r="R17" i="1" s="1"/>
  <c r="U281" i="1"/>
  <c r="V281" i="1" s="1"/>
  <c r="Q275" i="1"/>
  <c r="R275" i="1" s="1"/>
  <c r="Q274" i="1"/>
  <c r="R274" i="1" s="1"/>
  <c r="T270" i="1"/>
  <c r="U270" i="1" s="1"/>
  <c r="V270" i="1" s="1"/>
  <c r="R270" i="1"/>
  <c r="T269" i="1"/>
  <c r="U269" i="1" s="1"/>
  <c r="V269" i="1" s="1"/>
  <c r="R269" i="1"/>
  <c r="T266" i="1"/>
  <c r="U266" i="1"/>
  <c r="V266" i="1"/>
  <c r="R266" i="1"/>
  <c r="U265" i="1"/>
  <c r="V265" i="1" s="1"/>
  <c r="U263" i="1"/>
  <c r="V263" i="1" s="1"/>
  <c r="U257" i="1"/>
  <c r="V257" i="1" s="1"/>
  <c r="U256" i="1"/>
  <c r="V256" i="1" s="1"/>
  <c r="U254" i="1"/>
  <c r="V254" i="1"/>
  <c r="U398" i="1"/>
  <c r="V398" i="1" s="1"/>
  <c r="U87" i="1"/>
  <c r="V87" i="1" s="1"/>
  <c r="U397" i="1"/>
  <c r="V397" i="1"/>
  <c r="U394" i="1"/>
  <c r="V394" i="1" s="1"/>
  <c r="V49" i="1"/>
  <c r="V51" i="1"/>
  <c r="V61" i="1"/>
  <c r="V63" i="1"/>
  <c r="U179" i="1"/>
  <c r="V179" i="1" s="1"/>
  <c r="Q253" i="1"/>
  <c r="T253" i="1" s="1"/>
  <c r="U253" i="1" s="1"/>
  <c r="V253" i="1" s="1"/>
  <c r="R253" i="1"/>
  <c r="Q251" i="1"/>
  <c r="T251" i="1" s="1"/>
  <c r="U251" i="1" s="1"/>
  <c r="V251" i="1" s="1"/>
  <c r="Q250" i="1"/>
  <c r="Q249" i="1"/>
  <c r="R249" i="1" s="1"/>
  <c r="Q248" i="1"/>
  <c r="R248" i="1" s="1"/>
  <c r="Q245" i="1"/>
  <c r="R245" i="1" s="1"/>
  <c r="Q244" i="1"/>
  <c r="R244" i="1" s="1"/>
  <c r="T243" i="1"/>
  <c r="U243" i="1" s="1"/>
  <c r="V243" i="1" s="1"/>
  <c r="R243" i="1"/>
  <c r="T241" i="1"/>
  <c r="U241" i="1"/>
  <c r="V241" i="1" s="1"/>
  <c r="R241" i="1"/>
  <c r="T236" i="1"/>
  <c r="U236" i="1" s="1"/>
  <c r="V236" i="1" s="1"/>
  <c r="R236" i="1"/>
  <c r="T235" i="1"/>
  <c r="U235" i="1" s="1"/>
  <c r="V235" i="1"/>
  <c r="R235" i="1"/>
  <c r="Q234" i="1"/>
  <c r="R234" i="1" s="1"/>
  <c r="Q233" i="1"/>
  <c r="R233" i="1" s="1"/>
  <c r="T233" i="1"/>
  <c r="U233" i="1" s="1"/>
  <c r="V233" i="1" s="1"/>
  <c r="Q231" i="1"/>
  <c r="T231" i="1" s="1"/>
  <c r="U231" i="1" s="1"/>
  <c r="V231" i="1" s="1"/>
  <c r="Q230" i="1"/>
  <c r="Q228" i="1"/>
  <c r="Q227" i="1"/>
  <c r="T227" i="1" s="1"/>
  <c r="U227" i="1" s="1"/>
  <c r="V227" i="1" s="1"/>
  <c r="Q226" i="1"/>
  <c r="R226" i="1" s="1"/>
  <c r="Q225" i="1"/>
  <c r="R225" i="1" s="1"/>
  <c r="Q224" i="1"/>
  <c r="R224" i="1" s="1"/>
  <c r="T224" i="1"/>
  <c r="U224" i="1" s="1"/>
  <c r="V224" i="1" s="1"/>
  <c r="Q223" i="1"/>
  <c r="Q222" i="1"/>
  <c r="T222" i="1" s="1"/>
  <c r="U222" i="1" s="1"/>
  <c r="V222" i="1" s="1"/>
  <c r="T220" i="1"/>
  <c r="U220" i="1"/>
  <c r="V220" i="1" s="1"/>
  <c r="R220" i="1"/>
  <c r="Q211" i="1"/>
  <c r="R211" i="1" s="1"/>
  <c r="Q209" i="1"/>
  <c r="R209" i="1" s="1"/>
  <c r="Q208" i="1"/>
  <c r="R208" i="1" s="1"/>
  <c r="Q207" i="1"/>
  <c r="T207" i="1" s="1"/>
  <c r="U207" i="1" s="1"/>
  <c r="V207" i="1" s="1"/>
  <c r="Q206" i="1"/>
  <c r="Q198" i="1"/>
  <c r="R198" i="1" s="1"/>
  <c r="T196" i="1"/>
  <c r="U196" i="1" s="1"/>
  <c r="V196" i="1" s="1"/>
  <c r="R196" i="1"/>
  <c r="T195" i="1"/>
  <c r="U195" i="1" s="1"/>
  <c r="V195" i="1" s="1"/>
  <c r="R195" i="1"/>
  <c r="Q192" i="1"/>
  <c r="Q191" i="1"/>
  <c r="R191" i="1" s="1"/>
  <c r="T191" i="1"/>
  <c r="U191" i="1" s="1"/>
  <c r="V191" i="1" s="1"/>
  <c r="Q190" i="1"/>
  <c r="T190" i="1" s="1"/>
  <c r="U190" i="1" s="1"/>
  <c r="V190" i="1" s="1"/>
  <c r="Q189" i="1"/>
  <c r="R189" i="1" s="1"/>
  <c r="Q188" i="1"/>
  <c r="T188" i="1" s="1"/>
  <c r="U188" i="1" s="1"/>
  <c r="V188" i="1" s="1"/>
  <c r="T187" i="1"/>
  <c r="U187" i="1"/>
  <c r="V187" i="1"/>
  <c r="R187" i="1"/>
  <c r="T183" i="1"/>
  <c r="U183" i="1" s="1"/>
  <c r="V183" i="1" s="1"/>
  <c r="R183" i="1"/>
  <c r="Q182" i="1"/>
  <c r="R182" i="1" s="1"/>
  <c r="Q181" i="1"/>
  <c r="R181" i="1" s="1"/>
  <c r="R179" i="1"/>
  <c r="Q178" i="1"/>
  <c r="R178" i="1" s="1"/>
  <c r="Q176" i="1"/>
  <c r="T175" i="1"/>
  <c r="U175" i="1" s="1"/>
  <c r="V175" i="1" s="1"/>
  <c r="R175" i="1"/>
  <c r="Q174" i="1"/>
  <c r="Q173" i="1"/>
  <c r="Q172" i="1"/>
  <c r="R172" i="1" s="1"/>
  <c r="Q171" i="1"/>
  <c r="R171" i="1" s="1"/>
  <c r="Q170" i="1"/>
  <c r="T170" i="1" s="1"/>
  <c r="U170" i="1" s="1"/>
  <c r="V170" i="1" s="1"/>
  <c r="T166" i="1"/>
  <c r="U166" i="1"/>
  <c r="V166" i="1" s="1"/>
  <c r="R166" i="1"/>
  <c r="Q163" i="1"/>
  <c r="T163" i="1" s="1"/>
  <c r="U163" i="1" s="1"/>
  <c r="V163" i="1" s="1"/>
  <c r="Q162" i="1"/>
  <c r="R162" i="1" s="1"/>
  <c r="Q160" i="1"/>
  <c r="R160" i="1" s="1"/>
  <c r="T159" i="1"/>
  <c r="U159" i="1" s="1"/>
  <c r="V159" i="1" s="1"/>
  <c r="R159" i="1"/>
  <c r="T158" i="1"/>
  <c r="U158" i="1" s="1"/>
  <c r="V158" i="1" s="1"/>
  <c r="R158" i="1"/>
  <c r="T157" i="1"/>
  <c r="U157" i="1" s="1"/>
  <c r="V157" i="1" s="1"/>
  <c r="R157" i="1"/>
  <c r="Q155" i="1"/>
  <c r="T155" i="1" s="1"/>
  <c r="U155" i="1" s="1"/>
  <c r="V155" i="1" s="1"/>
  <c r="T154" i="1"/>
  <c r="U154" i="1"/>
  <c r="V154" i="1" s="1"/>
  <c r="R154" i="1"/>
  <c r="T153" i="1"/>
  <c r="U153" i="1" s="1"/>
  <c r="V153" i="1" s="1"/>
  <c r="R153" i="1"/>
  <c r="Q152" i="1"/>
  <c r="R152" i="1" s="1"/>
  <c r="Q150" i="1"/>
  <c r="T150" i="1" s="1"/>
  <c r="U150" i="1" s="1"/>
  <c r="V150" i="1" s="1"/>
  <c r="Q149" i="1"/>
  <c r="T149" i="1" s="1"/>
  <c r="U149" i="1" s="1"/>
  <c r="V149" i="1" s="1"/>
  <c r="Q148" i="1"/>
  <c r="R148" i="1" s="1"/>
  <c r="T147" i="1"/>
  <c r="U147" i="1"/>
  <c r="V147" i="1"/>
  <c r="R147" i="1"/>
  <c r="Q146" i="1"/>
  <c r="T146" i="1" s="1"/>
  <c r="U146" i="1" s="1"/>
  <c r="V146" i="1" s="1"/>
  <c r="Q145" i="1"/>
  <c r="Q144" i="1"/>
  <c r="Q143" i="1"/>
  <c r="R143" i="1" s="1"/>
  <c r="T142" i="1"/>
  <c r="U142" i="1" s="1"/>
  <c r="V142" i="1" s="1"/>
  <c r="R142" i="1"/>
  <c r="T141" i="1"/>
  <c r="U141" i="1" s="1"/>
  <c r="V141" i="1"/>
  <c r="R141" i="1"/>
  <c r="Q136" i="1"/>
  <c r="T136" i="1" s="1"/>
  <c r="U136" i="1" s="1"/>
  <c r="V136" i="1" s="1"/>
  <c r="R136" i="1"/>
  <c r="T135" i="1"/>
  <c r="U135" i="1" s="1"/>
  <c r="V135" i="1" s="1"/>
  <c r="R135" i="1"/>
  <c r="T134" i="1"/>
  <c r="U134" i="1" s="1"/>
  <c r="V134" i="1" s="1"/>
  <c r="R134" i="1"/>
  <c r="T133" i="1"/>
  <c r="U133" i="1"/>
  <c r="V133" i="1"/>
  <c r="R133" i="1"/>
  <c r="Q130" i="1"/>
  <c r="T130" i="1" s="1"/>
  <c r="U130" i="1" s="1"/>
  <c r="V130" i="1" s="1"/>
  <c r="Q126" i="1"/>
  <c r="T126" i="1" s="1"/>
  <c r="U126" i="1" s="1"/>
  <c r="V126" i="1" s="1"/>
  <c r="T122" i="1"/>
  <c r="U122" i="1"/>
  <c r="V122" i="1" s="1"/>
  <c r="R122" i="1"/>
  <c r="T120" i="1"/>
  <c r="U120" i="1" s="1"/>
  <c r="V120" i="1" s="1"/>
  <c r="R120" i="1"/>
  <c r="T116" i="1"/>
  <c r="U116" i="1" s="1"/>
  <c r="V116" i="1" s="1"/>
  <c r="R116" i="1"/>
  <c r="Q115" i="1"/>
  <c r="Q114" i="1"/>
  <c r="Q112" i="1"/>
  <c r="T112" i="1" s="1"/>
  <c r="U112" i="1" s="1"/>
  <c r="V112" i="1" s="1"/>
  <c r="T111" i="1"/>
  <c r="U111" i="1"/>
  <c r="V111" i="1" s="1"/>
  <c r="R111" i="1"/>
  <c r="Q110" i="1"/>
  <c r="T109" i="1"/>
  <c r="U109" i="1" s="1"/>
  <c r="V109" i="1" s="1"/>
  <c r="R109" i="1"/>
  <c r="T107" i="1"/>
  <c r="U107" i="1" s="1"/>
  <c r="V107" i="1" s="1"/>
  <c r="R107" i="1"/>
  <c r="T103" i="1"/>
  <c r="U103" i="1" s="1"/>
  <c r="V103" i="1" s="1"/>
  <c r="R103" i="1"/>
  <c r="Q102" i="1"/>
  <c r="Q101" i="1"/>
  <c r="T101" i="1" s="1"/>
  <c r="U101" i="1" s="1"/>
  <c r="V101" i="1" s="1"/>
  <c r="Q99" i="1"/>
  <c r="R99" i="1" s="1"/>
  <c r="Q98" i="1"/>
  <c r="T98" i="1" s="1"/>
  <c r="U98" i="1" s="1"/>
  <c r="V98" i="1" s="1"/>
  <c r="Q97" i="1"/>
  <c r="R97" i="1" s="1"/>
  <c r="Q96" i="1"/>
  <c r="Q95" i="1"/>
  <c r="T94" i="1"/>
  <c r="U94" i="1"/>
  <c r="V94" i="1"/>
  <c r="R94" i="1"/>
  <c r="T92" i="1"/>
  <c r="U92" i="1"/>
  <c r="V92" i="1" s="1"/>
  <c r="R92" i="1"/>
  <c r="T88" i="1"/>
  <c r="U88" i="1" s="1"/>
  <c r="V88" i="1" s="1"/>
  <c r="R88" i="1"/>
  <c r="Q86" i="1"/>
  <c r="R86" i="1" s="1"/>
  <c r="Q84" i="1"/>
  <c r="Q83" i="1"/>
  <c r="R83" i="1" s="1"/>
  <c r="T83" i="1"/>
  <c r="U83" i="1" s="1"/>
  <c r="V83" i="1" s="1"/>
  <c r="Q82" i="1"/>
  <c r="Q81" i="1"/>
  <c r="T80" i="1"/>
  <c r="U80" i="1"/>
  <c r="V80" i="1" s="1"/>
  <c r="R80" i="1"/>
  <c r="T79" i="1"/>
  <c r="U79" i="1" s="1"/>
  <c r="V79" i="1" s="1"/>
  <c r="R79" i="1"/>
  <c r="Q76" i="1"/>
  <c r="T76" i="1" s="1"/>
  <c r="U76" i="1" s="1"/>
  <c r="V76" i="1" s="1"/>
  <c r="Q75" i="1"/>
  <c r="R75" i="1" s="1"/>
  <c r="T74" i="1"/>
  <c r="U74" i="1"/>
  <c r="V74" i="1" s="1"/>
  <c r="R74" i="1"/>
  <c r="T73" i="1"/>
  <c r="U73" i="1"/>
  <c r="V73" i="1" s="1"/>
  <c r="R73" i="1"/>
  <c r="T72" i="1"/>
  <c r="U72" i="1" s="1"/>
  <c r="V72" i="1" s="1"/>
  <c r="R72" i="1"/>
  <c r="Q70" i="1"/>
  <c r="T70" i="1" s="1"/>
  <c r="U70" i="1" s="1"/>
  <c r="V70" i="1" s="1"/>
  <c r="T69" i="1"/>
  <c r="U69" i="1" s="1"/>
  <c r="V69" i="1" s="1"/>
  <c r="R69" i="1"/>
  <c r="T68" i="1"/>
  <c r="U68" i="1" s="1"/>
  <c r="V68" i="1" s="1"/>
  <c r="R68" i="1"/>
  <c r="Q67" i="1"/>
  <c r="R67" i="1" s="1"/>
  <c r="Q65" i="1"/>
  <c r="T65" i="1" s="1"/>
  <c r="U65" i="1" s="1"/>
  <c r="V65" i="1" s="1"/>
  <c r="Q56" i="1"/>
  <c r="R56" i="1" s="1"/>
  <c r="T56" i="1"/>
  <c r="U56" i="1"/>
  <c r="V56" i="1"/>
  <c r="Q55" i="1"/>
  <c r="Q44" i="1"/>
  <c r="R44" i="1" s="1"/>
  <c r="T43" i="1"/>
  <c r="U43" i="1" s="1"/>
  <c r="V43" i="1" s="1"/>
  <c r="R43" i="1"/>
  <c r="Q41" i="1"/>
  <c r="R41" i="1" s="1"/>
  <c r="Q32" i="1"/>
  <c r="T32" i="1" s="1"/>
  <c r="U32" i="1" s="1"/>
  <c r="V32" i="1" s="1"/>
  <c r="R32" i="1"/>
  <c r="T31" i="1"/>
  <c r="U31" i="1" s="1"/>
  <c r="V31" i="1"/>
  <c r="R31" i="1"/>
  <c r="Q29" i="1"/>
  <c r="T29" i="1" s="1"/>
  <c r="U29" i="1" s="1"/>
  <c r="V29" i="1" s="1"/>
  <c r="Q27" i="1"/>
  <c r="T27" i="1" s="1"/>
  <c r="U27" i="1" s="1"/>
  <c r="V27" i="1" s="1"/>
  <c r="T21" i="1"/>
  <c r="U21" i="1" s="1"/>
  <c r="V21" i="1" s="1"/>
  <c r="R21" i="1"/>
  <c r="T19" i="1"/>
  <c r="U19" i="1"/>
  <c r="V19" i="1"/>
  <c r="R19" i="1"/>
  <c r="Q11" i="1"/>
  <c r="T11" i="1" s="1"/>
  <c r="U11" i="1" s="1"/>
  <c r="V11" i="1" s="1"/>
  <c r="T41" i="1"/>
  <c r="U41" i="1" s="1"/>
  <c r="V41" i="1" s="1"/>
  <c r="R95" i="1"/>
  <c r="T95" i="1"/>
  <c r="U95" i="1" s="1"/>
  <c r="V95" i="1" s="1"/>
  <c r="R112" i="1"/>
  <c r="R114" i="1"/>
  <c r="T114" i="1"/>
  <c r="U114" i="1" s="1"/>
  <c r="V114" i="1" s="1"/>
  <c r="T143" i="1"/>
  <c r="U143" i="1" s="1"/>
  <c r="V143" i="1" s="1"/>
  <c r="R207" i="1"/>
  <c r="T234" i="1"/>
  <c r="U234" i="1"/>
  <c r="V234" i="1" s="1"/>
  <c r="T182" i="1" l="1"/>
  <c r="U182" i="1" s="1"/>
  <c r="V182" i="1" s="1"/>
  <c r="T198" i="1"/>
  <c r="U198" i="1" s="1"/>
  <c r="V198" i="1" s="1"/>
  <c r="T67" i="1"/>
  <c r="U67" i="1" s="1"/>
  <c r="V67" i="1" s="1"/>
  <c r="T275" i="1"/>
  <c r="U275" i="1" s="1"/>
  <c r="V275" i="1" s="1"/>
  <c r="T28" i="1"/>
  <c r="U28" i="1" s="1"/>
  <c r="V28" i="1" s="1"/>
  <c r="R65" i="1"/>
  <c r="T66" i="1"/>
  <c r="U66" i="1" s="1"/>
  <c r="V66" i="1" s="1"/>
  <c r="R282" i="1"/>
  <c r="T300" i="1"/>
  <c r="U300" i="1" s="1"/>
  <c r="V300" i="1" s="1"/>
  <c r="R323" i="1"/>
  <c r="R391" i="1"/>
  <c r="R98" i="1"/>
  <c r="T171" i="1"/>
  <c r="U171" i="1" s="1"/>
  <c r="V171" i="1" s="1"/>
  <c r="R155" i="1"/>
  <c r="R188" i="1"/>
  <c r="T248" i="1"/>
  <c r="U248" i="1" s="1"/>
  <c r="V248" i="1" s="1"/>
  <c r="T44" i="1"/>
  <c r="U44" i="1" s="1"/>
  <c r="V44" i="1" s="1"/>
  <c r="T52" i="1"/>
  <c r="U52" i="1" s="1"/>
  <c r="V52" i="1" s="1"/>
  <c r="R169" i="1"/>
  <c r="T350" i="1"/>
  <c r="U350" i="1" s="1"/>
  <c r="V350" i="1" s="1"/>
  <c r="R11" i="1"/>
  <c r="R190" i="1"/>
  <c r="T148" i="1"/>
  <c r="U148" i="1" s="1"/>
  <c r="V148" i="1" s="1"/>
  <c r="T97" i="1"/>
  <c r="U97" i="1" s="1"/>
  <c r="V97" i="1" s="1"/>
  <c r="T125" i="1"/>
  <c r="U125" i="1" s="1"/>
  <c r="V125" i="1" s="1"/>
  <c r="R214" i="1"/>
  <c r="T286" i="1"/>
  <c r="U286" i="1" s="1"/>
  <c r="V286" i="1" s="1"/>
  <c r="T325" i="1"/>
  <c r="U325" i="1" s="1"/>
  <c r="V325" i="1" s="1"/>
  <c r="R338" i="1"/>
  <c r="R145" i="1"/>
  <c r="T145" i="1"/>
  <c r="U145" i="1" s="1"/>
  <c r="V145" i="1" s="1"/>
  <c r="R194" i="1"/>
  <c r="T194" i="1"/>
  <c r="U194" i="1" s="1"/>
  <c r="V194" i="1" s="1"/>
  <c r="T319" i="1"/>
  <c r="U319" i="1" s="1"/>
  <c r="V319" i="1" s="1"/>
  <c r="R319" i="1"/>
  <c r="R344" i="1"/>
  <c r="T344" i="1"/>
  <c r="U344" i="1" s="1"/>
  <c r="V344" i="1" s="1"/>
  <c r="R307" i="1"/>
  <c r="T307" i="1"/>
  <c r="U307" i="1" s="1"/>
  <c r="V307" i="1" s="1"/>
  <c r="T390" i="1"/>
  <c r="U390" i="1" s="1"/>
  <c r="V390" i="1" s="1"/>
  <c r="R390" i="1"/>
  <c r="R250" i="1"/>
  <c r="T250" i="1"/>
  <c r="U250" i="1" s="1"/>
  <c r="V250" i="1" s="1"/>
  <c r="T168" i="1"/>
  <c r="U168" i="1" s="1"/>
  <c r="V168" i="1" s="1"/>
  <c r="T228" i="1"/>
  <c r="U228" i="1" s="1"/>
  <c r="V228" i="1" s="1"/>
  <c r="R228" i="1"/>
  <c r="T324" i="1"/>
  <c r="U324" i="1" s="1"/>
  <c r="V324" i="1" s="1"/>
  <c r="R324" i="1"/>
  <c r="R173" i="1"/>
  <c r="T173" i="1"/>
  <c r="U173" i="1" s="1"/>
  <c r="V173" i="1" s="1"/>
  <c r="T202" i="1"/>
  <c r="U202" i="1" s="1"/>
  <c r="V202" i="1" s="1"/>
  <c r="R202" i="1"/>
  <c r="R174" i="1"/>
  <c r="T174" i="1"/>
  <c r="U174" i="1" s="1"/>
  <c r="V174" i="1" s="1"/>
  <c r="T230" i="1"/>
  <c r="U230" i="1" s="1"/>
  <c r="V230" i="1" s="1"/>
  <c r="R230" i="1"/>
  <c r="R285" i="1"/>
  <c r="T285" i="1"/>
  <c r="U285" i="1" s="1"/>
  <c r="V285" i="1" s="1"/>
  <c r="T15" i="1"/>
  <c r="U15" i="1" s="1"/>
  <c r="V15" i="1" s="1"/>
  <c r="R15" i="1"/>
  <c r="R128" i="1"/>
  <c r="T128" i="1"/>
  <c r="U128" i="1" s="1"/>
  <c r="V128" i="1" s="1"/>
  <c r="R289" i="1"/>
  <c r="T289" i="1"/>
  <c r="U289" i="1" s="1"/>
  <c r="V289" i="1" s="1"/>
  <c r="T295" i="1"/>
  <c r="U295" i="1" s="1"/>
  <c r="V295" i="1" s="1"/>
  <c r="R295" i="1"/>
  <c r="R110" i="1"/>
  <c r="T110" i="1"/>
  <c r="U110" i="1" s="1"/>
  <c r="V110" i="1" s="1"/>
  <c r="T383" i="1"/>
  <c r="U383" i="1" s="1"/>
  <c r="V383" i="1" s="1"/>
  <c r="R383" i="1"/>
  <c r="T162" i="1"/>
  <c r="U162" i="1" s="1"/>
  <c r="V162" i="1" s="1"/>
  <c r="T160" i="1"/>
  <c r="U160" i="1" s="1"/>
  <c r="V160" i="1" s="1"/>
  <c r="T211" i="1"/>
  <c r="U211" i="1" s="1"/>
  <c r="V211" i="1" s="1"/>
  <c r="T304" i="1"/>
  <c r="U304" i="1" s="1"/>
  <c r="V304" i="1" s="1"/>
  <c r="R304" i="1"/>
  <c r="T152" i="1"/>
  <c r="U152" i="1" s="1"/>
  <c r="V152" i="1" s="1"/>
  <c r="R27" i="1"/>
  <c r="R315" i="1"/>
  <c r="R222" i="1"/>
  <c r="T209" i="1"/>
  <c r="U209" i="1" s="1"/>
  <c r="V209" i="1" s="1"/>
  <c r="R149" i="1"/>
  <c r="T86" i="1"/>
  <c r="U86" i="1" s="1"/>
  <c r="V86" i="1" s="1"/>
  <c r="T229" i="1"/>
  <c r="U229" i="1" s="1"/>
  <c r="V229" i="1" s="1"/>
  <c r="T369" i="1"/>
  <c r="U369" i="1" s="1"/>
  <c r="V369" i="1" s="1"/>
  <c r="T392" i="1"/>
  <c r="U392" i="1" s="1"/>
  <c r="V392" i="1" s="1"/>
  <c r="T408" i="1"/>
  <c r="U408" i="1" s="1"/>
  <c r="V408" i="1" s="1"/>
  <c r="R231" i="1"/>
  <c r="T411" i="1"/>
  <c r="U411" i="1" s="1"/>
  <c r="V411" i="1" s="1"/>
  <c r="T245" i="1"/>
  <c r="U245" i="1" s="1"/>
  <c r="V245" i="1" s="1"/>
  <c r="R150" i="1"/>
  <c r="R163" i="1"/>
  <c r="R76" i="1"/>
  <c r="R29" i="1"/>
  <c r="T332" i="1"/>
  <c r="U332" i="1" s="1"/>
  <c r="V332" i="1" s="1"/>
  <c r="R332" i="1"/>
  <c r="R251" i="1"/>
  <c r="T352" i="1"/>
  <c r="U352" i="1" s="1"/>
  <c r="V352" i="1" s="1"/>
  <c r="R352" i="1"/>
  <c r="R96" i="1"/>
  <c r="T96" i="1"/>
  <c r="U96" i="1" s="1"/>
  <c r="V96" i="1" s="1"/>
  <c r="T384" i="1"/>
  <c r="U384" i="1" s="1"/>
  <c r="V384" i="1" s="1"/>
  <c r="R384" i="1"/>
  <c r="T164" i="1"/>
  <c r="U164" i="1" s="1"/>
  <c r="V164" i="1" s="1"/>
  <c r="R164" i="1"/>
  <c r="T54" i="1"/>
  <c r="U54" i="1" s="1"/>
  <c r="V54" i="1" s="1"/>
  <c r="R54" i="1"/>
  <c r="T410" i="1"/>
  <c r="U410" i="1" s="1"/>
  <c r="V410" i="1" s="1"/>
  <c r="R410" i="1"/>
  <c r="T75" i="1"/>
  <c r="U75" i="1" s="1"/>
  <c r="V75" i="1" s="1"/>
  <c r="R176" i="1"/>
  <c r="T176" i="1"/>
  <c r="U176" i="1" s="1"/>
  <c r="V176" i="1" s="1"/>
  <c r="T84" i="1"/>
  <c r="U84" i="1" s="1"/>
  <c r="V84" i="1" s="1"/>
  <c r="R84" i="1"/>
  <c r="R223" i="1"/>
  <c r="T223" i="1"/>
  <c r="U223" i="1" s="1"/>
  <c r="V223" i="1" s="1"/>
  <c r="T206" i="1"/>
  <c r="U206" i="1" s="1"/>
  <c r="V206" i="1" s="1"/>
  <c r="R206" i="1"/>
  <c r="T210" i="1"/>
  <c r="U210" i="1" s="1"/>
  <c r="V210" i="1" s="1"/>
  <c r="R210" i="1"/>
  <c r="T252" i="1"/>
  <c r="U252" i="1" s="1"/>
  <c r="V252" i="1" s="1"/>
  <c r="R252" i="1"/>
  <c r="R290" i="1"/>
  <c r="T290" i="1"/>
  <c r="U290" i="1" s="1"/>
  <c r="V290" i="1" s="1"/>
  <c r="T347" i="1"/>
  <c r="U347" i="1" s="1"/>
  <c r="V347" i="1" s="1"/>
  <c r="R347" i="1"/>
  <c r="R126" i="1"/>
  <c r="R70" i="1"/>
  <c r="R115" i="1"/>
  <c r="T115" i="1"/>
  <c r="U115" i="1" s="1"/>
  <c r="V115" i="1" s="1"/>
  <c r="R146" i="1"/>
  <c r="T81" i="1"/>
  <c r="U81" i="1" s="1"/>
  <c r="V81" i="1" s="1"/>
  <c r="R81" i="1"/>
  <c r="T144" i="1"/>
  <c r="U144" i="1" s="1"/>
  <c r="V144" i="1" s="1"/>
  <c r="R144" i="1"/>
  <c r="T232" i="1"/>
  <c r="U232" i="1" s="1"/>
  <c r="V232" i="1" s="1"/>
  <c r="R291" i="1"/>
  <c r="R316" i="1"/>
  <c r="T316" i="1"/>
  <c r="U316" i="1" s="1"/>
  <c r="V316" i="1" s="1"/>
  <c r="T343" i="1"/>
  <c r="U343" i="1" s="1"/>
  <c r="V343" i="1" s="1"/>
  <c r="T356" i="1"/>
  <c r="U356" i="1" s="1"/>
  <c r="V356" i="1" s="1"/>
  <c r="R356" i="1"/>
  <c r="R406" i="1"/>
  <c r="T406" i="1"/>
  <c r="U406" i="1" s="1"/>
  <c r="V406" i="1" s="1"/>
  <c r="R279" i="1"/>
  <c r="T279" i="1"/>
  <c r="U279" i="1" s="1"/>
  <c r="V279" i="1" s="1"/>
  <c r="T299" i="1"/>
  <c r="U299" i="1" s="1"/>
  <c r="V299" i="1" s="1"/>
  <c r="R299" i="1"/>
  <c r="T192" i="1"/>
  <c r="U192" i="1" s="1"/>
  <c r="V192" i="1" s="1"/>
  <c r="R192" i="1"/>
  <c r="T288" i="1"/>
  <c r="U288" i="1" s="1"/>
  <c r="V288" i="1" s="1"/>
  <c r="R288" i="1"/>
  <c r="R376" i="1"/>
  <c r="T376" i="1"/>
  <c r="U376" i="1" s="1"/>
  <c r="V376" i="1" s="1"/>
  <c r="R55" i="1"/>
  <c r="T55" i="1"/>
  <c r="U55" i="1" s="1"/>
  <c r="V55" i="1" s="1"/>
  <c r="R22" i="1"/>
  <c r="T22" i="1"/>
  <c r="U22" i="1" s="1"/>
  <c r="V22" i="1" s="1"/>
  <c r="R82" i="1"/>
  <c r="T82" i="1"/>
  <c r="U82" i="1" s="1"/>
  <c r="V82" i="1" s="1"/>
  <c r="T297" i="1"/>
  <c r="U297" i="1" s="1"/>
  <c r="V297" i="1" s="1"/>
  <c r="R297" i="1"/>
  <c r="T351" i="1"/>
  <c r="U351" i="1" s="1"/>
  <c r="V351" i="1" s="1"/>
  <c r="R351" i="1"/>
  <c r="T360" i="1"/>
  <c r="U360" i="1" s="1"/>
  <c r="V360" i="1" s="1"/>
  <c r="T189" i="1"/>
  <c r="U189" i="1" s="1"/>
  <c r="V189" i="1" s="1"/>
  <c r="T181" i="1"/>
  <c r="U181" i="1" s="1"/>
  <c r="V181" i="1" s="1"/>
  <c r="R170" i="1"/>
  <c r="R85" i="1"/>
  <c r="T225" i="1"/>
  <c r="U225" i="1" s="1"/>
  <c r="V225" i="1" s="1"/>
  <c r="T99" i="1"/>
  <c r="U99" i="1" s="1"/>
  <c r="V99" i="1" s="1"/>
  <c r="T14" i="1"/>
  <c r="U14" i="1" s="1"/>
  <c r="V14" i="1" s="1"/>
  <c r="R137" i="1"/>
  <c r="R205" i="1"/>
  <c r="T213" i="1"/>
  <c r="U213" i="1" s="1"/>
  <c r="V213" i="1" s="1"/>
  <c r="R314" i="1"/>
  <c r="R357" i="1"/>
  <c r="R400" i="1"/>
  <c r="R381" i="1"/>
  <c r="T381" i="1"/>
  <c r="U381" i="1" s="1"/>
  <c r="V381" i="1" s="1"/>
  <c r="R101" i="1"/>
  <c r="T409" i="1"/>
  <c r="U409" i="1" s="1"/>
  <c r="V409" i="1" s="1"/>
  <c r="R409" i="1"/>
  <c r="T208" i="1"/>
  <c r="U208" i="1" s="1"/>
  <c r="V208" i="1" s="1"/>
  <c r="T226" i="1"/>
  <c r="U226" i="1" s="1"/>
  <c r="V226" i="1" s="1"/>
  <c r="R130" i="1"/>
  <c r="T388" i="1"/>
  <c r="U388" i="1" s="1"/>
  <c r="V388" i="1" s="1"/>
  <c r="R388" i="1"/>
  <c r="R414" i="1"/>
  <c r="T414" i="1"/>
  <c r="U414" i="1" s="1"/>
  <c r="V414" i="1" s="1"/>
  <c r="T274" i="1"/>
  <c r="U274" i="1" s="1"/>
  <c r="V274" i="1" s="1"/>
  <c r="T244" i="1"/>
  <c r="U244" i="1" s="1"/>
  <c r="V244" i="1" s="1"/>
  <c r="T102" i="1"/>
  <c r="U102" i="1" s="1"/>
  <c r="V102" i="1" s="1"/>
  <c r="R102" i="1"/>
  <c r="T311" i="1"/>
  <c r="U311" i="1" s="1"/>
  <c r="V311" i="1" s="1"/>
  <c r="R311" i="1"/>
  <c r="T249" i="1"/>
  <c r="U249" i="1" s="1"/>
  <c r="V249" i="1" s="1"/>
  <c r="R227" i="1"/>
  <c r="R113" i="1"/>
  <c r="R373" i="1"/>
  <c r="R246" i="1"/>
  <c r="R259" i="1"/>
  <c r="R327" i="1"/>
  <c r="R341" i="1"/>
  <c r="R358" i="1"/>
  <c r="R407" i="1"/>
  <c r="T178" i="1"/>
  <c r="U178" i="1" s="1"/>
  <c r="V178" i="1" s="1"/>
  <c r="T172" i="1"/>
  <c r="U172" i="1" s="1"/>
  <c r="V172" i="1" s="1"/>
  <c r="T17" i="1"/>
  <c r="U17" i="1" s="1"/>
  <c r="V17" i="1" s="1"/>
  <c r="R53" i="1"/>
  <c r="R64" i="1"/>
  <c r="R77" i="1"/>
  <c r="T305" i="1"/>
  <c r="U305" i="1" s="1"/>
  <c r="V305" i="1" s="1"/>
  <c r="T346" i="1"/>
  <c r="U346" i="1" s="1"/>
  <c r="V346" i="1" s="1"/>
  <c r="R385" i="1"/>
  <c r="R26" i="1"/>
  <c r="R177" i="1"/>
  <c r="R273" i="1"/>
  <c r="T278" i="1"/>
  <c r="U278" i="1" s="1"/>
  <c r="V278" i="1" s="1"/>
  <c r="R278" i="1"/>
  <c r="R318" i="1"/>
  <c r="T330" i="1"/>
  <c r="U330" i="1" s="1"/>
  <c r="V3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Paolita y John</author>
  </authors>
  <commentList>
    <comment ref="L9" authorId="0" shapeId="0" xr:uid="{00000000-0006-0000-0100-000001000000}">
      <text>
        <r>
          <rPr>
            <b/>
            <sz val="9"/>
            <color indexed="81"/>
            <rFont val="Tahoma"/>
            <family val="2"/>
          </rPr>
          <t>Describa los métodos de control actuales con los que cuenta la empresa para mitigar el riesgo evaluado.  Ejemplo
Riesgo: Ruido
Fuente:  Sistemas de amortiguación.
Medio:    Mediciones ambiental de ruido.
Persona: Elementos de protección personal. Protección auditiva.</t>
        </r>
        <r>
          <rPr>
            <sz val="9"/>
            <color indexed="81"/>
            <rFont val="Tahoma"/>
            <family val="2"/>
          </rPr>
          <t xml:space="preserve">
</t>
        </r>
      </text>
    </comment>
  </commentList>
</comments>
</file>

<file path=xl/sharedStrings.xml><?xml version="1.0" encoding="utf-8"?>
<sst xmlns="http://schemas.openxmlformats.org/spreadsheetml/2006/main" count="8960" uniqueCount="933">
  <si>
    <t>MACROPROCESO ESTRATÉGICO</t>
  </si>
  <si>
    <t>CÓDIGO: ESG-SST-r008</t>
  </si>
  <si>
    <t>PROCESO GESTIÓN SISTEMAS INTEGRADOS - SEGURIDAD Y SALUD EN EL TRABAJO</t>
  </si>
  <si>
    <t>VERSIÓN: 5</t>
  </si>
  <si>
    <t>MATRIZ DE IDENTIFICACIÓN Y CONTROL DE PELIGROS</t>
  </si>
  <si>
    <t>VIGENCIA: 2024-11-01</t>
  </si>
  <si>
    <t>PÁGINA: 1 de 6</t>
  </si>
  <si>
    <t>MENÚ DE NAVEGACIÓN</t>
  </si>
  <si>
    <t>GESTIÓN DE PELIGROS EN LA UNIVERSIDAD DE CUNDINAMARCA</t>
  </si>
  <si>
    <t>Centro de trabajo:</t>
  </si>
  <si>
    <t>Seccional Girardot</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</si>
  <si>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</si>
  <si>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</si>
  <si>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Sede Fusagasugá</t>
  </si>
  <si>
    <t>Seccional Ubaté</t>
  </si>
  <si>
    <t>Extensión Soacha</t>
  </si>
  <si>
    <t>Extensión Chía</t>
  </si>
  <si>
    <t>Extensión Facatativá</t>
  </si>
  <si>
    <t>Extensión Zipaquirá</t>
  </si>
  <si>
    <t>Unidad Agroambiental El Tíbar</t>
  </si>
  <si>
    <t>Unidad Agroambiental La Esperanza</t>
  </si>
  <si>
    <t>Unidad Agroambiental El Vergel</t>
  </si>
  <si>
    <t>Oficina Bogotá</t>
  </si>
  <si>
    <t>CAD</t>
  </si>
  <si>
    <t xml:space="preserve">  </t>
  </si>
  <si>
    <t xml:space="preserve">GESTIÓN SISTEMAS INTEGRADOS - SEGURIDAD Y SALUD EN EL TRABAJO </t>
  </si>
  <si>
    <t>MACRO
PROCESO</t>
  </si>
  <si>
    <t>PROCESO</t>
  </si>
  <si>
    <t>ÁREA</t>
  </si>
  <si>
    <t>ACTIVIDADES</t>
  </si>
  <si>
    <t>TAREAS</t>
  </si>
  <si>
    <t>TAREAS
RUTINARIA</t>
  </si>
  <si>
    <t>PELIGRO</t>
  </si>
  <si>
    <t>EFECTOS POSIBLES</t>
  </si>
  <si>
    <t>CONTROLES EXISTENTES</t>
  </si>
  <si>
    <t>EVALUACIÓN DEL RIESGO</t>
  </si>
  <si>
    <t>VALORACIÓN DEL RIESGO</t>
  </si>
  <si>
    <t>CRITERIOS PARA ESTABLECER CONTROLES</t>
  </si>
  <si>
    <t>MEDIDAS DE INTERVENCIÓN</t>
  </si>
  <si>
    <t>SI</t>
  </si>
  <si>
    <t>NO</t>
  </si>
  <si>
    <t>DESCRIPCIÓN</t>
  </si>
  <si>
    <t>CLASIFICACIÓN</t>
  </si>
  <si>
    <t xml:space="preserve">FUENTE </t>
  </si>
  <si>
    <t>MEDIO</t>
  </si>
  <si>
    <t>TRABAJADOR</t>
  </si>
  <si>
    <t>NIVEL DE DEFICIENCIA</t>
  </si>
  <si>
    <t>NIVEL DE EXPOSICIÓN</t>
  </si>
  <si>
    <t>NIVEL DE PROBABILIDAD (ND*NE)</t>
  </si>
  <si>
    <t>INTERPRETACIÓN NIVEL DE PROBABILIDAD</t>
  </si>
  <si>
    <t>NIVEL DE CONSECUENCIA</t>
  </si>
  <si>
    <t>NIVEL DE RIESGO (NR) E INTERVENCIÓN</t>
  </si>
  <si>
    <t>INTERPRETACIÓN DEL NR</t>
  </si>
  <si>
    <t>ACEPTABILIDAD DEL RIESGO</t>
  </si>
  <si>
    <t>No DE EXPUESTOS</t>
  </si>
  <si>
    <t>PEOR CONSECUENCIA</t>
  </si>
  <si>
    <t>EXISTENCIA DE REQUISITO LEGAL</t>
  </si>
  <si>
    <t>ELIMINACIÓN</t>
  </si>
  <si>
    <t>SUSTITUCIÓN</t>
  </si>
  <si>
    <t>CONTROLES DE INGENIERÍA</t>
  </si>
  <si>
    <t>CONTROLES ADMINISTRATIVOS, SEÑALIZACIÓN, ADVERTENCIA</t>
  </si>
  <si>
    <t>EQUIPOS / ELEMENTOS DE PROTECCIÓN PERSONAL</t>
  </si>
  <si>
    <t>APOYO</t>
  </si>
  <si>
    <t>TALENTO HUMANO</t>
  </si>
  <si>
    <t>GESTOR DE TALENTO HUMANO</t>
  </si>
  <si>
    <t>AUXILIAR SERVICIOS GENERALES II</t>
  </si>
  <si>
    <t xml:space="preserve">REVISAR DOCUMENTACIÓN PARA CONTRATACIÓN.     
REALIZAR AFILIACIONES A EPS, ARL, FP Y CCF. 
REALIZAR INFORME DE CONTRALORÍA SIA OBSERVA.
VELAR POR EL BIENESTAR SOCIAL LABORAL DEL PERSONAL ADMINISTRATIVO. 
TRABAJAR DE MANERA CONTINUA CON EL ÁREA DE SEGURIDAD Y SALUD EN EL TRABAJO.
SUPERVISAR LA CONTRATACIÓN DE SERVICIOS.
</t>
  </si>
  <si>
    <t>X</t>
  </si>
  <si>
    <t xml:space="preserve">VIRUS, BACTERIAS Y HONGOS
</t>
  </si>
  <si>
    <t>BIOLÓGICO</t>
  </si>
  <si>
    <t>INFECCIÓN VIRAL, INFECCIÓN GASTROINTESTINAL, DOLOR ESTOMACAL</t>
  </si>
  <si>
    <t>NINGUNO</t>
  </si>
  <si>
    <t xml:space="preserve">LIMPIEZA Y DESINFECCIÓN CONTROL PERIÓDICO DE LOS BAÑOS 
CULTURA DE LAVADO MENOS </t>
  </si>
  <si>
    <t xml:space="preserve"> USO DE ELEMENTO DE PROTECCIÓN (EPP) TAPABOCAS, GUANTES (CUANDO LA ACTIVIDAD LO REQUIERA)
 SEÑALIZACIÓN DE LAVADO DE MANOS 
SENSIBILIZACIONES DE AUTOCUIDADO Y CAMPAÑAS 
EVALUACIONES MÉDICAS PERIÓDICAS
 PROGRAMAS DE PROMOCIÓN Y DETECCIÓN  
</t>
  </si>
  <si>
    <t>1 F</t>
  </si>
  <si>
    <t xml:space="preserve">CAPACITACIÓN EN RIESGO BIOLÓGICO, CAPACITACIÓN EN  ESTILOS DE VIDA SALUDABLE    EN FOCADO EN LAVADO DE MANOS E HIGIENE PERSONAL  Y PREVENCIÓN DE ENFERMEDADES VIRALES Y CONTAGIOSAS. </t>
  </si>
  <si>
    <t>RADIACIONES NO IONIZANTES
(Uso de video terminales)</t>
  </si>
  <si>
    <t>FÍSICO</t>
  </si>
  <si>
    <t xml:space="preserve">CANSANCIO VISUAL,  IRRITACIONES CONJUNTIVAL, CEFALEA, IRRITABILIDAD Y EN OCASIONES MAREOS. </t>
  </si>
  <si>
    <t>PANTALLAS DE COMPUTADORES CON FILTRO</t>
  </si>
  <si>
    <t>NO OBSERVADOS</t>
  </si>
  <si>
    <t xml:space="preserve">TIEMPOS DE DESCANSO  O ACTIVIDADES QUE NO REQUIEREN SU USO DE VIDEO TERMINALES ENTRE LA JORNADA LABORAL </t>
  </si>
  <si>
    <t>1F</t>
  </si>
  <si>
    <t>CONJUNTIVITIS, FATIGA VISUAL, PROBLEMAS DE CORNEA, CANSANCIO</t>
  </si>
  <si>
    <t>IMPLEMENTAR PROGRAMA DE PAUSAS ACTIVAS DE TRABAJO DONDE SE INCLUYAN  EJERCICIOS DE RELAJACIÓN VISUAL.
IMPLEMENTAR PROGRAMA DE INSPECCIONES PLANEADAS Y VERIFICAR POSICIÓN DE VIDEO TERMINALES.
REALIZAR SENSIBILIZACIÓN EN USO DE PROTECTOR SOLAR.</t>
  </si>
  <si>
    <t xml:space="preserve">POSTURA 
(Prolongada, mantenida, forzada, anti gravitacional) </t>
  </si>
  <si>
    <t>BIOMECÁNICO</t>
  </si>
  <si>
    <t>DESORDENES MUSCULOESQUELÉTICOS - ESTRÉS LABORAL - PROBLEMAS DE VARICES - CANSANCIO - FATIGA LABORAL</t>
  </si>
  <si>
    <t>SISTEMA  DE VIGILANCIA EPIDEMIOLÓGICA PARA EL RIESGO BIOMECÁNICO.</t>
  </si>
  <si>
    <t>PROGRAMA DE PAUSAS ACTIVAS, EVALUACIONES DE PUESTOS DE TRABAJO</t>
  </si>
  <si>
    <t xml:space="preserve">AUTORIZACIÓN PARA REALIZACIÓN DE PAUSAS ACTIVAS (PROGRAMA DE PAUSAS ACTIVAS)
EVALUACIONES MÉDICAS CON ÉNFASIS EN OSTEOMUSCULARES
SEGUIMIENTO A LAS RECOMENDACIONES DE LAS EVALUACIONES MÉDICAS  
ACTIVIDADES DE PREVENCIÓN PARA DME, CON APOYO DE LA ARL (PROFESIONAL FISIOTERAPEUTA, ESPECIALISTA SST)
DISPONIBILIDAD DE ESPACIO Y SITIOS PARA REALIZAR PAUSA EN LAS ACTIVIDADES  </t>
  </si>
  <si>
    <t>ALTERACIONES EN LA TENSIÓN ARTERIAL, AFECCIONES CARDIACAS</t>
  </si>
  <si>
    <t>IMPLEMENTAR PROGRAMA DE VIGILANCIA EPIDEMIOLÓGICA DE RIESGO PSICOSOCIAL DONDE SE INCLUYA LA APLICACIÓN DE BATERÍA DISPUESTA POR EL MINISTERIO DE TRABAJO, MEDICIÓN DE CLIMA ORGANIZACIONAL.
CAPACITAR AL PERSONAL EN EL MANEJO DEL TIEMPO, MANEJO DEL ESTRÉS, TALLERES EN TRABAJO EN EQUIPO.
IMPLEMENTAR PROGRAMA DE PAUSAS ACTIVAS DE TRABAJO Y GIMNASIA LABORAL</t>
  </si>
  <si>
    <t>MOVIMIENTO REPETITIVO
(Manejo de herramientas propias de la labor)</t>
  </si>
  <si>
    <t>ENFERMEDADES DE TRAUMA ACUMULATIVO, SÍNDROMES TÚNEL DEL CARPO</t>
  </si>
  <si>
    <t xml:space="preserve">PROGRAMA DE PAUSAS ACTIVAS </t>
  </si>
  <si>
    <t>ELEMENTOS DE APOYO (REPOSA  PIES,  PACK MOUSE)
 SILLAS ERGONÓMICAS 
 VALORACIONES MEDICAS CON ÉNFASIS EN OSTEOMUSCULAR
SEGUIMIENTO A LAS VALORACIONES MEDICAS (INGRESO-PERIÓDICOS)
SENSIBILIZACIÓN DE HIGIENE POSTURAL</t>
  </si>
  <si>
    <t>STC, TENDINITIS, HERNIAS O LESIÓN CERVICAL</t>
  </si>
  <si>
    <t>CUMPLIR A CABALIDAD CON LA IMPLEMENTACIÓN DEL   SISTEMA DE VIGILANCIA EPIDEMIOLÓGICA PARA EL RIESGO BIOMECÁNICO.
 SEGUIMIENTO Y COBERTURA DE PAUSAS ACTIVAS DE TRABAJO TODOS LOS DÍAS DURANTE LA JORNADA LABORAL.
 CONTINUAR CON EL SEGUIMIENTO A LAS RECOMENDACIONES MÉDICAS DE LOS EXÁMENES OCUPACIONALES.
INSPECCIÓN PARA VERIFICAR LA CORRECTA UTILIZACIÓN  PACK MOUSE Y DESCANSA PIES AL PERSONAL.
AMPLIAR LA COBERTURA DE  SENSIBILIZACIÓN  A TODO EL PERSONAL SOBRE POSTURAS Y HÁBITOS ADECUADOS</t>
  </si>
  <si>
    <t>GESTIÓN ORGANIZACIONAL 
(Estilo de mando: autoritario y participativo, modalidades de pago y contratación, participación inducción, capacitación y entrenamiento, evaluación del desempeño, bienestar social, manejo de cambios)</t>
  </si>
  <si>
    <t>PSICOSOCIAL</t>
  </si>
  <si>
    <t xml:space="preserve">FATIGA, DOLOR DE CABEZA, HOMBROS, CUELLO, ESPALDA ESTRÉS, ALTERACIONES NERVIOSAS CANSANCIO, BAJO RENDIMIENTO EN EL TRABAJO, ESTRÉS, CARGA EMOCIONAL, CEFALEAS, CAMBIOS EN LA CONDUCTA, IRRITABILIDAD, ALTERACIONES MENTALES, ETC. </t>
  </si>
  <si>
    <t xml:space="preserve"> ACTIVIDADES DE  BIENESTAR</t>
  </si>
  <si>
    <t xml:space="preserve">
PROGRAMA DE PAUSAS ACTIVAS
</t>
  </si>
  <si>
    <t xml:space="preserve"> BUEN TRATO CON EL PERSONAL A SU CARGO. APLICACIÓN DE BATERÍA DE RIESGO PSICOSOCIAL 
 AUTORIZACIÓN PARA REALIZACIÓN DE PAUSAS ACTIVAS (PROGRAMA DE PAUSAS ACTIVAS). ESPACIOS DE ESPARCIMIENTO, GIMNASIO, PROGRAMA LÚDICOS Y DE SENSIBILIZACIÓN
PROGRAMA DE CAPACITACIONES  
</t>
  </si>
  <si>
    <t>BRINDAR CAPACITACIÓN Y O SENSIBILIZACIÓN FRENTE AL RIESGO</t>
  </si>
  <si>
    <t>CONDICIONES DE LA TAREA
(Demandas de carga mental, contenido de la tarea, contenido de la tarea, demandas emocionales, sistema de control, definición de roles, monotonía,  nivel de responsabilidad)</t>
  </si>
  <si>
    <t xml:space="preserve">ACTIVIDADES DE BIENESTAR </t>
  </si>
  <si>
    <t xml:space="preserve">EVALUACIONES DE PUESTOS DE TRABAJO </t>
  </si>
  <si>
    <t xml:space="preserve"> BUEN TRATO CON EL PERSONAL A SU CARGO
APLICACIÓN DE BATERÍA DE RIESGO PSICOSOCIAL 
AUTORIZACIÓN PARA REALIZACIÓN DE PAUSAS ACTIVAS (PROGRAMA DE PAUSAS ACTIVAS)
ESPACIOS DE ESPARCIMIENTO, GIMNASIO, PROGRAMA LÚDICOS Y DE SENSIBILIZACIÓN
 PROGRAMA DE CAPACITACIONES  
</t>
  </si>
  <si>
    <t>CAPACITACIONES  FRENTE AL MANEJO DEL ESTRÉS</t>
  </si>
  <si>
    <t>JORNADA DE TRABAJO
(Pausas, trabajo nocturno, rotación, horas extras, descansos)</t>
  </si>
  <si>
    <t>ACTIVIDADES DE  BIENESTAR</t>
  </si>
  <si>
    <t xml:space="preserve">
 PROGRAMA DE PAUSAS ACTIVAS
</t>
  </si>
  <si>
    <t xml:space="preserve"> BUEN TRATO CON EL PERSONAL A SU CARGO
 APLICACIÓN DE BATERÍA DE RIESGO PSICOSOCIAL 
AUTORIZACIÓN PARA REALIZACIÓN DE PAUSAS ACTIVAS (PROGRAMA DE PAUSAS ACTIVAS)
 ESPACIOS DE ESPARCIMIENTO, GIMNASIO, PROGRAMA LÚDICOS Y DE SENSIBILIZACIÓN
5. PROGRAMA DE CAPACITACIONES  
</t>
  </si>
  <si>
    <t>ACCIDENTES DE TRÁNSITO
(Accidentes de tránsito donde se ven involucrados peatones como estudiantes y/o funcionarios y vehículos de transporte),  desplazamiento en vehículos propios de la UDEC y particulares en misión laboral autorizada</t>
  </si>
  <si>
    <t>CONDICIONES DE SEGURIDAD</t>
  </si>
  <si>
    <t xml:space="preserve">TRAUMAS SEVEROS, TRAUMAS CRANEOENCEFÁLICOS, FRACTURAS, </t>
  </si>
  <si>
    <t>INSPECCIÓN DE VEHÍCULOS DE LA UDEC, MANTENIMIENTO PREVENTIVO Y CORRECTIVO, VERIFICACIÓN  DE DOCUMENTACIÓN LEGAL DE LOS VEHÍCULOS (REVISIÓN TECNO MECÁNICA, SOAT, LICENCIA DE CONDUCTOR Y CARTA DE PROPIEDAD DEL VEHÍCULO)</t>
  </si>
  <si>
    <t xml:space="preserve">ELEMENTOS DE SEÑALIZACIÓN Y DEMARCACIÓN DENTRO DE LAS INSTALACIONES DE LA UNIVERSIDAD.
 POLÍTICA DE SEGURIDAD VIAL 
CAMPAÑAS DE SEGURIDAD VIAL Y USO DE ELEMENTOS DE SEGURIDAD 
PLAN ESTRATÉGICO DE SEGURIDAD VIAL
SEÑALIZACIÓN, ZONAS DE PARQUEO, REDUCTORES DE VELOCIDAD 
 VÍA DE ACCESO EN UN SOLO SENTIDO 
</t>
  </si>
  <si>
    <t>SEÑALIZACIÓN EN LA VÍA
SENSIBILIZACIÓN EN TEMAS DE SEGURIDAD VIAL
 INSPECCIONES PREOPERACIONALES DIARIAS
 CURSO DE MANEJO DEFENSIVO
 CONDUCTORES CALIFICADOS Y CON EL DOCUMENTO QUE LO ACREDITA</t>
  </si>
  <si>
    <t>BAJO</t>
  </si>
  <si>
    <t>DAÑO A LA PROPIEDAD Y MUERTE.</t>
  </si>
  <si>
    <t>IMPLEMENTACIÓN DEL PROGRAMA RIESGO  VIAL Y SENSIBILIZACIÓN  CON  CAPACITACIONES PREVENTIVAS EN RIESGO VIAL. 
INTERVENIR CON CURSO DE MANEJO DEFENSIVO A EL PERSONAL QUE CONDUCE VEHÍCULOS DE LA UDEC.</t>
  </si>
  <si>
    <t xml:space="preserve">PÚBLICOS
(Problemas de orden publico, robos, atracos, asaltos y atentados) </t>
  </si>
  <si>
    <t xml:space="preserve">TRAUMAS SEVEROS, HERIDAS, FRACTURAS Y/O LESIONES GRAVES. </t>
  </si>
  <si>
    <t xml:space="preserve">INSPECCIONES DE SEGURIDAD
APOYO DE LA POLICÍA NACIONAL </t>
  </si>
  <si>
    <t xml:space="preserve">GUARDAS DE SEGURIDAD 
SISTEMA DE VIGILANCIA EN CÁMARAS
PLAN DE EMERGENCIA
SISTEMAS DE COMUNICACIÓN
ILUMINACIÓN CON REFLECTORES 
CONTROLES DE INGRESO DE PERSONAL
</t>
  </si>
  <si>
    <t xml:space="preserve"> BRIGADISTAS, CAPACITADOS DENTRO DEL ÁREA DE TRABAJO
SEÑALIZACIÓN DE RUTAS DE EVACUACIÓN 
SISTEMAS DE ALARMAS  
CAPACITACIÓN DE LA BRIGADA
</t>
  </si>
  <si>
    <t xml:space="preserve">SENSIBILIZACIÓN EN TÉCNICAS DE MANEJO EN SITUACIONES DE CRISIS POR ORDEN PUBLICO.
BRINDAR CAPACITACIÓN AL PERSONAL EN MANEJO DE SITUACIONES DE CRISIS EN DESPLAZAMIENTOS
</t>
  </si>
  <si>
    <t>SISMOS</t>
  </si>
  <si>
    <t>FENÓMENOS NATURALES</t>
  </si>
  <si>
    <t>ATRAPAMIENTOS, CAÍDAS, TRAUMAS TEJIDOS BLANDOS, ESGUINCES, LUXACIONES, TORCEDURAS, FRACTURAS</t>
  </si>
  <si>
    <t xml:space="preserve">ESTRUCTURAS ADECUADAS PARA RESISTIR MOVIMIENTOS SÍSMICOS </t>
  </si>
  <si>
    <t>SEÑALIZACIÓN DE RUTAS DE EVACUACIÓN, INSTALACIÓN DE EQUIPOS DE APOYO EN EMERGENCIAS.</t>
  </si>
  <si>
    <t>CONFORMACIÓN BRIGADA DE EMERGENCIAS. PLAN DE EMERGENCIAS CON PROTOCOLOS ESTABLECIDOS PARA ESTAS CONDICIONES CLIMÁTICAS ADVERSAS O FENÓMENOS NATURALES. SEÑALIZACIÓN DE RUTAS DE EVACUACIÓN Y REALIZACIÓN DE SIMULACROS DE EVACUACIÓN.</t>
  </si>
  <si>
    <t>TRAUMAS SEVEROS Y MUERTE</t>
  </si>
  <si>
    <t>REALIZAR SIMULACROS EN DONDE SE INTERVENGA EL CONTROL DE INCENDIOS, ATENCIÓN A PACIENTE, RESCATE EN ESTRUCTURAS COLAPSADAS Y DE EVACUACIÓN. RENTRENAMIENTO DE BRIGADISTAS Y CAPACITACIÓN CONTINUA A TODO EL PERSONAL DIRECTO, CONTRATISTA Y VISITANTES.</t>
  </si>
  <si>
    <t>PRECIPITACIONES
(Lluvias fuertes)</t>
  </si>
  <si>
    <t>CAÍDAS, TRAUMAS TEJIDOS BLANDOS, ESGUINCES, LUXACIONES, TORCEDURAS</t>
  </si>
  <si>
    <t xml:space="preserve">ESTRUCTURAS ADECUADAS Y MANTENIMIENTO PERIÓDICO DE LAS MISMAS.  </t>
  </si>
  <si>
    <t>MISIONAL</t>
  </si>
  <si>
    <t>ADMISIONES Y REGISTRO</t>
  </si>
  <si>
    <t>GESTORES DE OFICINA DE ADMISIONES Y REGISTROS</t>
  </si>
  <si>
    <t>SECRETARIA,  SECRETARIA AUXILIAR</t>
  </si>
  <si>
    <t xml:space="preserve">MANEJAR EL ARCHIVO, ATENDER AL USUARIO Y ELABORAR DOCUMENTACIÓN.
ADMINISTRAR,  CONTROLAR Y CUSTODIAR LA INFORMACIÓN INDIVIDUAL Y COLECTIVA DE LOS ESTUDIANTES DE LA SECCIONAL GIRARDOT.
COORDINAR ACTIVIDADES DE SELECCIÓN, ADMISIÓN, PERMANENCIA, PROMOCIÓN Y GRADUACIÓN DE ESTUDIANTES.
</t>
  </si>
  <si>
    <t xml:space="preserve"> VIRUS, BACTERIAS Y HONGOS
</t>
  </si>
  <si>
    <t>INFECCIÓN VIRAL, IRA</t>
  </si>
  <si>
    <t>HIGIENE CORRECTA DE MANOS</t>
  </si>
  <si>
    <t>USO DE ELEMENTO DE PROTECCIÓN (EPP) TAPABOCAS, GUANTES (CUANDO LA ACTIVIDAD LO REQUIERA)
SEÑALIZACIÓN DE LAVADO DE MANOS 
SENSIBILIZACIONES DE AUTOCUIDADO Y CAMPAÑAS 
EVALUACIONES MÉDICAS PERIÓDICAS
PROGRAMAS DE PROMOCIÓN Y DETECCIÓN   
INSPECCIONES PERIÓDICAS.</t>
  </si>
  <si>
    <t>2F</t>
  </si>
  <si>
    <t>GESTOR DE OFICINA DE ADMISIONES Y REGISTROS</t>
  </si>
  <si>
    <t xml:space="preserve"> PROGRAMA DE PAUSAS ACTIVAS 
EVALUACIONES DE PUESTOS DE TRABAJO </t>
  </si>
  <si>
    <t xml:space="preserve"> AUTORIZACIÓN PARA REALIZACIÓN DE PAUSAS ACTIVAS (PROGRAMA DE PAUSAS ACTIVAS)
 EVALUACIONES MÉDICAS CON ÉNFASIS EN OSTEOMUSCULARES
SEGUIMIENTO A LAS RECOMENDACIONES DE LAS EVALUACIONES MÉDICAS  
ACTIVIDADES DE PREVENCIÓN PARA DME, CON APOYO DE LA ARL (PROFESIONAL FISIOTERAPEUTA, ESPECIALISTA SST)
 DISPONIBILIDAD DE ESPACIO Y SITIOS PARA REALIZAR PAUSA EN LAS ACTIVIDADES  
</t>
  </si>
  <si>
    <t>ENFERMEDADES COMO TÚNEL DE CARPO,MANGITO ROTADOR TRAUMAS POR DOLOR ACUMULATIVO</t>
  </si>
  <si>
    <t>DISEÑOS Y ESTUDIOS DE PUESTOS DE TRABAJO</t>
  </si>
  <si>
    <t xml:space="preserve">AUTORIZACIÓN PARA REALIZACIÓN DE PAUSAS ACTIVAS (PROGRAMA DE PAUSAS ACTIVAS)
 EVALUACIONES MÉDICAS CON ÉNFASIS EN OSTEOMUSCULARES
SEGUIMIENTO A LAS RECOMENDACIONES DE LAS EVALUACIONES MÉDICAS  
ACTIVIDADES DE PREVENCIÓN PARA DME, CON APOYO DE LA ARL (PROFESIONAL FISIOTERAPEUTA, ESPECIALISTA SST)
 DISPONIBILIDAD DE ESPACIO Y SITIOS PARA REALIZAR PAUSA EN LAS ACTIVIDADES  
</t>
  </si>
  <si>
    <t>SISTEMA  DE VIGILANCIA EPIDEMIOLÓGICA PARA EL RIESGO BIOMECÁNICO</t>
  </si>
  <si>
    <t>ELEMENTOS DE APOYO (REPOSA  PIES,  PACK MOUSE) SILLAS ERGONÓMICAS 
VALORACIONES MEDICAS CON ÉNFASIS EN OSTEOMUSCULAR
SEGUIMIENTO A LAS VALORACIONES MEDICAS (INGRESO-PERIÓDICOS)
SENSIBILIZACIÓN DE HIGIENE POSTURAL</t>
  </si>
  <si>
    <t>STC , TENDINITIS, HERNIAS O LESIÓN CERVICAL</t>
  </si>
  <si>
    <t xml:space="preserve"> CUMPLIR A CABALIDAD CON LA IMPLEMENTACIÓN DEL   SISTEMA DE VIGILANCIA EPIDEMIOLÓGICA PARA EL RIESGO BIOMECÁNICO.
SEGUIMIENTO Y COBERTURA DE PAUSAS ACTIVAS DE TRABAJO TODOS LOS DÍAS DURANTE LA JORNADA LABORAL.
CONTINUAR CON EL SEGUIMIENTO A LAS RECOMENDACIONES MÉDICAS DE LOS EXÁMENES OCUPACIONALES.
 INSPECCIÓN PARA VERIFICAR LA CORRECTA UTILIZACIÓN  PACK MOUSE Y DESCANSA PIES AL PERSONAL.
 AMPLIAR LA COBERTURA DE  SENSIBILIZACIÓN  A TODO EL PERSONAL SOBRE POSTURAS Y HÁBITOS ADECUADOS.
</t>
  </si>
  <si>
    <t xml:space="preserve"> EVALUAR EL DISEÑO DE UN  SISTEMA DE VIGILANCIA EPIDEMIOLÓGICO DE RIESGO PSICOSOCIAL DONDE SE INCLUYA EL DIAGNOSTICO APLICADO DE LA BATERÍA DISPUESTA POR EL MINISTERIO DE TRABAJO, MEDICIÓN DE CLIMA ORGANIZACIONAL.
CAPACITAR AL PERSONAL EN EL MANEJO DEL TIEMPO, MANEJO DEL ESTRÉS, TALLERES EN TRABAJO EN EQUIPO.
CONTINUIDAD DEL   PROGRAMA DE PAUSAS ACTIVAS DE TRABAJO Y GIMNASIA LABORAL.
 REALIZAR SENSIBILIZACIÓN DE RIESGO PSICOSOCIAL, REALIZAR PROGRAMAS DE BIENESTAR SOCIAL, RECREATIVO, DEPORTIVO Y CULTURAL.
 REALIZAR SENSIBILIZACIÓN   SOBRE HÁBITOS Y ESTILOS DE VIDA SALUDABLE.</t>
  </si>
  <si>
    <t xml:space="preserve">
 PROGRAMA DE PAUSAS ACTIVAS
 COMITÉ DE CONVIVENCIA</t>
  </si>
  <si>
    <t xml:space="preserve"> EVALUAR EL DISEÑO DE UN  SISTEMA DE VIGILANCIA EPIDEMIOLÓGICO DE RIESGO PSICOSOCIAL DONDE SE INCLUYA EL DIAGNOSTICO APLICADO DE LA BATERÍA DISPUESTA POR EL MINISTERIO DE TRABAJO, MEDICIÓN DE CLIMA ORGANIZACIONAL.
 CAPACITAR AL PERSONAL EN EL MANEJO DEL TIEMPO, MANEJO DEL ESTRÉS, TALLERES EN TRABAJO EN EQUIPO.
CONTINUIDAD DEL   PROGRAMA DE PAUSAS ACTIVAS DE TRABAJO Y GIMNASIA LABORAL.
 REALIZAR SENSIBILIZACIÓN DE RIESGO PSICOSOCIAL, REALIZAR PROGRAMAS DE BIENESTAR SOCIAL, RECREATIVO, DEPORTIVO Y CULTURAL.
 REALIZAR SENSIBILIZACIÓN   SOBRE HÁBITOS Y ESTILOS DE VIDA SALUDABLE.
</t>
  </si>
  <si>
    <t xml:space="preserve">
ILUMINACIÓN CON REFLECTORES 
CONTROLES DE INGRESO DE PERSONAL .
PERSONAL DE SEGURIDAD PRIVADA ENTRENADOS Y CERTIFICADOS.
CHARLAS DE REINDUCCIÓN DONDE SE REALIZA SENSIBILIZACIÓN DE PREVENCIÓN RIESGO PUBLICO</t>
  </si>
  <si>
    <t xml:space="preserve">SISMOS </t>
  </si>
  <si>
    <t>FINANCIERA</t>
  </si>
  <si>
    <t>GESTOR FINANCIERO (PRESUPUESTO, CONTABILIDAD Y PLANEACIÓN)</t>
  </si>
  <si>
    <t xml:space="preserve">PROFESIONAL, PROFESIONAL I  </t>
  </si>
  <si>
    <t xml:space="preserve">ELABORAR INFORMES MENSUALES DE EJECUCIÓN PRESUPUESTAL, CDP Y RP.
MANEJAR PAGOS Y CAJA MENOR, REALIZAR INFORMES FINANCIEROS Y DOCUMENTACIÓN CONTABLE.
ELABORAR PROYECTOS, FORMULAR PLANES DE ACCIÓN Y PLANEACIÓN PRESUPUESTAL.
EJECUTAR POLÍTICAS, PLANES, PROGRAMAS Y DEMAS ACCIONES RELACIONADAS CON LA GESTIÓN FINANCIERA, CONTABLE Y PRESUPUESTAL DE LA SECCIONAL.
</t>
  </si>
  <si>
    <t>3F</t>
  </si>
  <si>
    <t>BIOMECÁNICOS</t>
  </si>
  <si>
    <t>INTERFASE PERSONA - TAREA
(Conocimientos, habilidades en relación con la demanda de la tarea, iniciativa, autonomía y reconocimiento; habilidad de identificación de la persona con la tarea y la organización)</t>
  </si>
  <si>
    <t xml:space="preserve">BUEN TRATO CON EL PERSONAL A SU CARGO APLICACIÓN DE BATERÍA DE RIESGO PSICOSOCIAL 
AUTORIZACIÓN PARA REALIZACIÓN DE PAUSAS ACTIVAS (PROGRAMA DE PAUSAS ACTIVAS)
4. ESPACIOS DE ESPARCIMIENTO, GIMNASIO, PROGRAMA LÚDICOS Y DE SENSIBILIZACIÓN. PROGRAMA DE CAPACITACIONES  
</t>
  </si>
  <si>
    <t xml:space="preserve"> EVALUAR EL DISEÑO DE UN  SISTEMA DE VIGILANCIA EPIDEMIOLÓGICO DE RIESGO PSICOSOCIAL DONDE SE INCLUYA EL DIAGNOSTICO APLICADO DE LA BATERÍA DISPUESTA POR EL MINISTERIO DE TRABAJO, MEDICIÓN DE CLIMA ORGANIZACIONAL.
CAPACITAR AL PERSONAL EN EL MANEJO DEL TIEMPO, MANEJO DEL ESTRÉS, TALLERES EN TRABAJO EN EQUIPO.
CONTINUIDAD DEL   PROGRAMA DE PAUSAS ACTIVAS DE TRABAJO Y GIMNASIA LABORAL.
REALIZAR SENSIBILIZACIÓN DE RIESGO PSICOSOCIAL, REALIZAR PROGRAMAS DE BIENESTAR SOCIAL, RECREATIVO, DEPORTIVO Y CULTURAL.
REALIZAR SENSIBILIZACIÓN   SOBRE HÁBITOS Y ESTILOS DE VIDA SALUDABLE.</t>
  </si>
  <si>
    <t>EVALUAR EL DISEÑO DE UN  SISTEMA DE VIGILANCIA EPIDEMIOLÓGICO DE RIESGO PSICOSOCIAL DONDE SE INCLUYA EL DIAGNOSTICO APLICADO DE LA BATERÍA DISPUESTA POR EL MINISTERIO DE TRABAJO, MEDICIÓN DE CLIMA ORGANIZACIONAL.
CAPACITAR AL PERSONAL EN EL MANEJO DEL TIEMPO, MANEJO DEL ESTRÉS, TALLERES EN TRABAJO EN EQUIPO.
 CONTINUIDAD DEL   PROGRAMA DE PAUSAS ACTIVAS DE TRABAJO Y GIMNASIA LABORAL.
REALIZAR SENSIBILIZACIÓN DE RIESGO PSICOSOCIAL, REALIZAR PROGRAMAS DE BIENESTAR SOCIAL, RECREATIVO, DEPORTIVO Y CULTURAL.
 REALIZAR SENSIBILIZACIÓN   SOBRE HÁBITOS Y ESTILOS DE VIDA SALUDABLE.</t>
  </si>
  <si>
    <t>ESTRATÉGICO</t>
  </si>
  <si>
    <t>DIRECCIONAMIENTO ESTRATÉGICO</t>
  </si>
  <si>
    <t>DIRECTOR ADMINISTRATIVO</t>
  </si>
  <si>
    <t>DIRECTOR SECCIONAL</t>
  </si>
  <si>
    <t xml:space="preserve">SUPERVISAR Y GESTIONAR EL CAMPUS UNIVERSITARIO.
APOYAR A LA GESTIÓN ACADÉMICA.
EJECUTAR POLÍTICAS, PLANES, PROGRAMAS Y DEMÁS ACCIONES RELACIONADAS CON LA GESTIÓN DE LA SECCIONAL  EN LOS DIFERENTES MACROPROCESOS.
REALIZAR ANÁLISIS Y EVALUACIÓN DE LA SITUACIÓN FINANCIERA Y PRESUPUESTAL, PROYECTAR EL PLAN OPERATIVO ANUAL (POA), PROGRAMA ANUAL DE ADQUISICIÓN Y EVALUACIÓN PRESUPUESTAL DE LA SECCIONAL GIRARDOT.
COORDINAR CON PLANEACIÓN LA ELABORACIÓN Y PRESENTACIÓN DEL PRESUPUESTO DE INGRESOS Y GASTOS DE LA SECCIONAL GIRARDOT.
COORDINAR LA CONSECUCIÓN DE LOS RECURSOS DE CRÉDITOS NECESARIOS  PARA LA FINANCIACIÓN DE LOS PLANES, PROGRAMAS Y PROYECTOS DE LA SECCIONAL GIRARDOT.
</t>
  </si>
  <si>
    <t>III</t>
  </si>
  <si>
    <t>ACCIDENTES DE TRANSITO
(Accidentes de transito donde se ven involucrados peatones (Estudiantes y/o Funcionarios) y vehículos de transporte) Desplazamiento en vehículos propios de la UDEC y particulares en misión laboral Autorizada.</t>
  </si>
  <si>
    <t xml:space="preserve">POLÍTICA DE SEGURIDAD VIAL 
CAMPAÑAS DE SEGURIDAD VIAL Y USO DE ELEMENTOS DE SEGURIDAD 
 PLAN ESTRATÉGICO DE SEGURIDAD VIAL
SEÑALIZACIÓN, ZONAS DE PARQUEO, REDUCTORES DE VELOCIDAD 
</t>
  </si>
  <si>
    <t xml:space="preserve">SEÑALIZACIÓN EN LA VÍA
 SENSIBILIZACIÓN EN TEMAS DE SEGURIDAD VIAL
 INSPECCIONES PRE OPERACIONALES DIARIAS
 CURSO DE MANEJO DEFENSIVO
 CONDUCTORES CALIFICADOS Y CON EL DOCUMENTO QUE LO ACREDITA
</t>
  </si>
  <si>
    <t xml:space="preserve">EJECUCIÓN  DEL PROGRAMA DE SEGURIDAD  VIAL
SENSIBILIZACIÓN PREVENTIVAS EN RIESGO VIAL. 
INTERVENIR CON CURSO DE MANEJO DEFENSIVO AL PERSONAL QUE CONDUCE VEHÍCULOS DE LA UDEC.
</t>
  </si>
  <si>
    <t xml:space="preserve">PÚBLICOS
(Problemas de orden publico, atracos, robos, asaltos y atentados) </t>
  </si>
  <si>
    <t>SECRETARIA DIRECTOR SECCIONAL</t>
  </si>
  <si>
    <t>SECRETARIA</t>
  </si>
  <si>
    <t xml:space="preserve">ATENDER LA RECEPCIÓN DE DOCUMENTOS Y LLAMADAS TELEFÓNICAS DE QUIENES SOLICITEN O REALICEN PETICIONES POR CONDUCTO DE LA DEPENDENCIA A LA QUE PERTENEZCA.
REDACTAR O TRANSCRIBIR OFICIOS Y DEMÁS DOCUMENTOS QUE HAGAN PARTE DE LA CORRESPONDENCIA A ENVIAR POR PARTE DE LA DEPENDENCIA A LA CUAL SE ENCUENTRE VINCULADA TENIENDO EN CUENTA EL PROCESO DE GESTIÓN DOCUMENTAL.
APOYAR EN LAS TAREAS RELACIONADAS EN EL ÁREA ASIGNADA.
ELABORAR Y GESTIONAR EL ARCHIVO DOCUMENTAL DE LA DEPENDENCIA DE ACUERDO AL PROCESO DE GESTIÓN DOCUMENTAL.
RESPONDER POR LA OPERATIVIDAD DE LA OFICINA, INCLUIDO EL CUIDADO, MANEJO Y USO RACIONAL DE LAS DOTACIONES DE MATERIALES Y ÚTILES, ASÍ COMO LA PRESENTACIÓN ADECUADA DE LA MISMA.
</t>
  </si>
  <si>
    <t>BIENES Y SERVICIOS</t>
  </si>
  <si>
    <t>CONDUCTOR</t>
  </si>
  <si>
    <t>OPERARIO II</t>
  </si>
  <si>
    <t xml:space="preserve">EJECUTAR LABORES DE CONDUCCIÓN DE VEHÍCULOS AUTOMOTORES, CON EL FIN DE TRANSPORTAR PERSONAL ADMINISTRATIVO Y ESTUDIANTES A LOS DIFERENTES LUGARES REQUERIDOS PARA REALIZAR ACTIVIDADES O IR EN REPRESENTACIÓN DE LA UDEC.
CONDUCIR Y VELAR POR EL BUEN FUNCIONAMIENTO DEL VEHÍCULO ASIGNADO, MANTENER EL VEHÍCULO EN BUEN ESTADO DE PRESENTACIÓN Y RESPONDER POR EL EQUIPO Y ACCESORIOS ASIGNADOS AL VEHÍCULO.
CUMPLIR ESTRICTAMENTE NORMAS SOBRE SEGURIDAD, PREVENCIÓN DE ACCIDENTES Y DEMÁS DISPOSICIONES VIGENTES. 
INFORMAR OPORTUNAMENTE Al JEFE INMEDIATO ANOMALÍAS DETECTADAS EN EL VEHÍCULO. 
DESEMPEÑAR FUNCIONES ASIGNADAS POR EL JEFE INMEDIATO, LAS QUE RECIBA POR DELEGACIÓN Y AQUELLAS INHERENTES A LAS QUE DESARROLLA LA DEPENDENCIA.
</t>
  </si>
  <si>
    <t xml:space="preserve">VIRUS,  BACTERIAS Y HONGOS
</t>
  </si>
  <si>
    <t xml:space="preserve">RUIDO 
(Exposición continuo dentro de la jornada laboral por la utilización del vehículo y transporte en vías públicas) </t>
  </si>
  <si>
    <t>FATIGA AUDITIVA, DISMINUCIÓN AUDITIVA.</t>
  </si>
  <si>
    <t>EXÁMENES MÉDICOS OCUPACIONALES Y SEGUIMIENTO A RESULTADOS Y/O RECOMENDACIONES</t>
  </si>
  <si>
    <t>FATIGA AUDITIVA, DISMINUCIÓN AUDITIVA, HIPOACUSIA NEUROSENSORIAL.</t>
  </si>
  <si>
    <t>REALIZAR CAPACITACIÓN Y SENSIBILIZACIÓN DE EXPOSICIÓN AL RUIDO.
 REALIZAR SEGUIMIENTO A LAS RECOMENDACIONES MEDICAS EMITIDAS EN LOS EXÁMENES OCUPACIONALES DE INGRESO Y/O PERIÓDICOS.</t>
  </si>
  <si>
    <t>ILUMINACIÓN 
(luz visible por exceso o deficiencia)</t>
  </si>
  <si>
    <t xml:space="preserve">
FATIGA VISUAL, DISMINUCIÓN DE RENDIMIENTO LABORAL, CEFALEAS</t>
  </si>
  <si>
    <t>MANTENIMIENTO DE VEHÍCULOS (BOMBILLAS)</t>
  </si>
  <si>
    <t>DOLOR DE CABEZA, SOBREESFUERZO VISUAL, IRRITABILIDAD.</t>
  </si>
  <si>
    <t xml:space="preserve"> REALIZAR SEGUIMIENTO A LAS RECOMENDACIONES MEDICAS EMITIDAS EN LOS EXÁMENES OCUPACIONALES DE INGRESO Y/O PERIÓDICOS.</t>
  </si>
  <si>
    <t>VIBRACIÓN 
(Uso vehículos)</t>
  </si>
  <si>
    <t xml:space="preserve"> HORMIGUEO, ENTUMECIMIENTO, CAMBIOS ARTICULARES </t>
  </si>
  <si>
    <t>MANTENIMIENTO  DE VEHÍCULOS</t>
  </si>
  <si>
    <t>TIEMPOS DE DESCANSO</t>
  </si>
  <si>
    <t>SÍNDROME DE DEDOS BLANCOS, DEGENERATIVOS, CAMBIOS EN LA DINÁMICA SANGUÍNEA.</t>
  </si>
  <si>
    <t>DURANTE EL TRABAJO SE DEBEN INCLUIR PERIODOS DE DESCANSO Y /O ROTACIONES DE 20 MINUTOS EN CADA UNA DE LAS ACTIVIDADES QUE INVOLUCREN EQUIPOS QUE GENEREN VIBRACIÓN .
REALIZACIÓN DE PAUSAS ACTIVAS DE TRABAJO.
CHARLA PARA EL REPORTE DE CUALQUIER CONDICIÓN O RIESGO QUE PRESENTEN LOS EQUIPOS DE TRABAJO</t>
  </si>
  <si>
    <t>TEMPERATURAS
(Disconfort Térmico)</t>
  </si>
  <si>
    <t>CEFALEA. FATIGA, DISMINUCIÓN DE RENDIMIENTO LABORAL</t>
  </si>
  <si>
    <t>DESHIDRATACIÓN</t>
  </si>
  <si>
    <t>REALIZAR CAPACITACIÓN Y SENSIBILIZACIÓN DEL  PELIGRO .
REALIZAR  E</t>
  </si>
  <si>
    <t>RADIACIONES NO IONIZANTES
(Exposición a la radiación solar)</t>
  </si>
  <si>
    <t>TIEMPOS DE DESCANSO   ENTRE LA JORNADA LABORAL  SENSIBILIZACIÓN EN EL USO DE PROTECCIÓN SOLAR.</t>
  </si>
  <si>
    <t>CONJUNTIVITIS, TERIGIOS, QUEMADURAS DE PIEL.</t>
  </si>
  <si>
    <t xml:space="preserve">
IMPLEMENTAR PROGRAMA DE INSPECCIONES PLANEADAS 
REALIZAR SENSIBILIZACIÓN EN USO DE PROTECTOR SOLAR.</t>
  </si>
  <si>
    <t>LÍQUIDOS, NIEBLAS Y ROCÍOS
Exposición a productos combustibles y aceites de los vehículos. )</t>
  </si>
  <si>
    <t xml:space="preserve">QUÍMICO
</t>
  </si>
  <si>
    <t>ACCIDENTES DE DIVERSA GRAVEDAD:  QUEMADURAS LEVES O GRAVES,  MUERTE Y/O PERDIDA TOTAL DE LA PROPIEDAD
ALERGIAS RESPIRATORIAS, DERMATITIS, ASFIXIA</t>
  </si>
  <si>
    <t xml:space="preserve">
 PLAN DE EMERGENCIA IDENTIFICANDO EL MANEJO DE SUSTANCIAS </t>
  </si>
  <si>
    <t xml:space="preserve">SENSIBILIZACIÓN EN TEMAS DE AUTOCUIDADO
SUMINISTRO DE ELEMENTOS DE PROTECCIÓN PERSONAL (TAPABOCAS N95)
EVALUACIONES MÉDICAS Y SEGUIMIENTO
 SENSIBILIZACIÓN DE MANEJO DE SUSTANCIAS QUÍMICAS
</t>
  </si>
  <si>
    <t>QUEMADURAS D E TERCER GRADO Y MUERTE</t>
  </si>
  <si>
    <t xml:space="preserve"> SENSIBILIZACIÓN DE USO ADECUADO DE EPP Y MANEJO SEGURO DE SUSTANCIAS QUÍMICAS PELIGROSAS.
 COLOCAR SEÑALIZACIÓN DE NORMAS DE SEGURIDAD.
 SEGUIMIENTO  A LA INSPECCIÓN DE LOS EXTINTORES
 SENSIBILIZACIÓN  CAPACITACIÓN EN MANEJO DE SUSTANCIAS
 SENSIBILIZACIÓN EN PLAN DE EMERGENCIA
 DISEÑAR E IMPLEMENTAR EL PROGRAMA DE MANEJO DE SUSTANCIAS QUÍMICAS</t>
  </si>
  <si>
    <t xml:space="preserve">GASES Y VAPORES
(Monóxido de carbono por el uso de  combustible)  </t>
  </si>
  <si>
    <t xml:space="preserve">IRRITACIÓN DE VÍAS RESPIRATORIAS  Y OCULAR. </t>
  </si>
  <si>
    <t xml:space="preserve"> SENSIBILIZACIÓN DE USO ADECUADO DE EPP Y MANEJO SEGURO DE SUSTANCIAS QUÍMICAS PELIGROSAS.
 COLOCAR SEÑALIZACIÓN DE NORMAS DE SEGURIDAD.
SEGUIMIENTO  A LA INSPECCIÓN DE LOS EXTINTORES
SENSIBILIZACIÓN  CAPACITACIÓN EN MANEJO DE SUSTANCIAS
 SENSIBILIZACIÓN EN PLAN DE EMERGENCIA
DISEÑAR E IMPLEMENTAR EL PROGRAMA DE MANEJO DE SUSTANCIAS QUÍMICAS</t>
  </si>
  <si>
    <t>MATERIAL PARTICULADO</t>
  </si>
  <si>
    <t>IRRITACIÓN DE VÍAS RESPIRATORIAS, OCULAR Y DÉRMICA</t>
  </si>
  <si>
    <t>SENSIBILIZACIÓN DE USO ADECUADO DE EPP Y MANEJO SEGURO DE SUSTANCIAS QUÍMICAS PELIGROSAS.
 COLOCAR SEÑALIZACIÓN DE NORMAS DE SEGURIDAD.
 SEGUIMIENTO  A LA INSPECCIÓN DE LOS EXTINTORES
SENSIBILIZACIÓN  CAPACITACIÓN EN MANEJO DE SUSTANCIAS
 SENSIBILIZACIÓN EN PLAN DE EMERGENCIA
DISEÑAR E IMPLEMENTAR EL PROGRAMA DE MANEJO DE SUSTANCIAS QUÍMICAS</t>
  </si>
  <si>
    <t xml:space="preserve">
VALORACIONES MEDICAS CON ÉNFASIS EN OSTEOMUSCULAR
SEGUIMIENTO A LAS VALORACIONES MEDICAS (INGRESO-PERIÓDICOS)
SENSIBILIZACIÓN DE HIGIENE POSTURAL</t>
  </si>
  <si>
    <t>MECÁNICO
(Utilización de vehículos)</t>
  </si>
  <si>
    <t>CONTUSIONES, LACERACIONES, FRACTURAS, HERIDAS, Y POLITRAUMATISMOS.</t>
  </si>
  <si>
    <t>MANTENIMIENTO PREVENTIVO DE VEHÍCULOS</t>
  </si>
  <si>
    <t>NO OBSERVADO</t>
  </si>
  <si>
    <t xml:space="preserve">INDUCCIÓN DE LAS ACTIVIDADES
 ELEMENTOS DE PROTECCIÓN PERSONAL
</t>
  </si>
  <si>
    <t>ATRAPAMIENTO Y/O AMPUTACIÓN DEL ALGÚN SEGMENTO CORPORAL</t>
  </si>
  <si>
    <t xml:space="preserve">
IMPLEMENTAR  PROGRAMA DE RIESGO MECÁNICO
 IMPLEMENTAR PROCEDIMIENTOS DE ANÁLISIS SEGURO DE TRABAJO
 VERIFICACIÓN DE HOJA DE VIDA DE EQUIPOS Y HERRAMIENTAS
INSPECCIONES PERIÓDICAS DE SEGURIDAD
 PUESTOS DE TRABAJO ADECUADOS PARA LA REALIZACIÓN DE LAS TAREAS, NO EJECUTAR LAS LABORES DE MANERA IMPROVISADA SI NO CON PLANEACIÓN 
CAPACITACIONES Y CHARLAS  SOBRE MANEJO DE HERRAMIENTAS MANUALES
 INSPECCIONES DE SEGURIDAD PLANEADAS O NO PLANEADAS REVISIÓN Y CAMBIO PERIÓDICO DE LAS HERRAMIENTAS ANTE SIGNOS DE DESGASTE NORMAS DE SEGURIDAD
</t>
  </si>
  <si>
    <t xml:space="preserve">TECNOLÓGICO
(Fuga, explosión, derrame e  Incendios provocados por la reacción químico física)  </t>
  </si>
  <si>
    <t>INTOXICACIÓN POR INHALACIÓN DE HUMOS, QUEMADURAS II Y III GRADO, PERDIDAS EN PROCESOS, PERDIDAS MATERIALES Y PERDIDAS HUMANAS</t>
  </si>
  <si>
    <t xml:space="preserve">SENSIBILIZACIÓN EN EL PELIGRO. Y PLAN DE EMERGENCIA </t>
  </si>
  <si>
    <t xml:space="preserve">MUERTE </t>
  </si>
  <si>
    <t>CAPACITAR Y SENSIBILIZAR EN EL PLAN DE EMERGENCIA DE LA UDEC, IMPLEMENTAR PROGRAMA DE INSPECCIONES DE SEGURIDAD, REALIZAR MANTENIMIENTO A EXTINTORES.  PUBLICAR  LAS LÍNEAS DE EMERGENCIA PARA UNA RESPUESTA OPORTUNA EN CASO DE PRESENTARSE UN INCENDIO O EXPLOSIÓN.</t>
  </si>
  <si>
    <t xml:space="preserve">ACCIDENTES DE TRANSITO
(Accidentes de transito donde se ven involucrados peatones (Estudiantes y/o Funcionarios) y vehículos de transporte) Desplazamiento en vehículos propios de la UDEC </t>
  </si>
  <si>
    <t>SISMO</t>
  </si>
  <si>
    <t>APOYO ACADÉMICO</t>
  </si>
  <si>
    <t>CGCA</t>
  </si>
  <si>
    <t xml:space="preserve">SECRETARIO, TÉCNICO, TÉCNICO II </t>
  </si>
  <si>
    <t>REALIZAR ASESORÍAS, PRÉSTAMO DE COMPUTADORES Y LIBROS.
VERIFICACIÓN DE DISPONIBILIDAD DEL MATERIAL BIBLIOGRÁFICO EN EL OPAC,  UBICACIÓN DEL MISMO Y VERIFICACIÓN DE RESTRICCIÓN DE PRÉSTAMO; DILIGENCIAMIENTO DE FICHAS DE PRÉSTAMO Y VENCIMIENTO DE ENTREGA
VERIFICACIÓN DE ESTADO DEL ELEMENTO EDUCATIVO Y DISPONIBILIDAD PARA SU ENTREGA.
APOYAR Y VERIFICAR EL INGRESO DEL MATERIAL BIBLIOGRÁFICO EN EL OPAC, DE NO SER ASÍ, REALIZAR EL REGISTRO DEL EJEMPLAR DE ACUERDO AL  SISTEMA DE CLASIFICACIÓN  DDC.
SOLICITUD DE INFORMACIÓN  O RESPUESTA A PETICIONES DE INFORMACIÓN PROPIAS DE LA  BIBLIOTECA.
RECEPCIÓN, CLASIFICACIÓN Y ORGANIZACIÓN DEL ARCHIVO DOCUMENTAL.
                                                                                                                                                                                                                                                                                                                                                                                                                                                                                                                                                                     ATENDER A LAS NECESIDADES DEL USUARIO.
MANTENER LA ORGANIZACIÓN DEL ACERVO BIBLIOGRÁFICO EN LAS ESTANTERÍAS.
PRESENTAR INFORMES, ORGANIZACIÓN Y LIMPIEZA DE LAS COLECCIONES EXISTENTES EN EL CGCA.</t>
  </si>
  <si>
    <t>VIRUS, BACTERIAS Y HONGOS</t>
  </si>
  <si>
    <t xml:space="preserve"> GASTROENTERITIS, DOLOR ESTOMACAL, MICOSIS</t>
  </si>
  <si>
    <t>CULTURA DE LAVADO DE MANOS</t>
  </si>
  <si>
    <t>CAPACITACIÓN FRENTE A  MEDIDAS DE BIOSEGURIDAD</t>
  </si>
  <si>
    <t>4F</t>
  </si>
  <si>
    <t xml:space="preserve"> INFECCIONES VIRALES</t>
  </si>
  <si>
    <t>CAPACITACIÓN FRENTE AL RIESGO BIOLÓGICO</t>
  </si>
  <si>
    <t>RADIACIONES NO IONIZANTES
(Uso de Video Terminales)</t>
  </si>
  <si>
    <t>MECÁNICO
(Utilización de herramientas manuales de oficina como saca ganchos, cosedora, bisturí etc.)</t>
  </si>
  <si>
    <t>LESIONES COMO CONTUSIONES, HERIDAS</t>
  </si>
  <si>
    <t>INSPECCIONES DE SEGURIDAD
REPOSICIÓN DE ELEMENTOS</t>
  </si>
  <si>
    <t xml:space="preserve"> INDUCCIÓN EN LAS ACTIVIDADES
AUTOCUIDADO</t>
  </si>
  <si>
    <t xml:space="preserve">HERIDA POR CORTE E INFECCIÓN </t>
  </si>
  <si>
    <t xml:space="preserve">SEGUIMIENTO A LAS  INSPECCIONES DE SEGURIDAD EN LOS PUESTOS DE TRABAJO Y DE LAS HERRAMIENTAS DE OFICINA
 REALIZAR CAPACITACIONES SOBRE CUIDADO DE MANOS.
CAPACITACIONES Y CHARLAS  SOBRE MANEJO DE HERRAMIENTAS MANUALES
 INSPECCIONES DE SEGURIDAD PLANEADAS O NO PLANEADAS REVISIÓN Y CAMBIO PERIÓDICO DE LAS HERRAMIENTAS ANTE SIGNOS DE DESGASTE NORMAS DE SEGURIDAD.
</t>
  </si>
  <si>
    <t>LOCATIVO
(Sistemas y medios de almacenamiento.)</t>
  </si>
  <si>
    <t>TRAUMAS TEJIDOS BLANDOS, HERIDAS, TRAUMAS CRÁNEO ENCEFÁLICOS Y FRACTURAS</t>
  </si>
  <si>
    <t xml:space="preserve">SISTEMAS DE ANCLAJES DE REPISAS Y ESTANTERÍAS </t>
  </si>
  <si>
    <t>LUGAR ESPECIFICO PARA ALMACENAMIENTOS SEGUROS.</t>
  </si>
  <si>
    <t>PERDIDAS DE CONCIENCIAS, TCE</t>
  </si>
  <si>
    <t xml:space="preserve">SEGUIMIENTO  INSPECCIONES DE SEGURIDAD Y SENSIBILIZAR AL PERSONAL SOBRE EL PELIGRO.
SEÑALIZACIÓN PERTINENTE AL RIESGO. 
 MANTENER LOS PASILLOS Y AÉREAS DE CIRCULACIÓN LIBRES DE OBSTÁCULOS
REPORTAR LAS CONDICIONES INSEGURAS
</t>
  </si>
  <si>
    <t>LOCATIVO
(Caída de Objetos)</t>
  </si>
  <si>
    <t xml:space="preserve">GOLPES - FRACTURAS - LACERACIONES - </t>
  </si>
  <si>
    <t>SEÑALIZACIÓN PREVENTIVA, INSPECCIONES DE SEGURIDAD</t>
  </si>
  <si>
    <t>SENSIBILIZACIÓN DEL PELIGRO.</t>
  </si>
  <si>
    <t>IMPLEMENTAR INSPECCIONES DE SEGURIDAD Y SENSIBILIZAR AL PERSONAL SOBRE EL PELIGRO.</t>
  </si>
  <si>
    <t>TECNOLÓGICO
( Incendios provocados por la reacción químico física por combustibles almacenados como papelería, mobiliario y equipos energizados)</t>
  </si>
  <si>
    <t xml:space="preserve">INSPECCIONES DE SEGURIDAD Y SEÑALIZACIÓN PREVENTIVA Y DE SEGURIDAD.
EQUIPOS EXTINTORES EN LAS ÁREAS Y DE EMERGENCIA.
</t>
  </si>
  <si>
    <t>DOCUMENTAL</t>
  </si>
  <si>
    <t>GESTOR DE CORRESPONDENCIA</t>
  </si>
  <si>
    <t>SECRETARIA AUXILIAR</t>
  </si>
  <si>
    <t>COORDINAR EL PROCESO DE GESTIÓN DOCUMENTAL, SUPERVISANDO LA RECEPCIÓN Y DESPACHO DE CORRESPONDENCIA.      
RECIBIR TRANSFERENCIAS DOCUMENTALES DE LAS DIFERENTES DEPENDENCIAS PARA GUARDARLAS EN EL ARCHIVO CENTRAL.
                                                                                                                                                                                                                                                                                                                                                                                                                                                                                                                                                                                                                                                                                           PLANIFICAR Y PROMOVER LA CORRECTA GESTIÓN DE LOS DOCUMENTOS Y DE LOS ARCHIVOS.
VELAR POR LA CONSERVACIÓN DE LOS DOCUMENTOS CUSTODIADOS EN EL ARCHIVO.
CLASIFICAR, ALMACENAR Y MANIPULAR DOCUMENTOS.</t>
  </si>
  <si>
    <t>RADIACIONES NO IONIZANTES
(Uso de Video terminales)</t>
  </si>
  <si>
    <t>LOCATIVO
(Sistemas y medios de almacenamiento)</t>
  </si>
  <si>
    <t xml:space="preserve">PROGRAMA DE ORDEN Y ASEO </t>
  </si>
  <si>
    <t>PUNTOS ECOLÓGICOS.
PERSONAL PERMANENTE DE SERVICIOS GENERALES. INSPECCIONES DEL DE SEGURIDAD.</t>
  </si>
  <si>
    <t xml:space="preserve">
SENSIBILIZACIÓN SOBRE ORDEN Y ASEO 
PERSONAL CAPACITADO PARA REALIZAR ESTA ACTIVIDAD 
JORNADAS DE ASEO </t>
  </si>
  <si>
    <t xml:space="preserve">IMPLEMENTAR UN PROGRAMA DE ORDEN ASEO Y LIMPIEZA DONDE SE INVOLUCRE A TODO EL PERSONAL DE LA UDEC. 
CAPACITACIÓN DE ACTOS Y CONDICIONES DE SEGURIDAD 
</t>
  </si>
  <si>
    <t>GESTOR DE APOYO ACADÉMICO
(Centro de cómputo)</t>
  </si>
  <si>
    <t>TÉCNICO ADMINISTRATIVO I</t>
  </si>
  <si>
    <t>ASESOR TÉCNICO DEL CENTRO DE CÓMPUTO.
EVALUAR CONDICIONES DE LOS EQUIPOS Y SUGERIR SOLUCIONES.
COORDINAR LAS SALAS DE CÓMPUTO, ORGANIZANDO HORARIOS Y TURNOS.
ELABORAR INFORMES TÉCNICOS.
REALIZAR MANTENIMIENTO DE HARDWARE Y SOFTWARE.
BRINDAR APOYO EN LAS ACTIVIDADES DE LAS SALAS DE COMPUTO.</t>
  </si>
  <si>
    <t>RADIACIONES NO IONIZANTES
(Uso de vídeo terminales)</t>
  </si>
  <si>
    <t>MECÁNICO
(Elementos propios de su labor))</t>
  </si>
  <si>
    <t xml:space="preserve">ELÉCTRICO
(Exposición o manipulación a conexiones y/o cableado eléctrico de baja tensión)
</t>
  </si>
  <si>
    <t>CHOQUE ELÉCTRICO QUE PUEDE PRODUCIR AFECCIONES CARDIACAS Y EN EL SISTEMA NERVIOSO CENTRAL, QUEMADURAS DE I Y II GRADO</t>
  </si>
  <si>
    <t>CANALIZADO DE REDES , MANTENIMIENTO PREVENTIVO Y CORRECTIVO A INSTALACIONES ELÉCTRICAS.</t>
  </si>
  <si>
    <t>SEÑALIZACIÓN DE ÁREAS CON RIESGO ELÉCTRICO COMO GABINETES, CAJAS E INSTALACIONES.</t>
  </si>
  <si>
    <t>PERDIDAS HUMANAS Y MATERIALES</t>
  </si>
  <si>
    <t xml:space="preserve">IMPLEMENTACIÓN PROGRAMA GESTIÓN RIESGO ELÉCTRICO. </t>
  </si>
  <si>
    <t>SISTEMAS DE ANCLAJES DE REPISAS Y ESTANTERÍAS</t>
  </si>
  <si>
    <t>LUGAR ESPECIFICO PARA ALMACENAMIENTOS SEGUROS.
SISTEMAS DE ARCHIVOS POR CARPETAS
 SISTEMA DE ARCHIVO CENTRAL  PARA DOCUMENTOS DE LA UNIVERSIDAD DE CUNDINAMARCA</t>
  </si>
  <si>
    <t xml:space="preserve">SEGUIMIENTO  INSPECCIONES DE SEGURIDAD Y SENSIBILIZAR AL PERSONAL SOBRE EL PELIGRO.
SEÑALIZACIÓN PERTINENTE AL RIESGO. 
MANTENER LOS PASILLOS Y AÉREAS DE CIRCULACIÓN LIBRES DE OBSTÁCULOS
REPORTAR LAS CONDICIONES INSEGURAS
</t>
  </si>
  <si>
    <t>ACCIDENTES DE TRANSITO
Accidentes de transito donde se ven involucrados peatones, estudiantes y/o Funcionarios y vehículos de transporte</t>
  </si>
  <si>
    <t>INSPECCIONES DE SEGURIDAD PREVENTIVA
APOYO DE LA POLICÍA NACIONAL</t>
  </si>
  <si>
    <t xml:space="preserve">
ILUMINACIÓN CON REFLECTORES 
CONTROLES DE INGRESO DE PERSONAL 
PERSONAL DE SEGURIDAD PRIVADA ENTRENADOS Y CERTIFICADOS.
CHARLAS DE REINDUCCIÓN DONDE SE REALIZA SENSIBILIZACIÓN DE PREVENCIÓN RIESGO PUBLICO
 GUARDAS DE SEGURIDAD 
SISTEMA DE VIGILANCIA EN CÁMARAS
 PLAN DE EMERGENCIA
SISTEMAS DE COMUNICACIÓN </t>
  </si>
  <si>
    <t xml:space="preserve">BRIGADISTAS, CAPACITADOS DENTRO DEL ÁREA DE TRABAJO
 SEÑALIZACIÓN DE RUTAS DE EVACUACIÓN 
SISTEMAS DE ALARMAS   CAPACITACIÓN DE LA BRIGADA 
</t>
  </si>
  <si>
    <t>SERVICIOS GENERALES</t>
  </si>
  <si>
    <t>SERVICIOS DE ASEO</t>
  </si>
  <si>
    <t xml:space="preserve">REALIZAR ASEO Y MANTENER EN ORDEN LAS INSTALACIONES DE LA UNIVERSIDAD, ELEMENTOS Y EQUIPOS DE OFICINAS.
REALIZAR BARRIDO, LAVADO DE VIDRIOS DE LAS VENTANAS, LIMPIEZA DE LAS ÁREAS COMUNES, SALONES Y OFICINAS DE TODA LA UNIVERSIDAD.
MANTENER EN PERFECTO ESTADO DE LIMPIEZA LOS BAÑOS Y LAVAMANOS.
RETIRAR RESIDUOS GENERADOS EN OFICINAS Y EN LOS DIFERENTES ESPACIOS DE LA UNIVERSIDAD.
ATENDER AL PERSONAL ADMINISTRATIVO CON EL SUMINISTRO DE TINTO E HIDRANTES Y CUANDO SE PRESENTAN VISITAS.
</t>
  </si>
  <si>
    <t>VIRUS, BACTERIAS Y HONGOS
FLUIDOS O EXCREMENTOS
(Limpieza general y lavados de baños)</t>
  </si>
  <si>
    <t>INFECCIÓN VIRAL, INFECCIÓN RESPIRATIRA AGUDA</t>
  </si>
  <si>
    <t xml:space="preserve">LIMPIEZA Y DESINFECCIÓN CONTROL PERIÓDICO DE LOS BAÑOS </t>
  </si>
  <si>
    <t>10F</t>
  </si>
  <si>
    <t>RUIDO ( MANEJO DE LA SOPLADORA)</t>
  </si>
  <si>
    <t>EXÁMENES MÉDICOS OCUPACIONALES Y SEGUIMIENTO A RESULTADOS Y/O RECOMENDACIONES, ENTREGA DE TAPAOIDOS</t>
  </si>
  <si>
    <t>EN CASO DE REQUERIRLO REALIZAR UNA MEDICIÓN DE RUIDO</t>
  </si>
  <si>
    <t>REALIZAR CAPACITACIÓN Y SENSIBILIZACIÓN DE EXPOSICIÓN AL RUIDO.
 REALIZAR SEGUIMIENTO A LAS RECOMENDACIONES MEDICAS EMITIDAS EN LOS EXÁMENES OCUPACIONALES DE INGRESO Y/O PERIÓDICOS</t>
  </si>
  <si>
    <t>PUNTOS DE HIDRATACIÓN</t>
  </si>
  <si>
    <t>REALIZAR CAPACITACIÓN Y SENSIBILIZACIÓN DEL  PELIGRO .
REALIZAR  ESTUDIO DE CONDICIONES DE SALUD PARA IDENTIFICAR LA IMPLEMENTACIÓN DE PROGRAMA DE VIGILANCIA EPIDEMIOLÓGICA. REALIZAR SEGUIMIENTO A LAS RECOMENDACIONES MEDICAS EMITIDAS EN LOS EXÁMENES OCUPACIONALES DE INGRESO Y/O PERIÓDICOS.</t>
  </si>
  <si>
    <t>TIEMPOS DE DESCANSO   ENTRE LA JORNADA LABORAL  SENSIBILIZACIÓN EN EL USO DE PROTECCIÓN SOLAR, GORROS, DOTACIÓN PAVAS Y PROTECTOR SOLAR</t>
  </si>
  <si>
    <t xml:space="preserve">LÍQUIDOS, NIEBLAS Y ROCÍOS
Exposición a productos químicos propios de las labores de limpieza y desinfección) </t>
  </si>
  <si>
    <t>POSTURA 
(Prolongada, mantenida, forzada, anti gravitacional)</t>
  </si>
  <si>
    <t xml:space="preserve">BRINDAR CAPACITACIÓN FRENTE A HIGIENE POSTURAL Y LEVANTAMIENTO DE CARGAS MANUAL, EFECTOS  IMPORTANCIA DE  LA EJECUCIÓN DE PAUSA ACTIVAS , INSPECCIONES A PUESTOS  DE TRABAJO </t>
  </si>
  <si>
    <t>ESFUERZO 
(Altura de planos de trabajo, organización secuencia productiva, organización del tiempo de trabajo, peso y tamaño de objetos)</t>
  </si>
  <si>
    <t>LESIONES ÓSEO MUSCULARES, HERNIAS DISCALES, LESIONES DE COLUMNAS, SOBREESFUERZO, TRAUMAS ACUMULATIVOS.</t>
  </si>
  <si>
    <t>PROGRAMA DE VIGILANCIA EPIDEMIOLÓGICO PARA EL RIESGO BIOMECÁNICO</t>
  </si>
  <si>
    <t>PROGRAMA DE PAUSAS ACTIVAS</t>
  </si>
  <si>
    <t xml:space="preserve">AUTORIZACIÓN PARA MANEJO DE CARGAS SOLITUD DE APOYO A UN COMPAÑERO 
AUTORIZACIÓN PARA REALIZACIÓN DE PAUSAS ACTIVAS (PROGRAMA DE PAUSAS ACTIVAS)
 EVALUACIONES MEDICAS CON ÉNFASIS EN OSTEOMUSCULARES
SEGUIMIENTO A LAS RECOMENDACIONES DE LAS EVALUACIONES MÉDICAS  
ACTIVIDADES DE PREVENCIÓN PARA DME, CON APOYO DE LA ARL (PROFESIONAL FISIOTERAPEUTA, ESPECIALISTA SST)
DISPONIBILIDAD DE ESPACIO Y SITIOS PARA REALIZAR PAUSA EN LAS ACTIVIDADES  
SENSIBILIZACIÓN EN MANEJO DE CARGAS
</t>
  </si>
  <si>
    <t>ENFERMEDADES COMO TÚNEL DE CARPO,MANGITO ROTADOR TRAUMAS POR DOLOR ACUMULATIVO
STC , TENDINITIS, HERNIAS O LESIÓN CERVICAL</t>
  </si>
  <si>
    <t>BRINDAR CAPACITACIÓN FRENTE AL RIESGO , INCENTIVAR EJECUCIÓN DE LAS PAUSAS ACTIVAS</t>
  </si>
  <si>
    <t>MOVIMIENTOS REPETITIVOS
(Manejo de herramientas propias de la labor)</t>
  </si>
  <si>
    <t>MANIPULACIÓN MANUAL DE CARGAS
(Movilización y levantamiento de cargas)</t>
  </si>
  <si>
    <t>LESIONES OSTEOMUSCULARES A NIVEL DE COLUMNA.</t>
  </si>
  <si>
    <t xml:space="preserve">BRINDAR CAPACITACIÓN FRENTE A HIGIENE POSTURAL, EFECTOS  IMPORTANCIA DE  LA EJECUCIÓN DE PAUSA ACTIVAS , INSPECCIONES A PUESTOS  DE TRABAJO </t>
  </si>
  <si>
    <t>CONDICIONES DE LA TAREA
(Demandas de carga mental, contenido de la tarea, demandas emocionales, nivel de responsabilidad)</t>
  </si>
  <si>
    <t>MECÁNICO
(Utilización de herramientas manuales, maquinaria y equipos)</t>
  </si>
  <si>
    <t>MANTENIMIENTO PREVENTIVO DE EQUIPOS Y HERRAMIENTAS MANUALES</t>
  </si>
  <si>
    <t>SEÑALIZACIÓN PREVENTIVA Y OBLIGATORIA DE CUMPLIMIENTO DE NORMAS DE SEGURIDAD Y USOS DE EPP. INSPECCIÓN DE HERRAMIENTAS MANUALES Y ÁREAS DE TRABAJO</t>
  </si>
  <si>
    <t xml:space="preserve">
CAPACITACIONES Y CHARLAS  SOBRE MANEJO DE HERRAMIENTAS MANUALES
USO DE EPP: OVEROL Y/O ROPA DE TRABAJO , GAFAS Y  MONOGAFAS DE SEGURIDAD, BOTAS DE SEGURIDAD CON PUNTERA, GUANTES Y CASCO. </t>
  </si>
  <si>
    <t xml:space="preserve"> IMPLEMENTAR INSPECCIONES DE SEGURIDAD EN LOS PUESTOS DE TRABAJO Y DE LAS HERRAMIENTAS DE OFICINA
  REALIZAR CAPACITACIONES SOBRE CUIDADO DE MANOS.
CAPACITACIONES Y CHARLAS  SOBRE MANEJO DE HERRAMIENTAS MANUALES
 INSPECCIONES DE SEGURIDAD PLANEADAS O NO PLANEADAS REVISIÓN Y CAMBIO PERIÓDICO DE LAS HERRAMIENTAS ANTE SIGNOS DE DESGASTE NORMAS DE SEGURIDAD.
</t>
  </si>
  <si>
    <t xml:space="preserve"> CAJAS DE CIRCUITOS CON SEÑALIZACIÓN DE RIESGO ELÉCTRICO</t>
  </si>
  <si>
    <t>LOCATIVO
(Superficies de trabajo irregulares, deslizantes, con diferencia de nivel)</t>
  </si>
  <si>
    <t>MANTENIMIENTO LOCATIVO PERMANENTE</t>
  </si>
  <si>
    <t xml:space="preserve"> PROGRAMA DE INSPECCIONES LOCATIVAS 
CONSTANTE LIMPIEZA 
 ESCALERAS CON PASAMANOS
SEÑALIZACIÓN PREVENTIVA, INSPECCIONES DE SEGURIDAD</t>
  </si>
  <si>
    <t>USO DE ROPA DE TRABAJO Y EPP PARA EL DESARROLLO DEL MISMO. ZAPATOS ANTIDESLIZANTES PARA PERSONAL SERVICIOS GENERALES Y BOTAS DE SEGURIDAD PARA EL PERSONAL DE MANTENIMIENTO
SENSIBILIZACIÓN DEL PELIGRO.</t>
  </si>
  <si>
    <t>VERIFICAR POR MEDIO DE INSPECCIONES DE SEGURIDAD Y EL MANTENIMIENTO DE ÁREAS DE TRABAJO.</t>
  </si>
  <si>
    <t>NINGUNA</t>
  </si>
  <si>
    <t>LOCATIVO
(Condiciones de Orden y aseo)</t>
  </si>
  <si>
    <t>TECNOLÓGICO
(Fuga, explosión, derrame e  Incendios provocados por la reacción químico física por químicos almacenados y combustibles como papelería, mobiliario y equipos energizados)</t>
  </si>
  <si>
    <t xml:space="preserve">EXTINTORES UBICADOS EN EL ÁREA DE TRABAJO
PROGRAMA DE INSPECCIONES
 SIMULACROS DE EMERGENCIA 
BOTIQUINES
CAMILLAS 
PLAN DE EMERGENCIAS
</t>
  </si>
  <si>
    <t xml:space="preserve"> BRIGADISTAS, CAPACITADOS DENTRO DEL ÁREA DE TRABAJO
 SEÑALIZACIÓN DE RUTAS DE EVACUACIÓN
</t>
  </si>
  <si>
    <t xml:space="preserve">
 CAPACITAR Y SENSIBILIZAR EN EL PLAN DE EMERGENCIA DE LA UNIVERSIDAD DE CUNDINAMARCA 
 REALIZAR MANTENIMIENTO  A EXTINTORES. 
PUBLICAR  LAS LÍNEAS DE EMERGENCIA PARA UNA RESPUESTA OPORTUNA EN CASO DE PRESENTARSE UN INCENDIO O EXPLOSIÓN.
</t>
  </si>
  <si>
    <t>ACCIDENTES DE TRÁNSITO
(Accidentes de tránsito donde se ven involucrados peatones, estudiantes y/o Funcionarios y vehículos de transporte Desplazamiento en vehículos propios de la UDEC y particulares en misión laboral Autorizada</t>
  </si>
  <si>
    <t xml:space="preserve">POLÍTICA DE SEGURIDAD VIAL 
CAMPAÑAS DE SEGURIDAD VIAL Y USO DE ELEMENTOS DE SEGURIDAD 
 PLAN ESTRATÉGICO DE SEGURIDAD VIAL
SEÑALIZACIÓN, ZONAS DE PARQUEO, REDUCTORES DE VELOCIDAD 
 VÍA DE ACCESO EN UN SOLO SENTIDO 
</t>
  </si>
  <si>
    <t xml:space="preserve"> SEÑALIZACIÓN EN LA VÍA
SENSIBILIZACIÓN EN TEMAS DE SEGURIDAD VIAL
 INSPECCIONES PRE OPERACIONALES DIARIAS
 CURSO DE MANEJO DEFENSIVO CONDUCTORES CALIFICADOS Y CON EL DOCUMENTO QUE LO ACREDITA</t>
  </si>
  <si>
    <t xml:space="preserve"> REALIZAR SEGUIMIENTO A LAS RECOMENDACIONES MEDICAS EMITIDAS EN LOS EXÁMENES OCUPACIONALES DE INGRESO Y/O PERIODICOS.REALIZAR CAPACITACIÓN Y SENSIBILIZACIÓN DE EXPOSICIÓN AL RUIDO.</t>
  </si>
  <si>
    <t xml:space="preserve">PÚBLICOS
(Problemas de orden publico, atracos, robos, asaltos y asonadas) </t>
  </si>
  <si>
    <t>MANTENIMIENTO
(RECURSOS FÍSICOS)</t>
  </si>
  <si>
    <t>OPERARIO I, TÉCNICO II</t>
  </si>
  <si>
    <t xml:space="preserve">TRASLADAR MUEBLES, ENSERES Y EQUIPOS DE OFICINA EN CASO DE NECESIDAD.
OPERAR EQUIPOS, MÁQUINAS, HERRAMIENTAS Y ELEMENTOS QUE SEAN ASIGNADOS.
INFORMAR OPORTUNAMENTE SOBRE ANOMALÍAS PRESENTADAS.
SOLICITAR PUNTUALMENTE LOS IMPLEMENTOS PARA EL MANTENIMIENTO DE LA PLANTA FÍSICA DE LA UNIVERSIDAD Y MANTENERLOS EN BUEN ESTADO.
MANTENIMIENTO DE LAS ZONAS VERDES INSTITUCIONALES (PODA, MANTENIMIENTO, RECOLECCIÓN DE MATERIAL VERDE, ETC).
MANTENIMIENTO LOCATIVO DE LA INFRAESTRUCTURA INSTITUCIONAL, TRABAJOS EN ALTURAS Y REPARACIONES ELÉCTRICAS CUANDO SE REQUIERAN.
APOYAR LA EJECUCIÓN DE LOS SISTEMAS DE CALIDAD, AMBIENTAL Y SEGURIDAD Y SALUD EN EL TRABAJO CONFORME A LOS LINEAMIENTOS INSTITUCIONALES.
</t>
  </si>
  <si>
    <t xml:space="preserve">HONGOS VIRUS Y BACTERIAS
</t>
  </si>
  <si>
    <t>7F</t>
  </si>
  <si>
    <t>RUIDO 
(Exposición continuo dentro de la jornada laboral por la utilización de herramientas manuales y  equipos)</t>
  </si>
  <si>
    <t>ILUMINACIÓN 
(Por exceso o Deficiencia de Luz)</t>
  </si>
  <si>
    <t xml:space="preserve">MANTENIMIENTO ELÉCTRICO, CAMBIO DE LUMINARIAS  Y REFLECTORES O BOMBILLAS  DE LUZ </t>
  </si>
  <si>
    <t xml:space="preserve">CAMBIO DE LUMINARIAS (ÁREAS CON LUZ NATURAL Y ARTIFICIAL) </t>
  </si>
  <si>
    <t>EN CASO DE REQUERIRLO REALIZAR UNA MEDICIÓN DE ILUMINACIÓN</t>
  </si>
  <si>
    <t xml:space="preserve"> REALIZAR SEGUIMIENTO A LAS RECOMENDACIONES MEDICAS EMITIDAS EN LOS EXÁMENES OCUPACIONALES DE INGRESO Y/O PERIODICOS.REALIZAR </t>
  </si>
  <si>
    <t>VIBRACIÓN 
(Uso de equipos, maquinaria y herramientas manuales)</t>
  </si>
  <si>
    <t>MANTENIMIENTO A EQUIPOS  Y HERRAMIENTAS</t>
  </si>
  <si>
    <t>TIEMPOS DE DESCANSO EN LAS ACTIVIDADES CON USO DE EQUIPOS QUE PRODUCEN VIBRACIÓN.</t>
  </si>
  <si>
    <t>NO SE REQUIERE</t>
  </si>
  <si>
    <t xml:space="preserve">LÍQUIDOS, NIEBLAS Y ROCÍOS
Exposición a productos químicos propios de las actividades) </t>
  </si>
  <si>
    <t xml:space="preserve">GASES Y VAPORES
(Monóxido de carbono por el uso de equipos con combustible)  </t>
  </si>
  <si>
    <t>HUMOS METÁLICOS
(Soldadura)</t>
  </si>
  <si>
    <t>ENFERMEDADES RESPIRATORIAS</t>
  </si>
  <si>
    <t>SENSIBILIZACIÓN DE USO ADECUADO DE EPP Y MANEJO SEGURO DE SUSTANCIAS QUÍMICAS PELIGROSAS.
COLOCAR SEÑALIZACIÓN DE NORMAS DE SEGURIDAD.
 SEGUIMIENTO  A LA INSPECCIÓN DE LOS EXTINTORES
 SENSIBILIZACIÓN  CAPACITACIÓN EN MANEJO DE SUSTANCIAS
 SENSIBILIZACIÓN EN PLAN DE EMERGENCIA
DISEÑAR E IMPLEMENTAR EL PROGRAMA DE MANEJO DE SUSTANCIAS QUÍMICAS</t>
  </si>
  <si>
    <t>POSTURA
(Prolongada, mantenida, forzada, anti gravitacional)</t>
  </si>
  <si>
    <t xml:space="preserve">SEGUIMIENTO AL  PROGRAMA DE VIGILANCIA EPIDEMIOLÓGICA PARA EL RIESGO BIOMECÁNICO.
SEGUIMIENTO AL PROGRAMA DE PAUSAS ACTIVAS DE TRABAJO TODOS LOS DÍAS DURANTE LA JORNADA LABORAL.
SEGUIMIENTO A LAS VALORACIONES MÉDICAS OCUPACIONALES CON ÉNFASIS EN OSTEOMUSCULARES Y SUS RECOMENDACIONES. 
REALIZAR SENSIBILIZACIÓN SOBRE AUTOCUIDADO.
REALIZAR INSPECCIONES DE PUESTOS DE TRABAJO (IPT) 
REALIZAR SENSIBILIZACIÓN AL PERSONAL SOBRE HIGIENE POSTURAL
</t>
  </si>
  <si>
    <t>PERIODOS DE DESCANSO DURANTE LA JORNADA LABORAL</t>
  </si>
  <si>
    <t>IMPLEMENTAR PROGRAMA DE VIGILANCIA EPIDEMIOLÓGICA DE RIESGO PSICOSOCIAL DONDE SE INCLUYA LA APLICACIÓN DE BATERÍA DISPUESTA POR EL MINISTERIO DE TRABAJO, MEDICIÓN DE CLIMA ORGANIZACIONAL.
CAPACITAR AL PERSONAL EN EL MANEJO DEL TIEMPO, MANEJO DEL ESTRÉS, TALLERES EN TRABAJO EN EQUIPO.
IMPLEMENTAR PROGRAMA DE PAUSAS ACTIVAS DE TRABAJO Y GIMNASIA LABORAL.</t>
  </si>
  <si>
    <t xml:space="preserve">ELÉCTRICO
(Exposición o manipulación a conexiones y/o cableado eléctrico de media y baja tensión)
</t>
  </si>
  <si>
    <t>IMPLEMENTACIÓN PROGRAMA GESTIÓN RIESGO ELÉCTRICO. IMPLEMENTACIÓN DE PERMISOS PARA TRABAJO CON LÍNEAS ENERGIZADAS Y ATS.
SOLICITUD DE CERTIFICADOS DE IDONEIDAD Y FORMACIÓN EN EL RIESGO. 
UTILIZACIÓN DE EPP DIELÉCTRICOS TALES COMO BOTAS, CASCO Y GUANTES
IMPLEMENTACIÓN DE PERMISOS DE TRABAJO</t>
  </si>
  <si>
    <t>ACCIDENTES DE TRANSITO
(Accidentes de transito donde se ven involucrados peatones, estudiantes y/o Funcionarios y vehículos de transporte. Desplazamiento en vehículos propios de la UDEC y particulares en misión laboral Autorizada.</t>
  </si>
  <si>
    <t xml:space="preserve">PÚBLICOS
(Problemas de orden público, atracos, robos, asaltos y atentados) </t>
  </si>
  <si>
    <t>TRABAJO EN ALTURAS
(TRABAJO QUE SE REALICE DESPUÉS DE 2 MTS DE ALTURA A NIVEL DEL PISO) Limpieza de canales, mantenimiento locativos, cambio de reflectores o luminarias de postes)</t>
  </si>
  <si>
    <t xml:space="preserve">TRAUMAS CRANEOENCEFÁLICOS SEVEROS, HERIDAS, FRACTURAS, TRAUMAS DE TEJIDOS BLANDOS Y LESIONES QUE PUEDEN CAUSAR LA MUERTE. </t>
  </si>
  <si>
    <t>PPPCC</t>
  </si>
  <si>
    <t>USO DE ELEMENTOS Y EQUIPOS  DE PROTECCIÓN CONTRA CAÍDAS  Y ELEMENTOS DE PROTECCIÓN PERSONAL. 
IMPLEMENTACIÓN MANUAL TRABAJO SEGURO EN ALTURAS.</t>
  </si>
  <si>
    <t>IMPLEMENTACIÓN DE PROGRAMA DE TRABAJO SEGURO EN ALTURAS.
PERMISOS DE TRABAJO EN ALTURAS, CON SU RESPECTIVA AUTORIZACIÓN.
UTILIZACIÓN DE EQUIPOS CERTIFICADOS E INSPECCIÓN DE LOS MISMOS. DEMARCACIÓN Y SEÑALIZACIÓN DE ÁREAS DONDE HAY EXPOSICIÓN A CAÍDAS - MEDIDAS DE ADVERTENCIA, DEMARCACIÓN DE ÁREAS DE TRABAJO
 EN ALTURAS DE ACUERDO A LA RESOLUCIÓN 4272/2021.  CUMPLIMIENTOS DE LAS NORMAS DE SEGURIDAD PARA EL TRABAJO SEGURO EN ALTURAS Y LA PREVENCIÓN DE ACCIDENTES DE TRABAJO GRAVES POR ESTA CAUSA. CUMPLIMIENTO DE LOS PERMISOS DE TRABAJO PARA ACTIVIDADES DE ALTO RIESGO ANTES DE INICIAR LABORES.
CAPACITACIÓN EN TRABAJO EN ALTURAS DE ACUERDO A LA RESOLUCIÓN 4272/2021.  CUMPLIMIENTOS DE LAS NORMAS DE SEGURIDAD PARA EL TRABAJO SEGURO EN ALTURAS Y LA PREVENCIÓN DE ACCIDENTES DE TRABAJO GRAVES POR ESTA CAUSA. CUMPLIMIENTO DE LOS PERMISOS DE TRABAJO PARA ACTIVIDADES DE ALTO RIESGO ANTES DE INICIAR LABORES.</t>
  </si>
  <si>
    <t>FORMACIÓN Y APRENDIZAJE</t>
  </si>
  <si>
    <t>SECRETARIAS  DE PROGRAMAS</t>
  </si>
  <si>
    <t>SECRETARIA, SECRETARIA EJECUTIVA</t>
  </si>
  <si>
    <t xml:space="preserve">REDACTAR, TRASCRIBIR OFICIOS Y DEMÁS DOCUMENTOS QUE DEBAN SER REMITIDOS POR EL PROGRAMA A LA CUAL SE ENCUENTRA VINCULADA TENIENDO EN CUENTA EL PROCESO DE GESTIÓN DOCUMENTAL.
ATENDER LOS USUARIOS Y REALIZAR RECEPCIÓN DE DOCUMENTOS DE QUIENES SOLICITEN O REALICEN PETICIONES POR CONDUCTO DEL PROGRAMA AL QUE PERTENECEN.
ORGANIZAR, ARCHIVAR Y ENVIAR EN FORMA ADECUADA LA CORRESPONDENCIA DEL PROGRAMA Y DEMÁS DOCUMENTOS DE ACUERDO AL PROCESO DE GESTIÓN DOCUMENTAL.
LLEVAR EL ARCHIVO DE GESTIÓN DOCUMENTAL DEL PROGRAMA A LA CUAL PERTENECE DE ACUERDO AL PROCESO DE GESTIÓN DOCUMENTAL.
RESPONDER POR LA OPERATIVIDAD DE LA OFICINA, INCLUIDO EL CUIDADO, MANEJO Y USO RACIONAL DE LAS DOTACIONES DE MATERIALES Y ÚTILES, ASÍ COMO LA PRESENTACIÓN ADECUADA DE LA MISMA.
COLABORAR CON LA ORGANIZACIÓN Y COORDINACIÓN DE REUNIONES QUE SE REALICEN, PREPARANDO LA DOCUMENTACIÓN Y ELEMENTOS QUE SEAN NECESARIOS PARA ELLO.
</t>
  </si>
  <si>
    <t>6F</t>
  </si>
  <si>
    <t>JORNADA DE TRABAJO</t>
  </si>
  <si>
    <t xml:space="preserve"> MANTENIMIENTO LOCATIVO PERMANENTE</t>
  </si>
  <si>
    <t>TECNOLÓGICO
(Incendios provocados por la reacción químico física por combustibles almacenados como papelería, mobiliario y equipos energizados)</t>
  </si>
  <si>
    <t>ACCIDENTES DE TRÁNSITO
(Accidentes de tránsito donde se ven involucrados peatones, estudiantes y/o Funcionarios y vehículos de transporte. Desplazamiento en vehículos propios de la UDEC y particulares en misión laboral Autorizada.</t>
  </si>
  <si>
    <t>LABORATORIO DE AGUAS, BIOLOGÍA Y QUÍMICA</t>
  </si>
  <si>
    <t>PROFESIONAL, TÉCNICO</t>
  </si>
  <si>
    <t>BRINDAR SERVICIOS ACADÉMICOS DE PRÁCTICAS DE LABORATORIOS (BIOLOGÍA, QUÍMICA Y AGUAS).
ACOMPAÑAMIENTO DE PRÁCTICAS Y USO DE EQUIPOS.
PRÉSTAMO DE EQUIPOS.
VELAR POR ACTIVOS FÍSICOS DE LA UNIVERSIDAD.
COORDINAR MANTENIMIENTO PREVENTIVO Y CORRECTIVO DE EQUIPOS.</t>
  </si>
  <si>
    <t xml:space="preserve">INFECCIÓN VIRAL, INFECCIÓN GASTROINTESTINAL, DOLOR ESTOMACAL
</t>
  </si>
  <si>
    <t xml:space="preserve">VIRUS, BACTERIAS Y HONGOS
(Contacto con microrganismos, sustancias, residuos y desechos contaminados en las prácticas)
</t>
  </si>
  <si>
    <t>INFECCIÓN VIRAL, INFECCIÓN GASTROINTESTINAL, DOLOR ESTOMACAL/ CUADROS VIRALES E INFECCIOSOS</t>
  </si>
  <si>
    <t>NORMAS DE SEGURIDAD Y BIOSEGURIDAD EN LABORATORIOS</t>
  </si>
  <si>
    <t xml:space="preserve">
LIMPIEZA, DESINFECCIÓN Y SEÑALIZACIÓN PREVENTIVA E INFORMATIVA.
ZONAS DE LAVADO DENTRO DE LOS LABORATORIOS DENTRO DE LOS LABORATORIOS.
</t>
  </si>
  <si>
    <t>DIVULGACIÓN DE NORMAS Y PROCEDIMIENTOS SEGUROS A PROFESORES Y ESTUDIANTES, USO OBLIGATORIO DE EPP REQUERIDOS EN CADA PRACTICA
IMPLEMENTACIÓN DE MANUAL DE BIOSEGURIDAD.
EVALUACIONES MÉDICAS PERIÓDICAS
 PROGRAMAS DE PROMOCIÓN Y DETECCIÓN</t>
  </si>
  <si>
    <t>INFECCIÓN VIRAL, INFECCIÓN GASTROINTESTINAL, DOLOR ESTOMACAL
CUADROS VIRALES FUERTES.</t>
  </si>
  <si>
    <t xml:space="preserve">BRINDAR SERVICIOS ACADÉMICOS DE PRÁCTICAS DE LABORATORIOS (BIOLOGÍA, QUÍMICA Y AGUAS).
ACOMPAÑAMIENTO DE PRÁCTICAS Y USO DE EQUIPOS.
PRÉSTAMO DE EQUIPOS.
VELAR POR ACTIVOS FÍSICOS DE LA UNIVERSIDAD.
COORDINAR MANTENIMIENTO PREVENTIVO Y CORRECTIVO DE EQUIPOS.
</t>
  </si>
  <si>
    <t xml:space="preserve">LÍQUIDOS, NIEBLAS Y ROCÍOS
Exposición a productos químicos propios de las actividades incluidas en las actividades, como reactivos </t>
  </si>
  <si>
    <t xml:space="preserve">MANIPULACIÓN DE  MAQUINAS </t>
  </si>
  <si>
    <t>MECÁNICO</t>
  </si>
  <si>
    <t>GOLPES, TRAUMAS , HERIDAS , QUEMADURAS,</t>
  </si>
  <si>
    <t xml:space="preserve">CRONOGRAMA  DE MANTENIMIENTO DE LAS MAQUINAS </t>
  </si>
  <si>
    <t>UBICACIÓN ADECUADA DE LAS  MAQUINAS</t>
  </si>
  <si>
    <t>INSTRUCTIVO  PATA EL MANEJO DE ALGUNAS MAQUINAS</t>
  </si>
  <si>
    <t>CORTES</t>
  </si>
  <si>
    <t xml:space="preserve">NINGUNA </t>
  </si>
  <si>
    <t>BRINDAR CAPACITACIÓN Y O SENSIBILIZACIÓN FRENTE AL RIESGO, INSTRUCTIVO DE  DEL MANEJO DE LAS MAQUINAS</t>
  </si>
  <si>
    <t>MECÁNICO
(Utilización de herramientas manuales y equipos de laboratorio)</t>
  </si>
  <si>
    <t xml:space="preserve">
CAPACITACIONES Y CHARLAS  SOBRE MANEJO DE HERRAMIENTAS MANUALES DE LABORATORIO
USO DE EPP: BATA, GAFAS Y  MONOGAFAS DE SEGURIDAD, Y GUANTES</t>
  </si>
  <si>
    <t xml:space="preserve">
 IMPLEMENTAR INSPECCIONES DE SEGURIDAD EN LOS PUESTOS DE TRABAJO Y DE LAS HERRAMIENTAS DE OFICINA
 REALIZAR CAPACITACIONES SOBRE CUIDADO DE MANOS.
CAPACITACIONES Y CHARLAS  SOBRE MANEJO DE HERRAMIENTAS MANUALES
INSPECCIONES DE SEGURIDAD PLANEADAS O NO PLANEADAS REVISIÓN Y CAMBIO PERIÓDICO DE LAS HERRAMIENTAS ANTE SIGNOS DE DESGASTE NORMAS DE SEGURIDAD
</t>
  </si>
  <si>
    <t>COORDINADORES DE PROGRAMAS ACADÉMICOS</t>
  </si>
  <si>
    <t>DOCENTES OCASIONALES TIEMPO COMPLETO CON FUNCIONES ADMINISTRATIVAS</t>
  </si>
  <si>
    <t>GESTIONAR EL PROGRAMA Y MANEJAR LA INFORMACIÓN PERTINENTE.
REALIZAR REUNIONES, SUPERVISIONES Y MANEJO DE SISTEMA DE INFORMACIÓN.
ATENDER AL PÚBLICO, REVISAR Y REDACTAR CORREOS.
COORDINAR ACTIVIDADES DE FUNCIONES SUSTANTIVAS.
ASESORAR Y PROPONER ESTRATEGIAS PARA LA CONSTRUCCIÓN DE LA POLÍTICA INSTITUCIONAL DE AUTOEVALUACIÓN Y ACREDITACIÓN DE PROGRAMAS DE ACUERDO A LOS LINEAMIENTOS DEL CNA( CONSEJO NACIONAL DE ACREDITACIÓN)
COORDINAR LA IMPLEMENTACIÓN DE ESTRATEGIAS TENDIENTES A MEJORAR LA CALIDAD ACADÉMICA DE LA UNIVERSIDAD Y ELABORAR LOS INSTRUMENTOS DE EVALUACIÓN Y SEGUIMIENTO DEL MISMO.
LIDERAR LOS PROCESOS DE AUTOEVALUACIÓN AL INTERIOR DE LA UNIVERSIDAD TENIENDO EN CUENTA EL CUMPLIMIENTO DE LOS ESTÁNDARES DE CALIDAD EN LOS PROGRAMAS.</t>
  </si>
  <si>
    <t>5F</t>
  </si>
  <si>
    <t>POSTURA
 (Prolongada, mantenida, forzada, anti gravitacional)</t>
  </si>
  <si>
    <t>MOVIMIENTO REPETITIVO
(Manejo de herramientas propias de la labor)</t>
  </si>
  <si>
    <t>ACCIDENTES DE TRÁNSITO
(Accidentes de tránsito donde se ven involucrados peatones, estudiantes y/o Funcionarios y vehículos de transporte Desplazamiento en vehículos propios de la UDEC y particulares en misión laboral Autorizada.</t>
  </si>
  <si>
    <t>DOCENTES OCASIONALES  TIEMPO COMPLETO, HORA CÁTEDRA  Y DE PLANTA</t>
  </si>
  <si>
    <t>PROFESIONALES</t>
  </si>
  <si>
    <t>LLEVAR A CABO EL PROCESO DE ENSEÑANZA Y APRENDIZAJE. 
SUPERVISAR PRÁCTICAS Y REALIZAR ASESORÍAS.
COORDINAR NÚCLEO TEMÁTICO.
MANEJAR PERSONAL.
REALIZAR ANÁLISIS Y PRUEBAS DE LABORATORIO.
PLANIFICAR REUNIONES Y ENTREGAR INFORMES.
REALIZAR ACOMPAÑAMIENTO EN LABORATORIO DE SIMULACIÓN.
PLANEAR, ORGANIZAR Y DESARROLLAR PLAN DE ESTUDIOS A LOS ESTUDIANTES. 
DIRIGIR PROYECTOS DE INVESTIGACIÓN, PLANIFICAR REUNIONES Y EL DESARROLLO DE LAS CLASES A ORIENTAR.</t>
  </si>
  <si>
    <t>147F</t>
  </si>
  <si>
    <t xml:space="preserve">Exposición a  animales  durante el desarrollo de las salidas académicas </t>
  </si>
  <si>
    <t>PICADURAS MORDEDURAS</t>
  </si>
  <si>
    <t>RABIA</t>
  </si>
  <si>
    <t>BRINDAR CAPACITACIÓN EN PRIMEROS AUXILIOS , MANEJO DE MORDEDURAS Y PICADURAS , RECOMENDACIONES PARA LA UTILIZACIÓN DE REPELENTE Y VESTUARIO</t>
  </si>
  <si>
    <t>RUIDO 
(Exposición continuo dentro de la jornada laboral)</t>
  </si>
  <si>
    <t>ESFUERZO 
Sobre esfuerzo
(Manejo de la Voz)</t>
  </si>
  <si>
    <t xml:space="preserve">AFECCIONES DE GARGANTA, LARINGITIS,FARINGITIS,DISFONIA Y AFONÍA </t>
  </si>
  <si>
    <t>PERDIDA DE LA VOZ</t>
  </si>
  <si>
    <t>LOCATIVO 
Exposición a terrenos inestables</t>
  </si>
  <si>
    <t>CAÍDAS GOLPES CONTUSIONES</t>
  </si>
  <si>
    <t>RECOMENDACIONES PARA EL DESARROLLO DE LAS SALIDAS</t>
  </si>
  <si>
    <t>FRACTURAS</t>
  </si>
  <si>
    <t xml:space="preserve">BRINDAR CAPACITACIÓN EN PRIMEROS AUXILIOS </t>
  </si>
  <si>
    <t>INDUCCIÓN AL SG-SST
SENSIBILIZACIÓN DEL PELIGRO)</t>
  </si>
  <si>
    <t>MANTENIMIENTO A LOS SISTEMAS DE ACCESO, COMO ESCALERAS, PISOS Y PAREDES.
INSTALACIÓN DE CINTAS ANTIDESLIZANTES EN ESCALERAS.
INSTALACIÓN DE PASAMANOS EN TODAS LAS ESCALERAS</t>
  </si>
  <si>
    <t>VERIFICAR POR MEDIO DE INSPECCIONES DE SEGURIDAD Y EL MANTENIMIENTO DE ÁREAS DE TRABAJO.
SEGUIMIENTO DE LA  EJECUCIÓN DEL REPORTE DE ACTOS Y CONDICIONES INSEGURAS.</t>
  </si>
  <si>
    <t>ACCIDENTES DE TRÁNSITO
(Accidentes de tránsito donde se ven involucrados peatones (Estudiantes y/o Funcionarios) y vehículos de transporte) Desplazamiento en vehículos propios de la UDEC y particulares en misión laboral Autorizada.</t>
  </si>
  <si>
    <t>SISTEMAS INTEGRADOS</t>
  </si>
  <si>
    <t>GESTOR DE SEGURIDAD Y SALUD EN EL TRABAJO</t>
  </si>
  <si>
    <t>PROFESIONAL</t>
  </si>
  <si>
    <t>LIDERAR LA IMPLEMENTACIÓN DEL SG-SST SECCIONAL GIRARDOT FRENTE A REQUISITOS ESTABLECIDOS EN EL DECRETO 1072 DE 2015 LIBRO 2 PARTE2 TÍTULO 4 CAPITULO 6 Y RESOLUCIÓN 0312 DE 2019 CON EL CUAL SE CUMPLEN REQUISITOS DE LA NORMA NTC 45001: 2018.
DAR CUMPLIMIENTO AL CICLO PHVA DEL SG-SST SECCIONAL GIRARDOT.
LIDERAR EL CUMPLIMIENTO DEL SG-SST SECCIONAL GIRARDOT FRENTE A LA NORMA ISO 45001: 2018 Y FORTALECIMIENTO EN LOS TEMAS RELACIONADOS CON MEDICINA DEL TRABAJO DANDO CUMPLIMIENTO A LA NORMATIVIDAD LEGAL VIGENTE.
VERIFICAR Y CONTROLAR EL CUMPLIMIENTO DE LOS REQUISITOS SST POR PARTE DE CONTRATISTAS QUE DESARROLLEN OBRAS EN LA SECCIONAL GIRARDOT.
CLASIFICAR Y ORGANIZAR EL ARCHIVO DE GESTIÓN DOCUMENTAL DEL SG-SST SECCIONAL GIRARDOT.
EJECUTAR LAS DEMÁS ACTIVIDADES QUE SE DERIVEN DEL SG-SST.</t>
  </si>
  <si>
    <t xml:space="preserve"> GASTROENTERITIS, DOLOR ESTOMACAL</t>
  </si>
  <si>
    <t>EXPOSICIÓN A POSTURA SEDENTE PROLONGADA</t>
  </si>
  <si>
    <t>DOLOR LUMBAR, ESPASMOS MUSCULARES, VARICES, DOLOR EN MIEMBROS INFERIORES</t>
  </si>
  <si>
    <t>ESPACIO ADECUADO PARA  EL DESARROLLO DE LA LABOR</t>
  </si>
  <si>
    <t>SILLA ERGONÓMICA, CAPACITACIÓN EN PAUSAS ACTIVAS</t>
  </si>
  <si>
    <t>LUMBALGIA</t>
  </si>
  <si>
    <t>BRINDAR CAPACITACIÓN FRENTE A HIGIENE POSTURAL Y FRENTE A LA IMPORTANCIA DE LA EJECUCIÓN DE PAUSAS ACTIVAS</t>
  </si>
  <si>
    <t>EXPOSICIÓN A MOVIMIENTOS REPETITIVOS</t>
  </si>
  <si>
    <t xml:space="preserve">DOLOR EN MIEMBROS SUPERIORES , ADORMECIMIENTO DE LAS MANOS Y DEDOS, EPICONDILITIS, TENDINITIS, HOMBRO DOLOROSO, MAGUITO ROTADOR </t>
  </si>
  <si>
    <t>EQUIPO DE COMPUTO DE MESA, CAPACITACIÓN EN PAUSAS ACTIVAS, CUENTA CON MOUSE</t>
  </si>
  <si>
    <t>SÍNDROME DEL TÚNEL CARPIANO</t>
  </si>
  <si>
    <t>BRINDAR CAPACITACIÓN  A LOS FUNCIONARIOS FRENTE AL RIESGO , EFECTOS POSIBLES, AUTOCUIDADO, IMPORTANCIA DE PAUSAS ACTIVAS</t>
  </si>
  <si>
    <t xml:space="preserve">ELÉCTRICOS
(Exposición o manipulación a conexiones y/o cableado eléctrico de baja tensión)
</t>
  </si>
  <si>
    <t>Aceptable con control existente</t>
  </si>
  <si>
    <t>PRESENCIA DE ASONADAS</t>
  </si>
  <si>
    <t>ESTRÉS, ANGUSTIA, HERIDAS, GOLPES</t>
  </si>
  <si>
    <t>PLAN DE GESTIÓN DE RIESGO DE DESASTRES, PREPARACIÓN Y RESPUESTA ANTE EMERGENCIAS</t>
  </si>
  <si>
    <t>RECURSOS FRENTE ATENCIÓN DE EMERGENCIAS , CAMILLAS BOTIQUINES EXTINTORES</t>
  </si>
  <si>
    <t>TRAUMAS</t>
  </si>
  <si>
    <t>SOCIALIZAR  PLAN  OPERATIVO NORMALIZADO PARA ASONADAS</t>
  </si>
  <si>
    <t xml:space="preserve">ESTRUCTURAS ADECUADAS PARA RESISTIR MOVIMIENTOS SÍSMICOS EN ALGUNAS EDIFICACIONES </t>
  </si>
  <si>
    <t xml:space="preserve">CONFORMACIÓN BRIGADA DE EMERGENCIAS. PLAN DE EMERGENCIAS ,SEÑALIZACIÓN DE RUTAS DE EVACUACIÓN Y REALIZACIÓN DE SIMULACROS DE EVACUACIÓN.  RECURSOS PARA EMERGENCIAS </t>
  </si>
  <si>
    <t xml:space="preserve">TRAUMAS SEVEROS </t>
  </si>
  <si>
    <t>IMPLEMENTACIÓN PLAN DE PREPARACIÓN  DE RESPUESTA ANTE EMERGENCIAS - BRINDAR CAPACITACIÓN FRENTE AL RIESGO</t>
  </si>
  <si>
    <t>ALTO</t>
  </si>
  <si>
    <t>LABORATORIO DE SIMULACIÓN DE ENFERMERÍA</t>
  </si>
  <si>
    <t>TÉCNICO, TÉCNICO II</t>
  </si>
  <si>
    <t>ASIGNAR Y ALISTAR LAS SALAS.
REALIZAR SELLAMIENTO DE INSUMOS E INVENTARIO.
REALIZAR ACTIVIDADES ADMINISTRATIVAS.
REALIZAR ENTREGA DE ELEMENTOS DE PROTECCIÓN PERSONAL (EPP).
IMPLEMENTAR CRONOGRAMA Y FORMATOS PARA RUTINAS DE MANTENIMIENTO PREVENTIVO Y CORRECTIVO  DE LOS EQUIPOS Y SIMULADORES SEGÚN NECESIDAD.
APLICAR LAS DIRECTRICES DE LOS SISTEMAS QUE TIENE LA UNIVERSIDAD SECCIONAL GIRARDOT.
VELAR POR EL BIENESTAR DE EQUIPOS Y SIMULADORES, CONDICIONES LOCATIVAS (TEMPERATURA, HUMEDAD) Y REALIZAR LIMPIEZA ESPECIALIZADA DE MANERA PERIÓDICA.
REPORTAR DAÑOS, ALTERACIONES O ANOMALÍAS EN EQUIPOS Y SIMULADORES DE MANERA OPORTUNA.
DESEMPEÑAR LAS DEMÁS FUNCIONES QUE LE SEAN ASIGNADAS POR EL JEFE INMEDIATO, LAS QUE RECIBA POR DELEGACIÓN Y AQUELLAS INHERENTES AL DESARROLLO DE SUS FUNCIONES.</t>
  </si>
  <si>
    <t xml:space="preserve"> VIRUS, BACTERIAS Y HONGOS
(Contacto con microrganismos, sustancias, residuos y desechos contaminados en las practicas)
</t>
  </si>
  <si>
    <t>VIRUS, BACTERIAS Y HONGOS
PUNCIÓN POR USO DE MATERIAL CORTOPUNZANTE NO CONTAMINADO</t>
  </si>
  <si>
    <t>HERIDAS</t>
  </si>
  <si>
    <t xml:space="preserve">INFECCIÓN </t>
  </si>
  <si>
    <t>POSTURA
(Prolongada, mantenida, forzada, anti gravitacional).</t>
  </si>
  <si>
    <t>COMUNICACIONES</t>
  </si>
  <si>
    <t>GESTOR DE COMUNICACIONES</t>
  </si>
  <si>
    <t xml:space="preserve"> TÉCNICO </t>
  </si>
  <si>
    <t xml:space="preserve">COLABORAR EN EL DISEÑO DE PIEZAS GRÁFICAS. 
REALIZAR ACOMPAÑAMIENTO FOTOGRÁFICO EN LAS DIFERENTES ÁREAS. 
REALIZAR EDICIÓN DE VIDEOS. </t>
  </si>
  <si>
    <t>POSTURA
(Prolongada, mantenida, forzada, anti gravitacional).</t>
  </si>
  <si>
    <t xml:space="preserve"> CUMPLIR A CABALIDAD CON LA IMPLEMENTACIÓN DEL   SISTEMA DE VIGILANCIA EPIDEMIOLÓGICA PARA EL RIESGO BIOMECÁNICO.
 SEGUIMIENTO Y COBERTURA DE PAUSAS ACTIVAS DE TRABAJO TODOS LOS DÍAS DURANTE LA JORNADA LABORAL.
 CONTINUAR CON EL SEGUIMIENTO A LAS RECOMENDACIONES MÉDICAS DE LOS EXÁMENES OCUPACIONALES.
INSPECCIÓN PARA VERIFICAR LA CORRECTA UTILIZACIÓN  PACK MOUSE Y DESCANSA PIES AL PERSONAL.
AMPLIAR LA COBERTURA DE  SENSIBILIZACIÓN  A TODO EL PERSONAL SOBRE POSTURAS Y HÁBITOS ADECUADOS.
</t>
  </si>
  <si>
    <t>BIENESTAR UNIVERSITARIO</t>
  </si>
  <si>
    <t xml:space="preserve"> PROFESIONAL, ANEXO ACADÉMICO, SECRETARIA AUXILIAR</t>
  </si>
  <si>
    <t xml:space="preserve">REALIZAR ARCHIVO DOCUMENTAL.
VISITAR AL HOGAR Y RESTAURANTE UNIVERSITARIO.
REALIZAR ORIENTACIONES VOCACIONALES EN MUNICIPIOS.
COORDINAR LA FORMULACIÓN, DETERMINACIÓN Y CUMPLIMIENTO DE LOS PROGRAMAS Y/O PROYECTOS DE BIENESTAR UNIVERSITARIO EN LAS ÁREAS DE SALUD, DESARROLLO HUMANO, PROMOCIÓN SOCIOECONÓMICA, DEPORTES Y RECREACIÓN. 
DIRIGIR, COORDINAR  Y DESARROLLAR PROYECTOS QUE GARANTICEN LA CONVIVENCIA Y TOLERANCIA, EN EL DESARROLLO DE LAS ACTIVIDADES DE CADA UNO DE LOS MIEMBROS DE LA COMUNIDAD UNIVERSITARIA, ESTUDIANTES, PROFESORES Y PERSONAL ADMINISTRATIVO.
COORDINAR LA REPRESENTACIÓN DE LA UNIVERSIDAD ANTE LAS ENTIDADES QUE ORGANICEN EVENTOS DE BIENESTAR, DEPORTIVOS Y/O CULTURALES, EN LOS QUE PARTICIPE LA UNIVERSIDAD.
</t>
  </si>
  <si>
    <t xml:space="preserve">EXÁMENES MÉDICOS OCUPACIONALES Y SEGUIMIENTO A RESULTADOS Y/O RECOMENDACIONES
USO DE PROTECCIÓN ADITIVA  </t>
  </si>
  <si>
    <t>REALIZAR CAPACITACIÓN Y SENSIBILIZACIÓN DE EXPOSICIÓN AL RUIDO.
REALIZAR  ESTUDIO DE CONDICIONES DE SALUD PARA IDENTIFICAR LA IMPLEMENTACIÓN DE PROGRAMA DE VIGILANCIA EPIDEMIOLÓGICA. REALIZAR SEGUIMIENTO A LAS RECOMENDACIONES MEDICAS EMITIDAS EN LOS EXÁMENES OCUPACIONALES DE INGRESO Y/O PERIÓDICOS.</t>
  </si>
  <si>
    <t xml:space="preserve">SEGUIMIENTO AL  PROGRAMA DE VIGILANCIA EPIDEMIOLÓGICA PARA EL RIESGO BIOMECÁNICO. SEGUIMIENTO AL PROGRAMA DE PAUSAS ACTIVAS DE TRABAJO TODOS LOS DÍAS DURANTE LA JORNADA LABORAL.
 SEGUIMIENTO A LAS VALORACIONES MÉDICAS OCUPACIONALES CON ÉNFASIS EN OSTEOMUSCULARES Y SUS RECOMENDACIONES. 
 REALIZAR SENSIBILIZACIÓN SOBRE AUTOCUIDADO.
REALIZAR INSPECCIONES DE PUESTOS DE TRABAJO (IPT) 
 REALIZAR SENSIBILIZACIÓN AL PERSONAL SOBRE HIGIENE POSTURAL
</t>
  </si>
  <si>
    <t>INSPECCIONES DE SEGURIDAD.
REPOSICIÓN DE ELEMENTOS</t>
  </si>
  <si>
    <t xml:space="preserve"> INDUCCIÓN EN LAS ACTIVIDADES
 AUTOCUIDADO </t>
  </si>
  <si>
    <t>IMPLEMENTAR INSPECCIONES DE SEGURIDAD EN LOS PUESTOS DE TRABAJO Y DE LAS HERRAMIENTAS 
REALIZAR CAPACITACIONES SOBRE CUIDADO DE MANOS.
CAPACITACIONES Y CHARLAS  SOBRE MANEJO DE HERRAMIENTAS MANUALES
INSPECCIONES DE SEGURIDAD PLANEADAS O NO PLANEADAS REVISIÓN Y CAMBIO PERIÓDICO DE LAS HERRAMIENTAS ANTE SIGNOS DE DESGASTE NORMAS DE SEGURIDAD.</t>
  </si>
  <si>
    <t xml:space="preserve">SEÑALIZACIÓN PREVENTIVA, INSPECCIONES DE SEGURIDAD
 CONSTANTE LIMPIEZA 
 ESCALERAS CON PASAMANOS
 </t>
  </si>
  <si>
    <t xml:space="preserve">SENSIBILIZACIÓN DEL PELIGRO
 SEÑALIZACIÓN PREVENTIVA, INSPECCIONES DE SEGURIDAD
</t>
  </si>
  <si>
    <t xml:space="preserve">VERIFICAR POR MEDIO DE INSPECCIONES DE SEGURIDAD Y EL MANTENIMIENTO DE ÁREAS DE TRABAJO.
 INSTALACIÓN DE CINTAS ANTIDESLIZANTES.
 INSPECCIONAR LAS ARES DE TRABAJO PERIÓDICAMENTE.
 MANTENER LOS PASILLOS Y ÁREAS DE CIRCULACIÓN LIBRES DE OBSTÁCULOS
</t>
  </si>
  <si>
    <t>SEÑALIZACIÓN DE RUTAS DE EVACUACIÓN, INSTALACIÓN DE EQUIPOS DE APOYO EN EMERGENCIAS.
SIMULACROS DE EMERGENCIA
 BOTIQUINES
 CAMILLAS 
PLAN DE EMERGENCIAS</t>
  </si>
  <si>
    <t>CONFORMACIÓN BRIGADA DE EMERGENCIAS. PLAN DE EMERGENCIAS CON PROTOCOLOS ESTABLECIDOS PARA ESTAS CONDICIONES CLIMÁTICAS ADVERSAS O FENÓMENOS NATURALES. SEÑALIZACIÓN DE RUTAS DE EVACUACIÓN Y REALIZACIÓN DE SIMULACROS DE EVACUACIÓN.
 PARTICIPACIÓN DEL PERSONAL EN SIMULACROS
 BRIGADISTAS, CAPACITADOS DENTRO DEL ÁREA DE TRABAJO
  SEÑALIZACIÓN DE RUTAS DE EVACUACIÓN</t>
  </si>
  <si>
    <t xml:space="preserve"> PARTICIPAR EN LOS REALIZAR SIMULACROS EN DONDE SE INTERVENGA EL CONTROL DE INUNDACIONES, ATENCIÓN A PACIENTE, RESCATE EN ESTRUCTURAS COLAPSADAS Y DE EVACUACIÓN.
RENTRENAMIENTO DE BRIGADISTAS Y CAPACITACIÓN CONTINUA A TODO EL PERSONAL DIRECTO, CONTRATISTA Y VISITANTES.</t>
  </si>
  <si>
    <t>SISTEMAS Y TECNOLOGÍA</t>
  </si>
  <si>
    <t>GESTOR DE SISTEMAS Y TECNOLOGÍA</t>
  </si>
  <si>
    <t>TÉCNICO III</t>
  </si>
  <si>
    <t xml:space="preserve">REALIZAR MANTENIMIENTO A LOS EQUIPOS DE CÓMPUTO Y CENTRO DE DATOS.
RESPONDER A LAS EVENTUALIDADES PRESENTADAS A LOS GESTORES DEL CONOCIMIENTO, ESTUDIANTES Y PERSONAL ADMINISTRATIVO EN CASO DE PRESENTAR FALLAS EN LOS EQUIPOS.
GARANTIZAR, MEJORAR Y MANTENER LA CONECTIVIDAD EN LA EN LA PARTE  ACADÉMICA Y ADMINISTRATIVA. </t>
  </si>
  <si>
    <t>INFECCIÓN VIRAL, INFECCIÓN RESPIRATORIA AGUDA</t>
  </si>
  <si>
    <t>MECÁNICO
(Utilización de herramientas manuales y equipos)</t>
  </si>
  <si>
    <t xml:space="preserve">SEGUIMIENTO, MEDICIÓN, ANÁLISIS Y EVALUACIÓN </t>
  </si>
  <si>
    <t>SERVICIO DE ATENCIÓN AL CIUDADANO</t>
  </si>
  <si>
    <t>ATENDER PETICIONES, QUEJAS, RECLAMOS, SUGERENCIAS, FELICITACIONES Y DENUNCIAS DE LOS CIUDADANOS Y DEMÁS PERSONAL DE INTERÉS.</t>
  </si>
  <si>
    <t>GESTOR DE RECURSOS FÍSICOS</t>
  </si>
  <si>
    <t xml:space="preserve">               PROFESIONAL,  TÉCNICO ll</t>
  </si>
  <si>
    <t xml:space="preserve">
COORDINAR Y CONTROLAR LA ADECUADA PRESTACIÓN DE LOS SERVICIOS GENERALES PARA EL EFICIENTE FUNCIONAMIENTO DE LA SECCIONAL GIRARDOT.
ADMINISTRAR LOS BIENES Y SERVICIOS INSTITUCIONALES SIGUIENDO PROCEDIMIENTOS ESTABLECIDOS, Y TENIENDO ENCUENTRA POLÍTICAS INSTITUCIONALES Y NORMATIVIDAD VIGENTE.
LLEVAR LA GESTIÓN DOCUMENTAL REFERENTE AL ÁREA Y APOYAR EL TEMA DE CONTRATOS A EJECUTAR EN LA SECCIONAL.
</t>
  </si>
  <si>
    <t xml:space="preserve">LUGAR ESPECIFICO PARA ALMACENAMIENTOS SEGUROS.
 </t>
  </si>
  <si>
    <t>GRADUADOS</t>
  </si>
  <si>
    <t>GESTOR DE OFICINA  DE GRADUADOS</t>
  </si>
  <si>
    <t>MANTENER CONTACTO CON LOS GRADUADOS Y HACERLES SEGUIMIENTO.
ORIENTAR SOBRE LA RUTA DE EMPLEABILIDAD.
REALIZAR ACTIVIDADES Y COORDINAR TODA LA LOGÍSTICA CON LOS GRADUADOS (ENCUENTRO DE GRADUADOS, GRADOS, FOROS, CONGRESOS).
COORDINAR ACTIVIDADES CULTURALES Y DEPORTIVAS CON LOS GRADUADOS.</t>
  </si>
  <si>
    <t xml:space="preserve"> VIRUS
</t>
  </si>
  <si>
    <t>GESTOR DE COMPRAS</t>
  </si>
  <si>
    <t xml:space="preserve">REALIZAR ESTUDIOS DE MERCADO.
REALIZAR LA PUBLICACIÓN DE LOS PROCESOS DE CONTRATACIÓN DIRECTA.
REALIZAR REPORTE AL SECOP II Y SIA OBSERVA - CONTRALORÍA
</t>
  </si>
  <si>
    <t>ALMACÉN</t>
  </si>
  <si>
    <t xml:space="preserve"> TÉCNICO I, PROFESIONAL II</t>
  </si>
  <si>
    <t>ALMACENAR, LLEVAR CONTROL DE INVENTARIO DE LAS BODEGAS Y SUPLIR LAS NECESIDADES DE LOS FUNCIONARIOS.
LLEVAR CONTROL DE INGRESO Y SALIDA DE PRODUCTOS DEL ALMACÉN.
MANTENER Y REALIZAR MANEJO DE ARCHIVO.
REALIZAR MANTENIMIENTO Y ACTUALIZACIÓN DE INVENTARIO DEL ALMACÉN.
 ELABORAR LA RESOLUCIÓN PARA PAGOS Y DEMÁS DOCUMENTACIÓN PROPIAS DEL ÁREA.</t>
  </si>
  <si>
    <t>ESTRATÉGICO, MISIONAL, APOYO, SEGUIMIENTO, MEDICIÓN, ANÁLISIS Y EVALUACIÓN</t>
  </si>
  <si>
    <t>ADMISIONES Y REGISTRO, BIENESTAR UNIVERSITARIO, CIENCIA TECNOLOGÍA E INNOVACIÓN, FORMACIÓN Y APRENDIZAJE, GRADUADOS, INTERACCIÓN SOCIAL UNIVERSITARIA, DIALOGANDO CON EL MUNDO, CONTROL DISCIPLINARIO, CONTROL INTERNO, SERVICIO DE ATENCIÓN AL CIUDADANO, APOYO ACADÉMICO, BIENES Y SERVICIOS, DOCUMENTAL, FINANCIERA, JURÍDICA, SISTEMAS Y TECNOLOGÍA, TALENTO HUMANO</t>
  </si>
  <si>
    <t>TODAS  LAS ÁREAS QUE HACEN PARTE DE LOS MACROPROCESOS</t>
  </si>
  <si>
    <t>VISITANTES, USUARIOS</t>
  </si>
  <si>
    <t>VISITAR Y HACER USO  DE LAS ÁREAS DE LA UNIVERSIDAD DE CUNDINAMARCA - SECCIONAL GIRARDOT</t>
  </si>
  <si>
    <t>LOCATIVO
(Superficies  irregulares, deslizantes, con diferencia de nivel)</t>
  </si>
  <si>
    <t xml:space="preserve"> PUBLICACIÓN  DE LOS RIESGOS  AL INGRESO DE LA UNIVERSIDAD  PROGRAMA DE INSPECCIONES LOCATIVAS 
CONSTANTE LIMPIEZA 
 ESCALERAS CON PASAMANOS
SEÑALIZACIÓN PREVENTIVA, INSPECCIONES DE SEGURIDAD</t>
  </si>
  <si>
    <t>TCE</t>
  </si>
  <si>
    <t xml:space="preserve">ACCIDENTES DE TRÁNSITO
</t>
  </si>
  <si>
    <t>TRAUMAS CONTUSIONES ,HERIDAS</t>
  </si>
  <si>
    <t>PUBLICACIÓN DE LOS RIESGOS AL INGRESO DE LA UNIVERSIDAD</t>
  </si>
  <si>
    <t>BRINDAR CAPACITACIÓN FRENTE AL RIESGO</t>
  </si>
  <si>
    <t>II</t>
  </si>
  <si>
    <t>Aceptable con control especifico</t>
  </si>
  <si>
    <t>TODOS LOS PROCESOS DE LA UNIVERSIDAD QUE TRANSITAN POR EL ÁREA  INCLUYENDO ESTUDIANTES  Y VISITANTES</t>
  </si>
  <si>
    <t>COMUNIDAD UNIVERSITARIA</t>
  </si>
  <si>
    <t xml:space="preserve">ACTIVIDADES  PROPIAS DE LA LABOR </t>
  </si>
  <si>
    <t>LOCATIVA ( Espacios en irregulares y en desnivel, presencia rejilla de desagüe, rampas sin barandas)</t>
  </si>
  <si>
    <t>INSPECCIÓN</t>
  </si>
  <si>
    <t>BARABDAS EN ALGUNAS ÁREAS</t>
  </si>
  <si>
    <t>SEÑALIZACIÓN EN ALGUNAS ÁREAS</t>
  </si>
  <si>
    <t>FRACTURA</t>
  </si>
  <si>
    <t>SEÑALIZACIÓN Y DEMARCACIÓN, SENSIBILIZACIÓN FRENTE AL RIESGO</t>
  </si>
  <si>
    <t xml:space="preserve">RECURSOS FÍSICOS </t>
  </si>
  <si>
    <t>CAFETERÍAS (PARTES INTERESADAS)</t>
  </si>
  <si>
    <t xml:space="preserve">PREPARACIÓN Y VENTA DE  ALIMENTOS </t>
  </si>
  <si>
    <t>TECNOLÓGICO ( INCENDIO Y EXPLOSIÓN )</t>
  </si>
  <si>
    <t>HERIDAS, CORTES</t>
  </si>
  <si>
    <t xml:space="preserve">INSPECCIÓN   A  CAFETERÍA </t>
  </si>
  <si>
    <t xml:space="preserve">OBLIGACIONES CONTRACTUALES, BOTIQUÍN ,EXTINTOR  </t>
  </si>
  <si>
    <t>CURSO DE MANIPULACIÓN DE ALIMENTOS , PRIMEROS AUXILIOS</t>
  </si>
  <si>
    <t>QUEMADURAS</t>
  </si>
  <si>
    <t>HACER SEGUIMIENTO A LAS OBLIGACIONES DE LOS CONTRATISTAS</t>
  </si>
  <si>
    <t>CENTRO DE RECURSOS EDUCATIVOS
 (CRE)</t>
  </si>
  <si>
    <t>AUXILIAR DE OFICINA I, AUXILIAR DE SERVICIOS GENERALES</t>
  </si>
  <si>
    <t>REALIZAR PRÉSTAMO DE COMPUTADORES.
REALIZAR MANTENIMIENTO DE COMPUTADORES Y CARGADORES.
ATENDER A LOS USUARIOS.
REALIZAR PRÉSTAMOS DE SALONES Y APOYAR EL AUDITORIO.
REALIZAR PRÉSTAMO DE CABINAS Y REVISAR SONIDO.</t>
  </si>
  <si>
    <t>MECÁNICO
(Elementos propios de su labor)</t>
  </si>
  <si>
    <t>ESTRATÉGICO, MISIONAL,SEGUIMIENTO,MEDICION,ANALISIS Y EVALUACIO,APOYO</t>
  </si>
  <si>
    <t>Autoevaluación y Acreditación, Comunicaciones, Planeación Institucional, Proyectos Especiales y Relaciones Interinstitucionales, Sistemas Integrados de Gestión, Admisiones y Registro, Bienestar Universitario, Ciencia Tecnología e Innovación, Formación y Aprendizaje, Graduados, Interacción Social Universitaria, Dialogando con el Mundo, Control Disciplinario, Control Interno, Servicio de Atención al Ciudadano, Apoyo Académico, Bienes y Servicios, Documental, Financiera, Jurídica, Sistemas y Tecnología, Talento Humano</t>
  </si>
  <si>
    <t>ACTIVIDADES ADMINISTRATIVAS, ACADÉMICAS, SERVICIOS GENERALES Y MANTENIMIENTO, GESTORES DEL CONOCIMIENTO</t>
  </si>
  <si>
    <t>TODAS LAS TAREAS DERIVADAS DE CADA UNOS DE LOS CARGOS  DE LOS FUNCIONARIOS</t>
  </si>
  <si>
    <t>Exposición  condiciones de la tarea  carga mental , contenido de la tarea, demandas emocionales, sistemas de control ,definición de roles, exceso de información covid 19 , capacidad de afrontamiento</t>
  </si>
  <si>
    <t>trastornos emocionales, ansiedad,miedo,estrés,fobias,apatia laboral,depresion,irritabilidad, cambios de comportamiento, falta de concetracion,trantornos del sueño, intento de suicidio</t>
  </si>
  <si>
    <t>Capacitaciones manejo y afrontamiento  del estrés, primeros, auxilios psicológicos, guía de trabajo en casa</t>
  </si>
  <si>
    <t>217F</t>
  </si>
  <si>
    <t xml:space="preserve">APLICACIÓN DE LA BATERÍA  DE  RIESGO PSICOSOCIAL </t>
  </si>
  <si>
    <t xml:space="preserve"> TODAS LAS TAREAS DERIVADAS DE CADA UNOS DE LOS CARGOS  DE LOS FUNCIONARIOS</t>
  </si>
  <si>
    <t>INCENDIO (derivado de la presencia de  fenómenos naturales )</t>
  </si>
  <si>
    <t xml:space="preserve">CONDICIONES  DE SEGURIDAD </t>
  </si>
  <si>
    <t>IRRITACIÓN OCULAR Y DE LAS VÍAS RESPIRATORIAS, ASFIXIA</t>
  </si>
  <si>
    <t xml:space="preserve">PLAN DE GESTIÓN DE RIESGO DE DESASTRES , PREPARACIÓN Y RESPUESTA ANTE EMERGENCIAS, EXTINTORES, CAMILLAS BOTIQUINES </t>
  </si>
  <si>
    <t xml:space="preserve">QUEMADURAS </t>
  </si>
  <si>
    <t>CAPACITAR FRENTE AL RIESGO , REALIZAR SIMULACRO FRENTE A INCENDIO</t>
  </si>
  <si>
    <t>Admisiones y Registro, Bienestar Universitario, Ciencia Tecnología e Innovación, Formación y Aprendizaje, Graduados, Interacción Social Universitaria, Dialogando con el Mundo, Control Disciplinario, Control Interno, Servicio de Atención al Ciudadano, Apoyo Académico, Bienes y Servicios, Documental, Financiera, Jurídica, Sistemas y Tecnología, Talento Humano</t>
  </si>
  <si>
    <t>VISITANTES Y USUARIOS</t>
  </si>
  <si>
    <t>VISITAR Y HACER USO  DE LAS ÁREAS DE LA UNIVERSIDAD DE CUNDINAMARCA</t>
  </si>
  <si>
    <t xml:space="preserve">ACCIDENTES DE TRANSITO
</t>
  </si>
  <si>
    <t>SISMOS  Y TERREMOTOS</t>
  </si>
  <si>
    <t>VENDAVALES</t>
  </si>
  <si>
    <t>CAÍDAS , HERIDAS</t>
  </si>
  <si>
    <t>IV</t>
  </si>
  <si>
    <t>Aceptable</t>
  </si>
  <si>
    <t>Autoevaluación y Acreditación, Comunicaciones, Planeación Institucional, Proyectos Especiales y Relaciones Interinstitucionales, Sistemas Integrados de Gestión, Admisiones y Registro, Bienestar Universitario, Ciencia Tecnología e Innovación, Formación y Aprendizaje, Graduados, Interacción Social Universitaria, Dialogando con el Mundo, Control Disciplinario, Control Interno, Servicio de Atención al Ciudadano, Apoyo Académico, Bienes y Servicios, Documental, Financiera, Jurídica, Sistemas y Tecnología, Talento Humano, usuarios y visitantes</t>
  </si>
  <si>
    <t>ACTIVIDADES ADMINISTRATIVAS, ACADÉMICAS, SERVICIOS GENERALES Y MANTENIMIENTO, DOCENCIA,</t>
  </si>
  <si>
    <t xml:space="preserve">EXPOSICIÓN A JABÓN Y ALCOHOL GLICERINADO </t>
  </si>
  <si>
    <t>QUÍMICO</t>
  </si>
  <si>
    <t xml:space="preserve"> ALERGIAS, RESEQUEDAD EN LAS MANOS</t>
  </si>
  <si>
    <t>ROTULACIÓN DE LA SUSTANCIA, SE CUENTA  DISPONIBLE  LA  HOJA DE SEGURIDAD DE LAS SUSTANCIAS</t>
  </si>
  <si>
    <t>CAPACITACIÓN FRENTE  A HOJAS DE SEGURIDAD</t>
  </si>
  <si>
    <t>DERMATITIS</t>
  </si>
  <si>
    <t>si</t>
  </si>
  <si>
    <t>CAPACITACIÓN Y O SENSIBILIZACIÓN  FRENTE AL RIESGO Y HOJAS DE SEGURIDAD</t>
  </si>
  <si>
    <t>EXPOSICIÓN A BULLYING Y MATONEO</t>
  </si>
  <si>
    <t>ANSIEDAD, BAJA AUTOESTIMA</t>
  </si>
  <si>
    <t>CAPACITACIONES FRENTE A RIESGO PSICOSOCIAL</t>
  </si>
  <si>
    <t>DEPRESIÓN</t>
  </si>
  <si>
    <t xml:space="preserve"> SI</t>
  </si>
  <si>
    <t>CAPACITACIÓN   Y O SENSIBILIZACIÓN FRENTE AL BULLYING Y MATONEO</t>
  </si>
  <si>
    <t>TORMENTA ELÉCTRICA        ( CAÍDA DE ARBOLES)</t>
  </si>
  <si>
    <t>GOLPES - FRACTURAS - LACERACIONES - MIEDO</t>
  </si>
  <si>
    <t>PLAN DE GESTIÓN DE RIESGO DE DESASTRES PREPARACIÓN Y RESPUESTA ANTE EMERGENCIAS, BRIGADISTAS</t>
  </si>
  <si>
    <t>BRINDAR CAPACITACIÓN Y O SENSIBILIZACIÓN FRENTE AL RIESGO , SEÑALIZAR  LAS ÁREAS</t>
  </si>
  <si>
    <t>CAFETERÍAS(PARTES INTERESADAS)</t>
  </si>
  <si>
    <t>INSPECCIÓN   A  CAFETERÍAS</t>
  </si>
  <si>
    <t>ACTIVIDADES ADMINISTRATIVAS, ACADÉMICAS, SERVICIOS GENERALES Y MANTENIMIENTO, GESTORES DEL CONOCIMIENTO USUARIOS Y VISITANTES</t>
  </si>
  <si>
    <t xml:space="preserve"> TODAS LAS TAREAS DERIVADAS DE CADA UNOS DE LOS CARGOS  DE LOS FUNCIONARIOS USUARIOS Y VISITANTES</t>
  </si>
  <si>
    <t>TEMPERATURAS EXTREMAS  CALOR</t>
  </si>
  <si>
    <t>ESTRÉS TERMICO,DISCONFOT,DOLOR DE CABEZA, AGOTAMIENTO</t>
  </si>
  <si>
    <t>DISPOSICIÓN DE AGUA POTABLE Y FRÍA</t>
  </si>
  <si>
    <t>HIDRATACIÓN CONTINUA</t>
  </si>
  <si>
    <t xml:space="preserve">DESHIDRATACIÓN </t>
  </si>
  <si>
    <t>Código Serie Documental (Ver Tabla de Retención Documental)</t>
  </si>
  <si>
    <t>Convenciones: No DE EXPUESTOS</t>
  </si>
  <si>
    <t>F</t>
  </si>
  <si>
    <t>Funcionario</t>
  </si>
  <si>
    <t>OPS</t>
  </si>
  <si>
    <t>Orden de prestación de servicios</t>
  </si>
  <si>
    <t>PROCESOS GESTIÓN SISTEMAS INTEGRADOS - SEGURIDAD Y SALUD EN EL TRABAJO</t>
  </si>
  <si>
    <t>PÁGINA: 2 de 6</t>
  </si>
  <si>
    <t>ANEXO 1 VALORACIÓN DEL RIESGO</t>
  </si>
  <si>
    <t>Determinación del nivel de deficiencia</t>
  </si>
  <si>
    <t>Nivel de deficiencia</t>
  </si>
  <si>
    <t>Valor de</t>
  </si>
  <si>
    <t>Significado</t>
  </si>
  <si>
    <t>Nivel de exposición</t>
  </si>
  <si>
    <t>ND</t>
  </si>
  <si>
    <t>Niveles de probabilidad</t>
  </si>
  <si>
    <t>Nivel de exposición (NE)</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</si>
  <si>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</si>
  <si>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</si>
  <si>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</si>
  <si>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peligro(s) que pueden dar lugar a consecuencias significativa(s), o la eficacia del conjunto de medidas preventivas existentes es baja, o ambos.</t>
  </si>
  <si>
    <t>MA - 40</t>
  </si>
  <si>
    <t>MA - 30</t>
  </si>
  <si>
    <t>A - 20</t>
  </si>
  <si>
    <t>A - 10</t>
  </si>
  <si>
    <t>Medio (M)</t>
  </si>
  <si>
    <t>Se han detectado peligros que pueden dar lugar a consecuencias poco significativas o  de  menor  importancia,  o  la  eficacia  del  conjunto  de  medidas  preventivas existentes es moderada, o ambos.</t>
  </si>
  <si>
    <t>(ND)</t>
  </si>
  <si>
    <t>MA - 24</t>
  </si>
  <si>
    <t>A - 18</t>
  </si>
  <si>
    <t>A - 12</t>
  </si>
  <si>
    <t>M - 6</t>
  </si>
  <si>
    <t>Bajo (B)</t>
  </si>
  <si>
    <t>No se</t>
  </si>
  <si>
    <t>No se ha detectado consecuencia alguna, o la eficacia del conjunto de medidas preventivas existentes es alta, o ambos. El riesgo está controlado. Estos peligros se clasifican directamente en el nivel de riesgo y de intervención cuatro (IV) Véase la Tabla 8.</t>
  </si>
  <si>
    <t>M - 8</t>
  </si>
  <si>
    <t>B - 4</t>
  </si>
  <si>
    <t>B - 2</t>
  </si>
  <si>
    <t>Asigna Valor</t>
  </si>
  <si>
    <t>Determinación del nivel de exposición</t>
  </si>
  <si>
    <t>Determinación del nivel de riesgo</t>
  </si>
  <si>
    <t>Nivel de Exposición</t>
  </si>
  <si>
    <t>Valor de NE</t>
  </si>
  <si>
    <t>Nivel de Riesgo</t>
  </si>
  <si>
    <t>Nivel de Probabilidad (NP)</t>
  </si>
  <si>
    <t>Continua (EC)</t>
  </si>
  <si>
    <t>La situación de exposición se presenta sin interrupción o varias veces con tiempo prolongado durante la jornada laboral.</t>
  </si>
  <si>
    <t>NR = NP x NC</t>
  </si>
  <si>
    <t>40 - 24</t>
  </si>
  <si>
    <t>Frecuente (EF)</t>
  </si>
  <si>
    <t>La situación de exposición se presenta varias veces durante la jornada laboral por tiempos cortos.</t>
  </si>
  <si>
    <t>Nivel de Consecuencia (NC)</t>
  </si>
  <si>
    <t>I</t>
  </si>
  <si>
    <t>Ocasional (EO)</t>
  </si>
  <si>
    <t>La situación de exposición se presenta alguna vez durante la jornada laboral y por un periodo de tiempo corto.</t>
  </si>
  <si>
    <t>4000 - 2400</t>
  </si>
  <si>
    <t>2000 - 1200</t>
  </si>
  <si>
    <t>800 - 600</t>
  </si>
  <si>
    <t>400 - 200</t>
  </si>
  <si>
    <t>Esporádica (EE)</t>
  </si>
  <si>
    <t>La situación de exposición se presenta de manera eventual.</t>
  </si>
  <si>
    <t>II        200</t>
  </si>
  <si>
    <t>Nivel de Probabilidad</t>
  </si>
  <si>
    <t>2400 - 1440</t>
  </si>
  <si>
    <t>1200 - 600</t>
  </si>
  <si>
    <t>480 - 360</t>
  </si>
  <si>
    <t>120       III</t>
  </si>
  <si>
    <t>Valor de NP</t>
  </si>
  <si>
    <t>Entre 40 y 24</t>
  </si>
  <si>
    <t>Situación deficiente con exposición continua, o muy deficiente con exposición frecuente. Normalmente la materialización del riesgo ocurre con frecuencia.</t>
  </si>
  <si>
    <t>1000 - 600</t>
  </si>
  <si>
    <t>500 - 250</t>
  </si>
  <si>
    <t>200 - 150</t>
  </si>
  <si>
    <t>100 - 50</t>
  </si>
  <si>
    <t>Entre 20 y 10</t>
  </si>
  <si>
    <t>Situación deficiente con exposición frecuente u ocasional, o bien situación muy deficiente con exposición ocasional o esporádica. La materialización del riesgo es posible que suceda varias veces en la vida laboral.</t>
  </si>
  <si>
    <t>III        40</t>
  </si>
  <si>
    <t>Entre 8 y 6</t>
  </si>
  <si>
    <t>Situación deficiente con exposición esporádica, o bien situación mejorable con exposición continuada o frecuente. Es posible que suceda el daño alguna vez.</t>
  </si>
  <si>
    <t>Entre 4 y 2</t>
  </si>
  <si>
    <t>Situación mejorable con exposición ocasional o esporádica, o situación sin anomalía destacable con cualquier nivel de exposición. No es esperable que se materialice el riesgo, aunque puede ser concebible.</t>
  </si>
  <si>
    <t>III       100</t>
  </si>
  <si>
    <t>80 - 60</t>
  </si>
  <si>
    <t>IV       20</t>
  </si>
  <si>
    <t>Determinación del nivel de consecuencias</t>
  </si>
  <si>
    <t>Aceptabilidad del riesgo</t>
  </si>
  <si>
    <t>Nivel de</t>
  </si>
  <si>
    <t>NC</t>
  </si>
  <si>
    <t>Consecuencias</t>
  </si>
  <si>
    <t>Daños personales</t>
  </si>
  <si>
    <t>No Aceptable</t>
  </si>
  <si>
    <t>Mortal o Catastrófico (M)</t>
  </si>
  <si>
    <t>Muerte(s).</t>
  </si>
  <si>
    <t>Aceptable con control específico</t>
  </si>
  <si>
    <t>Muy grave (MG)</t>
  </si>
  <si>
    <t>Lesiones o enfermedades graves irreparables (Incapacidad permanente parcial o invalidez).</t>
  </si>
  <si>
    <t>Mejorable</t>
  </si>
  <si>
    <t>Grave (G)</t>
  </si>
  <si>
    <t>Lesiones o enfermedades con incapacidad laboral temporal (ILT).</t>
  </si>
  <si>
    <t>Leve (L)</t>
  </si>
  <si>
    <t>Lesiones o enfermedades que no requieren incapacidad.</t>
  </si>
  <si>
    <t>significado del nivel de Riesgos</t>
  </si>
  <si>
    <t>Nivel de riesgo</t>
  </si>
  <si>
    <t>Valor de NR</t>
  </si>
  <si>
    <t>4 000 - 600</t>
  </si>
  <si>
    <t>Situación crítica. Suspender actividades hasta que el riesgo esté bajo control. Intervención urgente.</t>
  </si>
  <si>
    <t>500 - 150</t>
  </si>
  <si>
    <t>Corregir y adoptar medidas de control de inmediato. Sin embargo, suspenda actividades si el nivel de riesgo está por encima o igual de 360.</t>
  </si>
  <si>
    <t>120 - 40</t>
  </si>
  <si>
    <t>Mejorar si es posible. Sería conveniente justificar la intervención y su rentabilidad.</t>
  </si>
  <si>
    <t>Mantener las medidas de control existentes, pero se deberían considerar soluciones o mejoras y se deben hacer comprobaciones periódicas para asegurar que el riesgo aún es aceptable.</t>
  </si>
  <si>
    <t>PÁGINA: 3 de 6</t>
  </si>
  <si>
    <t>ANEXO 2 TABLA DE PELIGROS</t>
  </si>
  <si>
    <t>TABLA DE PELIGROS CLASIFICACIÓN</t>
  </si>
  <si>
    <t>Biológico</t>
  </si>
  <si>
    <t>Físico</t>
  </si>
  <si>
    <t>Químico</t>
  </si>
  <si>
    <t>Psicosocial</t>
  </si>
  <si>
    <t>Biomecánicos</t>
  </si>
  <si>
    <t>Condiciones de seguridad</t>
  </si>
  <si>
    <t>Fenómenos</t>
  </si>
  <si>
    <t>naturales*</t>
  </si>
  <si>
    <t>Ruido (de</t>
  </si>
  <si>
    <t>Polvos orgánicos</t>
  </si>
  <si>
    <t>Gestión organizacional (estilo de mando, pago,</t>
  </si>
  <si>
    <t>Postura (prolongada</t>
  </si>
  <si>
    <t>Mecánico (elementos o partes  de máquinas,  herramientas, equipos, piezas a trabajar, materiales</t>
  </si>
  <si>
    <t>Sismo</t>
  </si>
  <si>
    <t>Virus</t>
  </si>
  <si>
    <t>impacto, intermitente,</t>
  </si>
  <si>
    <t>inorgánicos</t>
  </si>
  <si>
    <t>contratación, participación, inducción y capacitación, bienestar social, evaluación del desempeño, manejo de cambios).</t>
  </si>
  <si>
    <t>mantenida,  forzada, anti gravitacional)</t>
  </si>
  <si>
    <t>proyectados sólidos o fluidos)</t>
  </si>
  <si>
    <t>continuo)</t>
  </si>
  <si>
    <t>Iluminación (luz</t>
  </si>
  <si>
    <t>Fibras</t>
  </si>
  <si>
    <t>Características   de   la   organización   del trabajo (comunicación, tecnología, organización del trabajo, demandas cualitativas y cuantitativas de la labor).</t>
  </si>
  <si>
    <t>Esfuerzo</t>
  </si>
  <si>
    <t>Eléctrico  (alta   y   baja  tensión,</t>
  </si>
  <si>
    <t>Terremoto</t>
  </si>
  <si>
    <t>Bacterias</t>
  </si>
  <si>
    <t>visible por exceso o deficiencia)</t>
  </si>
  <si>
    <t>estática)</t>
  </si>
  <si>
    <t>Vibración   (cuerpo</t>
  </si>
  <si>
    <t>Líquidos (nieblas y rocíos)</t>
  </si>
  <si>
    <t>Características del grupo social de trabajo</t>
  </si>
  <si>
    <t>Movimiento</t>
  </si>
  <si>
    <t>Locativo (sistemas y medios de</t>
  </si>
  <si>
    <t>Vendaval</t>
  </si>
  <si>
    <t>entero,  segmentaria)</t>
  </si>
  <si>
    <t>(relaciones, cohesión, calidad de interacciones, trabajo en equipo).</t>
  </si>
  <si>
    <t>repetitivo</t>
  </si>
  <si>
    <t>almacenamiento), superficies de trabajo  (irregulares,  deslizantes,</t>
  </si>
  <si>
    <t>Hongos</t>
  </si>
  <si>
    <t>con diferencia del nivel), condiciones de orden y aseo, (caídas de objeto)</t>
  </si>
  <si>
    <t>Temperaturas</t>
  </si>
  <si>
    <t>Gases y vapores</t>
  </si>
  <si>
    <t>Condiciones  de  la  tarea  (carga  mental,</t>
  </si>
  <si>
    <t>Manipulación</t>
  </si>
  <si>
    <t>Tecnológico (explosión, fuga,</t>
  </si>
  <si>
    <t>Inundación</t>
  </si>
  <si>
    <t>Ricketsias</t>
  </si>
  <si>
    <t>extremas  (calor  y frío)</t>
  </si>
  <si>
    <t>contenido de    la tarea, demandas emocionales, sistemas de control,</t>
  </si>
  <si>
    <t>manual de cargas</t>
  </si>
  <si>
    <t>derrame, incendio)</t>
  </si>
  <si>
    <t>Definición de roles, monotonía, etc.).</t>
  </si>
  <si>
    <t>Presión</t>
  </si>
  <si>
    <t>Humos    metálicos,</t>
  </si>
  <si>
    <t>Interface  persona  -  tarea  (conocimientos,</t>
  </si>
  <si>
    <t>Accidentes de tránsito</t>
  </si>
  <si>
    <t>Derrumbe</t>
  </si>
  <si>
    <t>atmosférica</t>
  </si>
  <si>
    <t>no metálicos</t>
  </si>
  <si>
    <t>habilidades en relación con la demanda de la tarea, iniciativa, autonomía y reconocimiento,</t>
  </si>
  <si>
    <t>Parásitos</t>
  </si>
  <si>
    <t>(normal y ajustada)</t>
  </si>
  <si>
    <t>identificación de la persona con la tarea y la organización).</t>
  </si>
  <si>
    <t>Radiaciones</t>
  </si>
  <si>
    <t>Material particulado</t>
  </si>
  <si>
    <t>Jornada de trabajo (pausas, trabajo nocturno,</t>
  </si>
  <si>
    <t>Públicos (robos, atracos, asaltos,</t>
  </si>
  <si>
    <t>Precipitaciones,</t>
  </si>
  <si>
    <t>Picaduras</t>
  </si>
  <si>
    <t>ionizantes   (rayos x,  gama,  beta  y alfa)</t>
  </si>
  <si>
    <t>rotación, horas extras, descansos)</t>
  </si>
  <si>
    <t>atentados, de  orden  público, etc.)</t>
  </si>
  <si>
    <t>(lluvias, granizadas, heladas)</t>
  </si>
  <si>
    <t>Radiaciones no</t>
  </si>
  <si>
    <t>Trabajo en alturas</t>
  </si>
  <si>
    <t>ionizantes    (láser, ultravioleta, infrarroja, radiofrecuencia, microondas)</t>
  </si>
  <si>
    <t>Mordeduras</t>
  </si>
  <si>
    <t>Fluidos o</t>
  </si>
  <si>
    <t>Espacios confinados</t>
  </si>
  <si>
    <t>excrementos</t>
  </si>
  <si>
    <t>* Tener en cuenta únicamente los peligros de fenómenos naturales que afectan la seguridad y bienestar de las personas en el desarrollo de una actividad. En el</t>
  </si>
  <si>
    <t>Plan de emergencia de cada empresa, se considerarán todos los fenómenos naturales que pudieran afectarla.</t>
  </si>
  <si>
    <t>PÁGINA: 4 de 6</t>
  </si>
  <si>
    <t xml:space="preserve">DETERMINACIÓN DE CUALITATIVA DEL NIVEL DE DEFICIENCIA DE LOS PELIGROS HIGIÉNICOS
GTC 45 - Actualización
</t>
  </si>
  <si>
    <t>No se asigna Valor</t>
  </si>
  <si>
    <t>Iluminación</t>
  </si>
  <si>
    <t>Muy Alto</t>
  </si>
  <si>
    <t>Ausencia de luz natural o artificial</t>
  </si>
  <si>
    <t>Alto</t>
  </si>
  <si>
    <t>Deficiencia de luz natural con sombras evidentes y dificultad para leer</t>
  </si>
  <si>
    <t>Medio</t>
  </si>
  <si>
    <t>Percepción de algunas sombras al ejecutar una actividad – escribir</t>
  </si>
  <si>
    <t>Bajo</t>
  </si>
  <si>
    <t>Ausencia de sombras</t>
  </si>
  <si>
    <t>Ruido</t>
  </si>
  <si>
    <t>No escuchar una conversación a tono normal o a una distancia menos de 50 cm</t>
  </si>
  <si>
    <t>Escuchar la Conversación a una distancia de 1 m en tono normal</t>
  </si>
  <si>
    <t>Escuchar la conversación a una distancia de 2 m en tono normal</t>
  </si>
  <si>
    <t>No hay dificultad para escuchar una conversación a tono normal a mas de 2 m</t>
  </si>
  <si>
    <t>Radiaciones Ionizantes</t>
  </si>
  <si>
    <t>Exposición frecuente (una o más veces por jornada o turno)</t>
  </si>
  <si>
    <t>Exposición regular (una o más veces en la semana)</t>
  </si>
  <si>
    <t>Ocasionalmente y/o vecindad</t>
  </si>
  <si>
    <t>Rara vez, casi nunca sucede la exposición</t>
  </si>
  <si>
    <t>Radiaciones No Ionizantes</t>
  </si>
  <si>
    <t>Ocho horas (8) o más de exposición por jornada de turno</t>
  </si>
  <si>
    <t>Entre seis (6) y ocho (8) horas por jornada o turno</t>
  </si>
  <si>
    <t>Entre dos (2) y seis (6) horas por jornada o turno</t>
  </si>
  <si>
    <t>Menos de dos (2) horas por jornada o turno</t>
  </si>
  <si>
    <t>Temperaturas extremas</t>
  </si>
  <si>
    <t>Percepción subjetiva de calor o frio en forma inmediata</t>
  </si>
  <si>
    <t>Percepción subjetiva de calor o frio luego de permanecer 5 min en el sitio</t>
  </si>
  <si>
    <t>Percepción de algún disconfort con la temperatura luego de permanecer 15 min en el área</t>
  </si>
  <si>
    <t>Sensación de confort térmico</t>
  </si>
  <si>
    <t>Vibraciones</t>
  </si>
  <si>
    <t>Percibir notoriamente vibraciones en el puesto de trabajo</t>
  </si>
  <si>
    <t>Percibir sensiblemente vibraciones en el puesto de trabajo</t>
  </si>
  <si>
    <t>Percibir moderadamente vibraciones en el puesto de trabajo</t>
  </si>
  <si>
    <t>Existencia de vibraciones que no son percibidas</t>
  </si>
  <si>
    <t>Agentes Biológicos (Virus, Bacterias, Hongos y otros)</t>
  </si>
  <si>
    <t>Provocan una enfermedad grave y constituye un serio peligro para los trabajadores, su riesgo de propagación es elevado y no se conoce tratamiento eficaz en la actualidad.</t>
  </si>
  <si>
    <t xml:space="preserve">Pueden provocar una enfermedad grave y constituir un serio peligro para los trabajadores. Su riesgo de propagación es probable y generalmente existe tratamiento eficaz. </t>
  </si>
  <si>
    <t>Pueden causar una enfermedad y constituir un peligro para los trabajadores, su riesgo de propagación es poco probable y generalmente existe tratamiento eficaz.</t>
  </si>
  <si>
    <t>Poco probable que cause una enfermedad. No hay riesgo de propagación y no se necesita tratamiento.</t>
  </si>
  <si>
    <t>Biomecánico – Postura</t>
  </si>
  <si>
    <t>Posturas con un riesgo extremo de lesión musculo esquelética. Deben tomarse medidas correctivas inmediatamente.</t>
  </si>
  <si>
    <t>Posturas de trabajo con riesgo probable de lesión, se deben modificar las condiciones de trabajo como sea posible.</t>
  </si>
  <si>
    <t>Posturas con riesgo moderado de lesión musculoesquelética sobre las que se precisa una modificación aunque no inmediata.</t>
  </si>
  <si>
    <t>Posturas que se consideran normales, sin riesgo de lesiones musculo esqueléticas y en las que no es necesario ninguna acción.</t>
  </si>
  <si>
    <t>Biomecánico – Movimientos Repetitivos</t>
  </si>
  <si>
    <t xml:space="preserve">Actividad que exige movimientos rápidos y continuos de los miembros superiores, a un ritmo difícil de mantener (ciclos de trabajo menores  a 30 s ó 1 min, o concentración de movimientos que utiliza pocos músculos durante mas del 50%  del tiempo de trabajo. </t>
  </si>
  <si>
    <r>
      <t xml:space="preserve">Actividad que exige movimientos rápidos y continuos de los miembros superiores con la posibilidad de realizar pausas ocasionales (ciclos de trabajo menores a 30 </t>
    </r>
    <r>
      <rPr>
        <sz val="12"/>
        <rFont val="Arial"/>
        <family val="2"/>
      </rPr>
      <t>seg</t>
    </r>
    <r>
      <rPr>
        <sz val="11"/>
        <rFont val="Arial"/>
        <family val="2"/>
      </rPr>
      <t>. ó 1 min, o concentración de movimientos que utiliza pocos músculos mas del 50% del tiempo de trabajo.</t>
    </r>
  </si>
  <si>
    <t xml:space="preserve">Actividad que exige movimientos lentos y continuos de los miembros superiores, con la posibilidad de realizar pausas cortas. </t>
  </si>
  <si>
    <t>Actividad que involucra cualquier segmento corporal con exposición inferior al 50% del tiempo de trabajo, en el cual hay pausas programadas.</t>
  </si>
  <si>
    <t>Biomecánico – Esfuerzo</t>
  </si>
  <si>
    <t xml:space="preserve">Actividad intensa en donde el esfuerzo es visible en la expresión facial del trabajador y/o la contracción muscular es visible. </t>
  </si>
  <si>
    <t>Actividad pesada con resistencia</t>
  </si>
  <si>
    <t>Actividad con esfuerzo moderado</t>
  </si>
  <si>
    <t>No hay esfuerzo aparente, ni resistencia y existe libertad de movimientos.</t>
  </si>
  <si>
    <t>Biomecánico- Manipulación manual de cargas</t>
  </si>
  <si>
    <t>Manipulación manual de las cargas con un riesgo extremo de lesión musculo esquelética. Deben tomarse las medidas correctivas inmediatamente.</t>
  </si>
  <si>
    <t>Manipulación manual de cargas con riesgo significativo de lesión. Se deben modificar las condiciones del trabajo tan pronto como sea posible.</t>
  </si>
  <si>
    <t>Manipulación manual de cargas con riesgo moderado de lesión musculo esquelética sobre las que se precisa una modificación, aunque no inmediata.</t>
  </si>
  <si>
    <t>Manipulación manual de cargas con riesgo leve de lesiones musculo esqueléticas, puede ser necesaria alguna acción.</t>
  </si>
  <si>
    <t>Psicosociales</t>
  </si>
  <si>
    <t>Nivel de riesgo con alta probabilidad de asociarse a respuestas muy altas de estrés. Po consiguiente las dimensiones y dominios que se encuentran bajo esta categoría requieren intervención inmediata en el marco de un sistema de vigilancia epidemiológica.</t>
  </si>
  <si>
    <t>Nivel de riesgo que tiene una importante posibilidad de asociación con respuestas de estrés alto y por tanto, las dimensiones y dominios que se encuentran bajo esta categoría requieren intervención en el marco de sistema de vigilancia epidemiológica.</t>
  </si>
  <si>
    <t>Nivel de riesgo en el que se esperaría una respuesta de estrés moderada, las dimensiones y dominio que se encuentren bajo  esta categoría ameritan observación y acciones sistemáticas de intervención para prevenir efectos perjudiciales en la salud.</t>
  </si>
  <si>
    <t>No se espera que los factores psicosociales que contengan puntuaciones de este nivel estén relacionadas con síntomas o respuestas de estrés significativas . Las dimensiones y dominios que se encuentran  bajo esta categoría serán objeto de acciones o programas de intervención, con el fin de mantenerlos en los niveles de riesgo más bajos posibles.</t>
  </si>
  <si>
    <t>Polvos y Humos</t>
  </si>
  <si>
    <t>Evidencia de material particulado depositado sobre una superficie previamente limpia al cabo de 5 min.</t>
  </si>
  <si>
    <t>Evidencia de material particulado depositado sobre una superficie previamente limpia al cabo de más de 5 min.</t>
  </si>
  <si>
    <t>Percepción subjetiva de emisión de polvo sin depósito sobre superficies pero si evidenciadle en luces, ventanas, rayos solares etc.</t>
  </si>
  <si>
    <t>Presencia de fuentes de emisión de polvos sin la percepción anterior</t>
  </si>
  <si>
    <t>Gases y Vapores</t>
  </si>
  <si>
    <t>Presencia de gases y/o vapores en espacios cerrados, se requiere protección respiratoria que suministre aire.</t>
  </si>
  <si>
    <t>Presencia de gases y/o vapores fuertes en espacios abiertos, se requiere protección respiratoria que purifique el aire.</t>
  </si>
  <si>
    <t>Presencia de gases y/o vapores suaves en espacios abiertos, se requiere protección respiratoria que purifique el aire.</t>
  </si>
  <si>
    <t xml:space="preserve">Percepción de olor suave, no requiere protección respiratoria. </t>
  </si>
  <si>
    <t>Manipulación de Productos químicos Líquidos - Sólidos</t>
  </si>
  <si>
    <t xml:space="preserve">Manipulación permanente (varias veces en la jornada o turno)de productos químicos que contenga como nivel de riesgos a la salud 4 según NFPA 704, </t>
  </si>
  <si>
    <t xml:space="preserve">Manipulación una vez por jornada o turno de productos químicos que contenga como nivel de riesgos a la salud 4 según NFPA 704, </t>
  </si>
  <si>
    <t xml:space="preserve">Manipulación ocasional de productos químicos que contenga como nivel de riesgos a la salud 2 según NFPA 704, </t>
  </si>
  <si>
    <t>Manipulación ocasional de productos químicos que contenga como nivel de riesgos a la salud 1 según NFPA 704,</t>
  </si>
  <si>
    <t xml:space="preserve">CONTROL DE CAMBIOS </t>
  </si>
  <si>
    <t>PÁGINA: 5 de 6</t>
  </si>
  <si>
    <t>FECHA</t>
  </si>
  <si>
    <t>DESCRIPCIÓN DE LA ACTUALIZACIÓN</t>
  </si>
  <si>
    <t>RESPONSABLE</t>
  </si>
  <si>
    <t>CARGO</t>
  </si>
  <si>
    <t xml:space="preserve">Emisión del documento </t>
  </si>
  <si>
    <t>Responsable de SST</t>
  </si>
  <si>
    <t xml:space="preserve">Directora de Talento humano </t>
  </si>
  <si>
    <t xml:space="preserve">Actualización según requisitos legales </t>
  </si>
  <si>
    <t>Actualización del formato
Inclusión de Convenciones: No DE EXPUESTOS F	Funcionario	OPS	Orden de prestación de servicios</t>
  </si>
  <si>
    <t>Se incluye  riesgos de  visitantes y usuarios de la Universidad de Cundinamarca</t>
  </si>
  <si>
    <t>se incluye riesgos   tecnológicos en la matriz</t>
  </si>
  <si>
    <t xml:space="preserve">Vilma Katherine Sánchez </t>
  </si>
  <si>
    <t>Asesor way group  ARL Positiva</t>
  </si>
  <si>
    <t>Diagonal 18 No. 20-29 Fusagasugá – Cundinamarca</t>
  </si>
  <si>
    <t>Teléfono (091) 8281483 Línea Gratuita 018000180414</t>
  </si>
  <si>
    <r>
      <t xml:space="preserve">www.ucundinamarca.edu.co </t>
    </r>
    <r>
      <rPr>
        <sz val="8"/>
        <color indexed="8"/>
        <rFont val="Arial"/>
        <family val="2"/>
      </rPr>
      <t xml:space="preserve">E-mail: </t>
    </r>
    <r>
      <rPr>
        <sz val="8"/>
        <color indexed="12"/>
        <rFont val="Arial"/>
        <family val="2"/>
      </rPr>
      <t>info@ucundinamarca.edu.co</t>
    </r>
  </si>
  <si>
    <t>NIT: 890.680.062-2</t>
  </si>
  <si>
    <t>Documento controlado por el Sistema de Gestión de la Calidad</t>
  </si>
  <si>
    <t>Asegúrese que corresponde a la última versión consultando el Portal Institucional</t>
  </si>
  <si>
    <t>TECNOLÓGICO (DERRAME NEME)</t>
  </si>
  <si>
    <t>INGUNO</t>
  </si>
  <si>
    <t xml:space="preserve">INSTALACION DE GRAVILLA , INSTALACION DE MURO DE CONTENCION </t>
  </si>
  <si>
    <t xml:space="preserve">IRRITACION </t>
  </si>
  <si>
    <t>LOCATIVO ( COLAPSO ESTRUCTURAL   POR TANQUE DE AGUA)</t>
  </si>
  <si>
    <t>PLAN DE GESTION DE RIESGO  DE DESASTRES  PREPARACION Y RESPUESTA ANTE EMERGENCIAS , BRIGADISTAS</t>
  </si>
  <si>
    <t xml:space="preserve">LAVADO DE TANQUE </t>
  </si>
  <si>
    <t>QUEMADURA</t>
  </si>
  <si>
    <t>GOLPES</t>
  </si>
  <si>
    <t>GOLPES, RASPONES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</si>
</sst>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Arial"/>
      <family val="2"/>
    </font>
    <font>
      <sz val="11"/>
      <color rgb="FF000000"/>
      <name val="Arial"/>
      <family val="2"/>
    </font>
    <font>
      <sz val="10"/>
      <color theme="1"/>
      <name val="Arial"/>
      <family val="2"/>
    </font>
    <font>
      <sz val="11"/>
      <color theme="1"/>
      <name val="Calibri"/>
      <family val="2"/>
      <scheme val="minor"/>
    </font>
    <font>
      <b/>
      <sz val="9"/>
      <color indexed="81"/>
      <name val="Tahoma"/>
      <family val="2"/>
    </font>
    <font>
      <sz val="9"/>
      <color indexed="81"/>
      <name val="Tahoma"/>
      <family val="2"/>
    </font>
    <font>
      <b/>
      <sz val="11"/>
      <color rgb="FFFFFFFF"/>
      <name val="Arial"/>
      <family val="2"/>
    </font>
    <font>
      <sz val="11"/>
      <color rgb="FFFFFFFF"/>
      <name val="Arial"/>
      <family val="2"/>
    </font>
    <font>
      <b/>
      <sz val="11"/>
      <color theme="0"/>
      <name val="Arial"/>
      <family val="2"/>
    </font>
    <font>
      <b/>
      <sz val="20"/>
      <color theme="1"/>
      <name val="Calibri"/>
      <family val="2"/>
      <scheme val="minor"/>
    </font>
    <font>
      <b/>
      <sz val="14"/>
      <color theme="0"/>
      <name val="Arial"/>
      <family val="2"/>
    </font>
    <font>
      <b/>
      <sz val="12"/>
      <color theme="0"/>
      <name val="Arial"/>
      <family val="2"/>
    </font>
    <font>
      <sz val="14"/>
      <color theme="1"/>
      <name val="Calibri"/>
      <family val="2"/>
      <scheme val="minor"/>
    </font>
    <font>
      <sz val="12"/>
      <color theme="1"/>
      <name val="Arial"/>
      <family val="2"/>
    </font>
    <font>
      <sz val="14"/>
      <color theme="1"/>
      <name val="Arial"/>
      <family val="2"/>
    </font>
    <font>
      <sz val="12"/>
      <color theme="1"/>
      <name val="Calibri"/>
      <family val="2"/>
      <scheme val="minor"/>
    </font>
    <font>
      <i/>
      <sz val="14"/>
      <color theme="1"/>
      <name val="Arial"/>
      <family val="2"/>
    </font>
    <font>
      <b/>
      <sz val="11"/>
      <name val="Arial"/>
      <family val="2"/>
    </font>
    <font>
      <sz val="11"/>
      <name val="Arial"/>
      <family val="2"/>
    </font>
    <font>
      <sz val="12"/>
      <name val="Arial"/>
      <family val="2"/>
    </font>
    <font>
      <b/>
      <sz val="11"/>
      <color theme="0"/>
      <name val="Calibri"/>
      <family val="2"/>
      <scheme val="minor"/>
    </font>
    <font>
      <b/>
      <sz val="10"/>
      <color rgb="FF292929"/>
      <name val="Arial"/>
      <family val="2"/>
    </font>
    <font>
      <sz val="11"/>
      <color theme="0"/>
      <name val="Arial"/>
      <family val="2"/>
    </font>
    <font>
      <b/>
      <sz val="10"/>
      <color theme="0"/>
      <name val="Arial"/>
      <family val="2"/>
    </font>
    <font>
      <b/>
      <sz val="14"/>
      <color theme="0"/>
      <name val="Calibri"/>
      <family val="2"/>
      <scheme val="minor"/>
    </font>
    <font>
      <b/>
      <sz val="9"/>
      <color rgb="FF292929"/>
      <name val="Arial"/>
      <family val="2"/>
    </font>
    <font>
      <b/>
      <sz val="10"/>
      <color theme="1"/>
      <name val="Arial"/>
      <family val="2"/>
    </font>
    <font>
      <sz val="11"/>
      <color theme="0"/>
      <name val="Calibri"/>
      <family val="2"/>
      <scheme val="minor"/>
    </font>
    <font>
      <sz val="8"/>
      <color rgb="FF000000"/>
      <name val="Arial"/>
      <family val="2"/>
    </font>
    <font>
      <sz val="8"/>
      <color indexed="8"/>
      <name val="Arial"/>
      <family val="2"/>
    </font>
    <font>
      <sz val="8"/>
      <color indexed="12"/>
      <name val="Arial"/>
      <family val="2"/>
    </font>
    <font>
      <b/>
      <sz val="24"/>
      <color theme="0"/>
      <name val="Calibri"/>
      <family val="2"/>
      <scheme val="minor"/>
    </font>
    <font>
      <sz val="11"/>
      <name val="Calibri"/>
      <family val="2"/>
      <scheme val="minor"/>
    </font>
    <font>
      <b/>
      <sz val="8"/>
      <name val="Arial"/>
      <family val="2"/>
    </font>
    <font>
      <sz val="10"/>
      <name val="Arial"/>
      <family val="2"/>
    </font>
    <font>
      <b/>
      <sz val="10"/>
      <name val="Arial"/>
      <family val="2"/>
    </font>
    <font>
      <sz val="11"/>
      <color rgb="FF000000"/>
      <name val="Calibri"/>
      <family val="2"/>
    </font>
    <font>
      <i/>
      <sz val="10"/>
      <name val="Arial"/>
      <family val="2"/>
    </font>
    <font>
      <sz val="10"/>
      <color rgb="FFFF0000"/>
      <name val="Arial"/>
      <family val="2"/>
    </font>
    <font>
      <sz val="10"/>
      <color rgb="FF333333"/>
      <name val="Arial"/>
      <family val="2"/>
    </font>
    <font>
      <sz val="10"/>
      <color theme="0"/>
      <name val="Arial"/>
      <family val="2"/>
    </font>
    <font>
      <sz val="10"/>
      <color rgb="FF000000"/>
      <name val="Arial"/>
      <family val="2"/>
    </font>
    <font>
      <u/>
      <sz val="10"/>
      <color rgb="FF0000FF"/>
      <name val="Arial"/>
      <family val="2"/>
    </font>
    <font>
      <b/>
      <sz val="11"/>
      <color theme="1"/>
      <name val="Calibri"/>
      <family val="2"/>
      <scheme val="minor"/>
    </font>
    <font>
      <b/>
      <sz val="11"/>
      <name val="Calibri"/>
      <family val="2"/>
      <scheme val="minor"/>
    </font>
    <font>
      <sz val="11"/>
      <name val="Calibri"/>
      <family val="2"/>
    </font>
    <font>
      <b/>
      <sz val="12"/>
      <name val="Arial"/>
      <family val="2"/>
    </font>
    <font>
      <b/>
      <u/>
      <sz val="11"/>
      <color theme="1"/>
      <name val="Calibri"/>
      <family val="2"/>
      <scheme val="minor"/>
    </font>
    <font>
      <u/>
      <sz val="11"/>
      <color theme="0"/>
      <name val="Calibri"/>
      <family val="2"/>
      <scheme val="minor"/>
    </font>
    <font>
      <sz val="8"/>
      <name val="Arial"/>
      <family val="2"/>
    </font>
    <font>
      <sz val="11"/>
      <color theme="0" tint="-4.9989318521683403E-2"/>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7F7F7F"/>
        <bgColor indexed="64"/>
      </patternFill>
    </fill>
    <fill>
      <patternFill patternType="solid">
        <fgColor rgb="FF808080"/>
        <bgColor indexed="64"/>
      </patternFill>
    </fill>
    <fill>
      <patternFill patternType="solid">
        <fgColor rgb="FFBFBFBF"/>
        <bgColor indexed="64"/>
      </patternFill>
    </fill>
    <fill>
      <patternFill patternType="solid">
        <fgColor rgb="FFF2F2F2"/>
        <bgColor indexed="64"/>
      </patternFill>
    </fill>
    <fill>
      <patternFill patternType="solid">
        <fgColor rgb="FFFF0000"/>
        <bgColor indexed="64"/>
      </patternFill>
    </fill>
    <fill>
      <patternFill patternType="solid">
        <fgColor rgb="FFFFFF00"/>
        <bgColor indexed="64"/>
      </patternFill>
    </fill>
    <fill>
      <patternFill patternType="solid">
        <fgColor rgb="FF33CC33"/>
        <bgColor indexed="64"/>
      </patternFill>
    </fill>
    <fill>
      <patternFill patternType="solid">
        <fgColor rgb="FF0066FF"/>
        <bgColor indexed="64"/>
      </patternFill>
    </fill>
    <fill>
      <patternFill patternType="solid">
        <fgColor rgb="FF66FF66"/>
        <bgColor indexed="64"/>
      </patternFill>
    </fill>
    <fill>
      <patternFill patternType="solid">
        <fgColor rgb="FF00B0F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00482B"/>
        <bgColor indexed="64"/>
      </patternFill>
    </fill>
    <fill>
      <patternFill patternType="solid">
        <fgColor rgb="FF447CE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007B3E"/>
        <bgColor indexed="64"/>
      </patternFill>
    </fill>
    <fill>
      <patternFill patternType="solid">
        <fgColor rgb="FF79C000"/>
        <bgColor indexed="64"/>
      </patternFill>
    </fill>
    <fill>
      <patternFill patternType="solid">
        <fgColor rgb="FF00988C"/>
        <bgColor indexed="64"/>
      </patternFill>
    </fill>
  </fills>
  <borders count="62">
    <border>
      <left/>
      <right/>
      <top/>
      <bottom/>
      <diagonal/>
    </border>
    <border>
      <left style="thin">
        <color rgb="FF4B514E"/>
      </left>
      <right style="thin">
        <color rgb="FF4B514E"/>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FFFFFF"/>
      </right>
      <top style="medium">
        <color indexed="64"/>
      </top>
      <bottom/>
      <diagonal/>
    </border>
    <border>
      <left/>
      <right style="medium">
        <color rgb="FFFFFFFF"/>
      </right>
      <top style="medium">
        <color indexed="64"/>
      </top>
      <bottom/>
      <diagonal/>
    </border>
    <border>
      <left style="medium">
        <color rgb="FFFFFFFF"/>
      </left>
      <right style="medium">
        <color indexed="64"/>
      </right>
      <top style="medium">
        <color indexed="64"/>
      </top>
      <bottom/>
      <diagonal/>
    </border>
    <border>
      <left style="medium">
        <color indexed="64"/>
      </left>
      <right style="medium">
        <color rgb="FFFFFFFF"/>
      </right>
      <top/>
      <bottom style="medium">
        <color rgb="FFFFFFFF"/>
      </bottom>
      <diagonal/>
    </border>
    <border>
      <left/>
      <right style="medium">
        <color rgb="FFFFFFFF"/>
      </right>
      <top/>
      <bottom style="medium">
        <color rgb="FFFFFFFF"/>
      </bottom>
      <diagonal/>
    </border>
    <border>
      <left style="medium">
        <color indexed="64"/>
      </left>
      <right/>
      <top style="medium">
        <color indexed="64"/>
      </top>
      <bottom/>
      <diagonal/>
    </border>
    <border>
      <left/>
      <right style="medium">
        <color indexed="64"/>
      </right>
      <top style="medium">
        <color indexed="64"/>
      </top>
      <bottom style="medium">
        <color rgb="FFFFFFFF"/>
      </bottom>
      <diagonal/>
    </border>
    <border>
      <left/>
      <right style="medium">
        <color indexed="64"/>
      </right>
      <top/>
      <bottom style="medium">
        <color indexed="64"/>
      </bottom>
      <diagonal/>
    </border>
    <border>
      <left style="medium">
        <color indexed="64"/>
      </left>
      <right style="medium">
        <color rgb="FFFFFFFF"/>
      </right>
      <top/>
      <bottom/>
      <diagonal/>
    </border>
    <border>
      <left style="medium">
        <color indexed="64"/>
      </left>
      <right style="medium">
        <color rgb="FFFFFFFF"/>
      </right>
      <top style="medium">
        <color rgb="FFFFFFFF"/>
      </top>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style="medium">
        <color indexed="64"/>
      </top>
      <bottom style="medium">
        <color rgb="FFFFFFFF"/>
      </bottom>
      <diagonal/>
    </border>
    <border>
      <left/>
      <right style="medium">
        <color rgb="FFFFFFFF"/>
      </right>
      <top style="medium">
        <color indexed="64"/>
      </top>
      <bottom style="medium">
        <color rgb="FFFFFFFF"/>
      </bottom>
      <diagonal/>
    </border>
    <border>
      <left style="medium">
        <color indexed="64"/>
      </left>
      <right/>
      <top style="medium">
        <color indexed="64"/>
      </top>
      <bottom style="medium">
        <color rgb="FFFFFFFF"/>
      </bottom>
      <diagonal/>
    </border>
    <border>
      <left style="medium">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indexed="64"/>
      </right>
      <top/>
      <bottom style="medium">
        <color rgb="FFFFFFFF"/>
      </bottom>
      <diagonal/>
    </border>
    <border>
      <left style="medium">
        <color rgb="FFFFFFFF"/>
      </left>
      <right style="medium">
        <color rgb="FFFFFFFF"/>
      </right>
      <top style="medium">
        <color rgb="FFFFFFFF"/>
      </top>
      <bottom/>
      <diagonal/>
    </border>
    <border>
      <left/>
      <right style="medium">
        <color indexed="64"/>
      </right>
      <top/>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rgb="FFFFFFFF"/>
      </left>
      <right style="medium">
        <color rgb="FFFFFFFF"/>
      </right>
      <top/>
      <bottom style="medium">
        <color indexed="64"/>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FFFFFF"/>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rgb="FFFFFFFF"/>
      </left>
      <right style="medium">
        <color indexed="64"/>
      </right>
      <top style="medium">
        <color rgb="FFFFFFFF"/>
      </top>
      <bottom/>
      <diagonal/>
    </border>
    <border>
      <left style="medium">
        <color rgb="FFFFFFFF"/>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rgb="FF000000"/>
      </top>
      <bottom style="thin">
        <color indexed="64"/>
      </bottom>
      <diagonal/>
    </border>
    <border>
      <left/>
      <right/>
      <top/>
      <bottom style="thin">
        <color indexed="64"/>
      </bottom>
      <diagonal/>
    </border>
  </borders>
  <cellStyleXfs count="2">
    <xf numFmtId="0" fontId="0" fillId="0" borderId="0"/>
    <xf numFmtId="0" fontId="4" fillId="0" borderId="0"/>
  </cellStyleXfs>
  <cellXfs count="285">
    <xf numFmtId="0" fontId="0" fillId="0" borderId="0" xfId="0"/>
    <xf numFmtId="0" fontId="0" fillId="2" borderId="0" xfId="0" applyFill="1"/>
    <xf numFmtId="0" fontId="1" fillId="2" borderId="0" xfId="0" applyFont="1" applyFill="1"/>
    <xf numFmtId="0" fontId="8" fillId="3" borderId="10" xfId="0" applyFont="1" applyFill="1" applyBorder="1" applyAlignment="1">
      <alignment horizontal="center" vertical="center" wrapText="1"/>
    </xf>
    <xf numFmtId="16" fontId="8" fillId="3" borderId="10" xfId="0" applyNumberFormat="1" applyFont="1" applyFill="1" applyBorder="1" applyAlignment="1">
      <alignment horizontal="center" vertical="center" wrapText="1"/>
    </xf>
    <xf numFmtId="16" fontId="8" fillId="3" borderId="23" xfId="0" applyNumberFormat="1"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8" borderId="25"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9" borderId="28" xfId="0" applyFont="1" applyFill="1" applyBorder="1" applyAlignment="1">
      <alignment horizontal="right" vertical="center" wrapText="1"/>
    </xf>
    <xf numFmtId="0" fontId="1" fillId="9" borderId="29" xfId="0" applyFont="1" applyFill="1" applyBorder="1" applyAlignment="1">
      <alignment horizontal="right" vertical="center" wrapText="1"/>
    </xf>
    <xf numFmtId="0" fontId="1" fillId="9" borderId="25"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9" borderId="25" xfId="0" applyFont="1" applyFill="1" applyBorder="1" applyAlignment="1">
      <alignment vertical="center" wrapText="1"/>
    </xf>
    <xf numFmtId="0" fontId="1" fillId="10" borderId="28" xfId="0" applyFont="1" applyFill="1" applyBorder="1" applyAlignment="1">
      <alignment horizontal="right" vertical="center" wrapText="1"/>
    </xf>
    <xf numFmtId="0" fontId="1" fillId="10" borderId="29" xfId="0" applyFont="1" applyFill="1" applyBorder="1" applyAlignment="1">
      <alignment horizontal="right" vertical="center" wrapText="1"/>
    </xf>
    <xf numFmtId="0" fontId="1" fillId="3" borderId="32" xfId="0" applyFont="1" applyFill="1" applyBorder="1" applyAlignment="1">
      <alignment horizontal="center" vertical="center" wrapText="1"/>
    </xf>
    <xf numFmtId="0" fontId="1" fillId="7" borderId="33" xfId="0" applyFont="1" applyFill="1" applyBorder="1" applyAlignment="1">
      <alignment horizontal="center" vertical="center" wrapText="1"/>
    </xf>
    <xf numFmtId="0" fontId="1" fillId="8" borderId="33" xfId="0" applyFont="1" applyFill="1" applyBorder="1" applyAlignment="1">
      <alignment horizontal="center" vertical="center" wrapText="1"/>
    </xf>
    <xf numFmtId="0" fontId="1" fillId="11" borderId="33"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12" borderId="13" xfId="0" applyFont="1" applyFill="1" applyBorder="1" applyAlignment="1">
      <alignment horizontal="center" vertical="center" wrapText="1"/>
    </xf>
    <xf numFmtId="0" fontId="1" fillId="0" borderId="33" xfId="0" applyFont="1" applyBorder="1" applyAlignment="1">
      <alignment horizontal="justify" vertical="center" wrapText="1"/>
    </xf>
    <xf numFmtId="0" fontId="1" fillId="0" borderId="33" xfId="0" applyFont="1" applyBorder="1" applyAlignment="1">
      <alignment vertical="center" wrapText="1"/>
    </xf>
    <xf numFmtId="0" fontId="19" fillId="7" borderId="2" xfId="1" applyFont="1" applyFill="1" applyBorder="1" applyAlignment="1">
      <alignment horizontal="center" vertical="center" wrapText="1"/>
    </xf>
    <xf numFmtId="0" fontId="19" fillId="8" borderId="2" xfId="1" applyFont="1" applyFill="1" applyBorder="1" applyAlignment="1">
      <alignment horizontal="center" vertical="center" wrapText="1"/>
    </xf>
    <xf numFmtId="0" fontId="19" fillId="14" borderId="2" xfId="1" applyFont="1" applyFill="1" applyBorder="1" applyAlignment="1">
      <alignment horizontal="center" vertical="center" wrapText="1"/>
    </xf>
    <xf numFmtId="0" fontId="19" fillId="12" borderId="2" xfId="1" applyFont="1" applyFill="1" applyBorder="1" applyAlignment="1">
      <alignment horizontal="center" vertical="center" wrapText="1"/>
    </xf>
    <xf numFmtId="0" fontId="19" fillId="0" borderId="2" xfId="1" applyFont="1" applyBorder="1" applyAlignment="1">
      <alignment vertical="center" wrapText="1"/>
    </xf>
    <xf numFmtId="0" fontId="9" fillId="15" borderId="2" xfId="1" applyFont="1" applyFill="1" applyBorder="1" applyAlignment="1">
      <alignment horizontal="center" vertical="center" wrapText="1"/>
    </xf>
    <xf numFmtId="0" fontId="22" fillId="0" borderId="1" xfId="0" applyFont="1" applyBorder="1" applyAlignment="1">
      <alignment horizontal="center" vertical="center" wrapText="1"/>
    </xf>
    <xf numFmtId="0" fontId="3" fillId="0" borderId="2" xfId="0" applyFont="1" applyBorder="1" applyAlignment="1">
      <alignment horizontal="center" vertical="center" wrapText="1"/>
    </xf>
    <xf numFmtId="2" fontId="3" fillId="0" borderId="2" xfId="0" applyNumberFormat="1"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0" fillId="0" borderId="0" xfId="0" applyAlignment="1">
      <alignment horizontal="left"/>
    </xf>
    <xf numFmtId="0" fontId="0" fillId="17" borderId="0" xfId="0" applyFill="1"/>
    <xf numFmtId="0" fontId="28" fillId="2" borderId="0" xfId="0" applyFont="1" applyFill="1"/>
    <xf numFmtId="0" fontId="28" fillId="18" borderId="0" xfId="0" applyFont="1" applyFill="1"/>
    <xf numFmtId="0" fontId="21" fillId="18" borderId="0" xfId="0" applyFont="1" applyFill="1"/>
    <xf numFmtId="0" fontId="23" fillId="2" borderId="0" xfId="0" applyFont="1" applyFill="1"/>
    <xf numFmtId="0" fontId="0" fillId="0" borderId="2" xfId="0" applyBorder="1"/>
    <xf numFmtId="0" fontId="13" fillId="0" borderId="25"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3" xfId="0" applyFont="1" applyBorder="1" applyAlignment="1">
      <alignment horizontal="center" vertical="center" wrapText="1"/>
    </xf>
    <xf numFmtId="0" fontId="17" fillId="0" borderId="25" xfId="0" applyFont="1" applyBorder="1" applyAlignment="1">
      <alignment horizontal="center" vertical="center" wrapText="1"/>
    </xf>
    <xf numFmtId="14" fontId="9" fillId="15" borderId="54" xfId="0" applyNumberFormat="1" applyFont="1" applyFill="1" applyBorder="1" applyAlignment="1">
      <alignment horizontal="center" vertical="center" wrapText="1"/>
    </xf>
    <xf numFmtId="0" fontId="9" fillId="15" borderId="54" xfId="0" applyFont="1" applyFill="1" applyBorder="1" applyAlignment="1">
      <alignment horizontal="center" vertical="center" wrapText="1"/>
    </xf>
    <xf numFmtId="0" fontId="28" fillId="0" borderId="0" xfId="0" applyFont="1"/>
    <xf numFmtId="0" fontId="26" fillId="0" borderId="2" xfId="0" applyFont="1" applyBorder="1" applyAlignment="1">
      <alignment horizontal="center" vertical="center" wrapText="1"/>
    </xf>
    <xf numFmtId="0" fontId="3" fillId="2" borderId="0" xfId="0" applyFont="1" applyFill="1" applyAlignment="1">
      <alignment horizontal="center" vertical="center" wrapText="1"/>
    </xf>
    <xf numFmtId="0" fontId="27" fillId="2" borderId="0" xfId="0" applyFont="1" applyFill="1" applyAlignment="1">
      <alignment horizontal="center" vertical="center" wrapText="1"/>
    </xf>
    <xf numFmtId="2" fontId="3" fillId="2" borderId="0" xfId="0" applyNumberFormat="1" applyFont="1" applyFill="1" applyAlignment="1" applyProtection="1">
      <alignment horizontal="center" vertical="center" wrapText="1"/>
      <protection locked="0"/>
    </xf>
    <xf numFmtId="0" fontId="29" fillId="0" borderId="0" xfId="0" applyFont="1"/>
    <xf numFmtId="0" fontId="4" fillId="0" borderId="0" xfId="1"/>
    <xf numFmtId="0" fontId="0" fillId="0" borderId="0" xfId="1" applyFont="1"/>
    <xf numFmtId="0" fontId="33" fillId="0" borderId="0" xfId="0" applyFont="1" applyAlignment="1">
      <alignment horizontal="center"/>
    </xf>
    <xf numFmtId="0" fontId="29" fillId="2" borderId="0" xfId="0" applyFont="1" applyFill="1"/>
    <xf numFmtId="0" fontId="35" fillId="0" borderId="2" xfId="0" applyFont="1" applyBorder="1" applyAlignment="1">
      <alignment horizontal="center" vertical="center" wrapText="1"/>
    </xf>
    <xf numFmtId="2" fontId="35" fillId="0" borderId="2" xfId="0" applyNumberFormat="1" applyFont="1" applyBorder="1" applyAlignment="1" applyProtection="1">
      <alignment horizontal="center" vertical="center" wrapText="1"/>
      <protection locked="0"/>
    </xf>
    <xf numFmtId="0" fontId="13" fillId="0" borderId="13" xfId="0" applyFont="1" applyBorder="1" applyAlignment="1">
      <alignment horizontal="center" vertical="top" wrapText="1"/>
    </xf>
    <xf numFmtId="0" fontId="1" fillId="0" borderId="13" xfId="0" applyFont="1" applyBorder="1" applyAlignment="1">
      <alignment horizontal="justify" vertical="center" wrapText="1"/>
    </xf>
    <xf numFmtId="0" fontId="19" fillId="0" borderId="2" xfId="1" applyFont="1" applyBorder="1" applyAlignment="1">
      <alignment horizontal="center" vertical="center" wrapText="1"/>
    </xf>
    <xf numFmtId="0" fontId="35" fillId="0" borderId="2" xfId="0" applyFont="1" applyBorder="1" applyAlignment="1">
      <alignment horizontal="center" vertical="center"/>
    </xf>
    <xf numFmtId="0" fontId="3" fillId="2" borderId="0" xfId="0" applyFont="1" applyFill="1" applyAlignment="1">
      <alignment horizontal="center" vertical="center" textRotation="90"/>
    </xf>
    <xf numFmtId="0" fontId="14" fillId="0" borderId="25" xfId="0" applyFont="1" applyBorder="1" applyAlignment="1">
      <alignment horizontal="center" wrapText="1"/>
    </xf>
    <xf numFmtId="0" fontId="14" fillId="0" borderId="25" xfId="0" applyFont="1" applyBorder="1" applyAlignment="1">
      <alignment horizontal="center" vertical="center" wrapText="1"/>
    </xf>
    <xf numFmtId="0" fontId="14" fillId="0" borderId="13" xfId="0" applyFont="1" applyBorder="1" applyAlignment="1">
      <alignment horizontal="center" wrapText="1"/>
    </xf>
    <xf numFmtId="0" fontId="16" fillId="0" borderId="13" xfId="0" applyFont="1" applyBorder="1" applyAlignment="1">
      <alignment horizontal="center" vertical="top" wrapText="1"/>
    </xf>
    <xf numFmtId="0" fontId="14" fillId="0" borderId="13" xfId="0" applyFont="1" applyBorder="1" applyAlignment="1">
      <alignment horizontal="center" vertical="center" wrapText="1"/>
    </xf>
    <xf numFmtId="0" fontId="16" fillId="0" borderId="13" xfId="0" applyFont="1" applyBorder="1" applyAlignment="1">
      <alignment horizontal="center" wrapText="1"/>
    </xf>
    <xf numFmtId="0" fontId="27" fillId="16" borderId="0" xfId="0" applyFont="1" applyFill="1" applyAlignment="1">
      <alignment horizontal="center" vertical="center" wrapText="1"/>
    </xf>
    <xf numFmtId="2" fontId="3" fillId="16" borderId="0" xfId="0" applyNumberFormat="1" applyFont="1" applyFill="1" applyAlignment="1" applyProtection="1">
      <alignment horizontal="center" vertical="center" wrapText="1"/>
      <protection locked="0"/>
    </xf>
    <xf numFmtId="14" fontId="2" fillId="0" borderId="2" xfId="0" applyNumberFormat="1" applyFont="1" applyBorder="1"/>
    <xf numFmtId="0" fontId="2" fillId="0" borderId="55" xfId="0" applyFont="1" applyBorder="1" applyAlignment="1">
      <alignment wrapText="1"/>
    </xf>
    <xf numFmtId="14" fontId="2" fillId="0" borderId="54" xfId="0" applyNumberFormat="1" applyFont="1" applyBorder="1"/>
    <xf numFmtId="0" fontId="2" fillId="0" borderId="56" xfId="0" applyFont="1" applyBorder="1" applyAlignment="1">
      <alignment wrapText="1"/>
    </xf>
    <xf numFmtId="0" fontId="37" fillId="0" borderId="56" xfId="0" applyFont="1" applyBorder="1" applyAlignment="1">
      <alignment wrapText="1"/>
    </xf>
    <xf numFmtId="14" fontId="0" fillId="0" borderId="2" xfId="0" applyNumberFormat="1" applyBorder="1"/>
    <xf numFmtId="0" fontId="35" fillId="2" borderId="2" xfId="0" applyFont="1" applyFill="1" applyBorder="1" applyAlignment="1">
      <alignment horizontal="center" vertical="center" wrapText="1"/>
    </xf>
    <xf numFmtId="0" fontId="0" fillId="0" borderId="2" xfId="0" applyBorder="1" applyAlignment="1">
      <alignment wrapText="1"/>
    </xf>
    <xf numFmtId="0" fontId="35" fillId="2" borderId="0" xfId="0" applyFont="1" applyFill="1" applyAlignment="1">
      <alignment wrapText="1"/>
    </xf>
    <xf numFmtId="0" fontId="38" fillId="2" borderId="0" xfId="0" applyFont="1" applyFill="1" applyAlignment="1">
      <alignment wrapText="1"/>
    </xf>
    <xf numFmtId="0" fontId="8" fillId="19" borderId="9" xfId="0" applyFont="1" applyFill="1" applyBorder="1" applyAlignment="1">
      <alignment horizontal="center" vertical="center" wrapText="1"/>
    </xf>
    <xf numFmtId="0" fontId="7" fillId="20" borderId="6" xfId="0" applyFont="1" applyFill="1" applyBorder="1" applyAlignment="1">
      <alignment horizontal="center" vertical="center" wrapText="1"/>
    </xf>
    <xf numFmtId="0" fontId="7" fillId="20"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7" fillId="20" borderId="12" xfId="0" applyFont="1" applyFill="1" applyBorder="1" applyAlignment="1">
      <alignment horizontal="center" vertical="center" wrapText="1"/>
    </xf>
    <xf numFmtId="0" fontId="7" fillId="20" borderId="23" xfId="0" applyFont="1" applyFill="1" applyBorder="1" applyAlignment="1">
      <alignment horizontal="center" vertical="center" wrapText="1"/>
    </xf>
    <xf numFmtId="0" fontId="7" fillId="20" borderId="18" xfId="0" applyFont="1" applyFill="1" applyBorder="1" applyAlignment="1">
      <alignment horizontal="center" vertical="center" wrapText="1"/>
    </xf>
    <xf numFmtId="0" fontId="7" fillId="20" borderId="19" xfId="0" applyFont="1" applyFill="1" applyBorder="1" applyAlignment="1">
      <alignment horizontal="center" vertical="center" wrapText="1"/>
    </xf>
    <xf numFmtId="0" fontId="12" fillId="20" borderId="25" xfId="0" applyFont="1" applyFill="1" applyBorder="1" applyAlignment="1">
      <alignment horizontal="center" vertical="center" wrapText="1"/>
    </xf>
    <xf numFmtId="0" fontId="12" fillId="20" borderId="13" xfId="0" applyFont="1" applyFill="1" applyBorder="1" applyAlignment="1">
      <alignment horizontal="center" vertical="center" wrapText="1"/>
    </xf>
    <xf numFmtId="0" fontId="9" fillId="20" borderId="2" xfId="1" applyFont="1" applyFill="1" applyBorder="1" applyAlignment="1">
      <alignment horizontal="center" vertical="center" wrapText="1"/>
    </xf>
    <xf numFmtId="0" fontId="9" fillId="20" borderId="18" xfId="0" applyFont="1" applyFill="1" applyBorder="1" applyAlignment="1">
      <alignment horizontal="center" vertical="center" wrapText="1"/>
    </xf>
    <xf numFmtId="0" fontId="9" fillId="20" borderId="19" xfId="0" applyFont="1" applyFill="1" applyBorder="1" applyAlignment="1">
      <alignment horizontal="center" vertical="center" wrapText="1"/>
    </xf>
    <xf numFmtId="0" fontId="9" fillId="20" borderId="12" xfId="0" applyFont="1" applyFill="1" applyBorder="1" applyAlignment="1">
      <alignment horizontal="center" vertical="center" wrapText="1"/>
    </xf>
    <xf numFmtId="0" fontId="7" fillId="20" borderId="31" xfId="0" applyFont="1" applyFill="1" applyBorder="1" applyAlignment="1">
      <alignment horizontal="center" vertical="center" wrapText="1"/>
    </xf>
    <xf numFmtId="0" fontId="40" fillId="0" borderId="2" xfId="0" applyFont="1" applyBorder="1" applyAlignment="1">
      <alignment horizontal="center" vertical="center" wrapText="1"/>
    </xf>
    <xf numFmtId="0" fontId="24" fillId="15" borderId="2" xfId="0" applyFont="1" applyFill="1" applyBorder="1" applyAlignment="1">
      <alignment horizontal="center" vertical="center" textRotation="90" wrapText="1"/>
    </xf>
    <xf numFmtId="0" fontId="24" fillId="15" borderId="2" xfId="0" applyFont="1" applyFill="1" applyBorder="1" applyAlignment="1">
      <alignment horizontal="center" vertical="center" wrapText="1"/>
    </xf>
    <xf numFmtId="0" fontId="3" fillId="16" borderId="0" xfId="0" applyFont="1" applyFill="1" applyAlignment="1">
      <alignment horizontal="center" vertical="center" wrapText="1"/>
    </xf>
    <xf numFmtId="0" fontId="3" fillId="2" borderId="44" xfId="0" applyFont="1" applyFill="1" applyBorder="1"/>
    <xf numFmtId="0" fontId="3" fillId="2" borderId="0" xfId="0" applyFont="1" applyFill="1"/>
    <xf numFmtId="0" fontId="3" fillId="2" borderId="0" xfId="0" applyFont="1" applyFill="1" applyAlignment="1">
      <alignment horizontal="center" vertical="center"/>
    </xf>
    <xf numFmtId="0" fontId="36" fillId="0" borderId="2" xfId="0" applyFont="1" applyBorder="1" applyAlignment="1">
      <alignment horizontal="center" vertical="center" textRotation="90" wrapText="1"/>
    </xf>
    <xf numFmtId="0" fontId="36" fillId="0" borderId="2" xfId="1" applyFont="1" applyBorder="1" applyAlignment="1">
      <alignment horizontal="center" vertical="center" textRotation="90" wrapText="1"/>
    </xf>
    <xf numFmtId="0" fontId="27" fillId="0" borderId="2" xfId="0" applyFont="1" applyBorder="1" applyAlignment="1">
      <alignment horizontal="center" vertical="center" textRotation="90" wrapText="1"/>
    </xf>
    <xf numFmtId="0" fontId="39" fillId="2" borderId="0" xfId="0" applyFont="1" applyFill="1" applyAlignment="1">
      <alignment horizontal="center" vertical="center"/>
    </xf>
    <xf numFmtId="0" fontId="3" fillId="0" borderId="2" xfId="0" applyFont="1" applyBorder="1" applyAlignment="1">
      <alignment horizontal="center" vertical="center"/>
    </xf>
    <xf numFmtId="0" fontId="36" fillId="0" borderId="2" xfId="0" applyFont="1" applyBorder="1" applyAlignment="1">
      <alignment horizontal="center" vertical="center" textRotation="90"/>
    </xf>
    <xf numFmtId="0" fontId="3" fillId="2" borderId="2" xfId="0" applyFont="1" applyFill="1" applyBorder="1" applyAlignment="1">
      <alignment horizontal="center" vertical="center"/>
    </xf>
    <xf numFmtId="0" fontId="42" fillId="0" borderId="54" xfId="0" applyFont="1" applyBorder="1" applyAlignment="1">
      <alignment horizontal="center" vertical="center" wrapText="1"/>
    </xf>
    <xf numFmtId="0" fontId="3" fillId="2" borderId="2" xfId="0" applyFont="1" applyFill="1" applyBorder="1" applyAlignment="1">
      <alignment horizontal="center" vertical="center" wrapText="1"/>
    </xf>
    <xf numFmtId="0" fontId="36" fillId="2" borderId="2" xfId="0" applyFont="1" applyFill="1" applyBorder="1" applyAlignment="1">
      <alignment horizontal="center" vertical="center" textRotation="90" wrapText="1"/>
    </xf>
    <xf numFmtId="0" fontId="27" fillId="2" borderId="0" xfId="0" applyFont="1" applyFill="1" applyAlignment="1">
      <alignment horizontal="center" vertical="center" textRotation="90" wrapText="1"/>
    </xf>
    <xf numFmtId="0" fontId="27" fillId="2" borderId="0" xfId="1" applyFont="1" applyFill="1" applyAlignment="1">
      <alignment horizontal="center" vertical="center" textRotation="90" wrapText="1"/>
    </xf>
    <xf numFmtId="0" fontId="3" fillId="2" borderId="0" xfId="0" applyFont="1" applyFill="1" applyProtection="1">
      <protection locked="0"/>
    </xf>
    <xf numFmtId="0" fontId="42" fillId="2" borderId="0" xfId="0" applyFont="1" applyFill="1" applyProtection="1">
      <protection locked="0"/>
    </xf>
    <xf numFmtId="0" fontId="42" fillId="2" borderId="0" xfId="0" applyFont="1" applyFill="1" applyAlignment="1" applyProtection="1">
      <alignment horizontal="center"/>
      <protection locked="0"/>
    </xf>
    <xf numFmtId="0" fontId="42" fillId="0" borderId="58" xfId="0" applyFont="1" applyBorder="1" applyAlignment="1">
      <alignment horizontal="center" vertical="center" wrapText="1"/>
    </xf>
    <xf numFmtId="0" fontId="42" fillId="0" borderId="57" xfId="0" applyFont="1" applyBorder="1" applyAlignment="1">
      <alignment horizontal="center" vertical="center" wrapText="1"/>
    </xf>
    <xf numFmtId="0" fontId="42" fillId="0" borderId="59" xfId="0" applyFont="1" applyBorder="1" applyAlignment="1">
      <alignment horizontal="center" vertical="center" wrapText="1"/>
    </xf>
    <xf numFmtId="0" fontId="42" fillId="0" borderId="0" xfId="0" applyFont="1" applyAlignment="1">
      <alignment horizontal="center" vertical="center" wrapText="1"/>
    </xf>
    <xf numFmtId="0" fontId="42" fillId="0" borderId="60" xfId="0" applyFont="1" applyBorder="1" applyAlignment="1">
      <alignment horizontal="center" vertical="center" wrapText="1"/>
    </xf>
    <xf numFmtId="2" fontId="3" fillId="0" borderId="57" xfId="0" applyNumberFormat="1" applyFont="1" applyBorder="1" applyAlignment="1">
      <alignment horizontal="center" vertical="center" wrapText="1"/>
    </xf>
    <xf numFmtId="0" fontId="43" fillId="0" borderId="57" xfId="0" applyFont="1" applyBorder="1" applyAlignment="1">
      <alignment horizontal="center" vertical="center" wrapText="1"/>
    </xf>
    <xf numFmtId="0" fontId="3" fillId="0" borderId="57" xfId="0" applyFont="1" applyBorder="1" applyAlignment="1">
      <alignment horizontal="center" vertical="center" wrapText="1"/>
    </xf>
    <xf numFmtId="0" fontId="42" fillId="2" borderId="57" xfId="0" applyFont="1" applyFill="1" applyBorder="1" applyAlignment="1">
      <alignment horizontal="center" vertical="center" wrapText="1"/>
    </xf>
    <xf numFmtId="0" fontId="42" fillId="2" borderId="0" xfId="0" applyFont="1" applyFill="1" applyAlignment="1">
      <alignment horizontal="center" vertical="center" wrapText="1"/>
    </xf>
    <xf numFmtId="0" fontId="3" fillId="2" borderId="57" xfId="0" applyFont="1" applyFill="1" applyBorder="1" applyAlignment="1">
      <alignment horizontal="center" vertical="center" wrapText="1"/>
    </xf>
    <xf numFmtId="0" fontId="27" fillId="2" borderId="2" xfId="0" applyFont="1" applyFill="1" applyBorder="1" applyAlignment="1">
      <alignment horizontal="center" vertical="center" textRotation="90" wrapText="1"/>
    </xf>
    <xf numFmtId="0" fontId="3" fillId="0" borderId="2" xfId="0" applyFont="1" applyBorder="1" applyAlignment="1">
      <alignment horizontal="center" wrapText="1"/>
    </xf>
    <xf numFmtId="0" fontId="36" fillId="2" borderId="2" xfId="1" applyFont="1" applyFill="1" applyBorder="1" applyAlignment="1">
      <alignment horizontal="center" vertical="center" textRotation="90" wrapText="1"/>
    </xf>
    <xf numFmtId="0" fontId="3" fillId="0" borderId="57" xfId="0" applyFont="1" applyBorder="1" applyAlignment="1">
      <alignment horizontal="center" vertical="center"/>
    </xf>
    <xf numFmtId="0" fontId="42" fillId="2" borderId="54" xfId="0" applyFont="1" applyFill="1" applyBorder="1" applyAlignment="1">
      <alignment horizontal="center" vertical="center" wrapText="1"/>
    </xf>
    <xf numFmtId="0" fontId="27" fillId="0" borderId="57" xfId="0" applyFont="1" applyBorder="1" applyAlignment="1">
      <alignment horizontal="center" vertical="center" textRotation="90" wrapText="1"/>
    </xf>
    <xf numFmtId="0" fontId="3" fillId="0" borderId="57" xfId="0" applyFont="1" applyBorder="1" applyAlignment="1">
      <alignment vertical="center" wrapText="1"/>
    </xf>
    <xf numFmtId="0" fontId="3" fillId="0" borderId="57" xfId="0" applyFont="1" applyBorder="1"/>
    <xf numFmtId="0" fontId="27" fillId="2" borderId="57" xfId="0" applyFont="1" applyFill="1" applyBorder="1" applyAlignment="1">
      <alignment horizontal="center" vertical="center" textRotation="90" wrapText="1"/>
    </xf>
    <xf numFmtId="0" fontId="39" fillId="0" borderId="2" xfId="0" applyFont="1" applyBorder="1"/>
    <xf numFmtId="0" fontId="3" fillId="0" borderId="2" xfId="0" applyFont="1" applyBorder="1"/>
    <xf numFmtId="0" fontId="35" fillId="0" borderId="2" xfId="0" applyFont="1" applyBorder="1"/>
    <xf numFmtId="0" fontId="20" fillId="0" borderId="2" xfId="0" applyFont="1" applyBorder="1" applyAlignment="1">
      <alignment horizontal="center" vertical="center" textRotation="90" wrapText="1"/>
    </xf>
    <xf numFmtId="0" fontId="45" fillId="0" borderId="2" xfId="0" applyFont="1" applyBorder="1" applyAlignment="1">
      <alignment horizontal="center" vertical="center" textRotation="90"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33" fillId="0" borderId="2" xfId="0" applyFont="1" applyBorder="1" applyAlignment="1">
      <alignment horizontal="center" vertical="center" wrapText="1"/>
    </xf>
    <xf numFmtId="0" fontId="44"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pplyAlignment="1">
      <alignment vertical="center"/>
    </xf>
    <xf numFmtId="0" fontId="46" fillId="0" borderId="2" xfId="0" applyFont="1" applyBorder="1" applyAlignment="1">
      <alignment horizontal="center" vertical="center" wrapText="1"/>
    </xf>
    <xf numFmtId="0" fontId="33" fillId="0" borderId="2" xfId="0" applyFont="1" applyBorder="1" applyAlignment="1">
      <alignment horizontal="center" vertical="center" textRotation="90" wrapText="1"/>
    </xf>
    <xf numFmtId="0" fontId="35" fillId="0" borderId="2" xfId="0" applyFont="1" applyBorder="1" applyAlignment="1">
      <alignment horizontal="center" vertical="center" textRotation="90" wrapText="1"/>
    </xf>
    <xf numFmtId="2" fontId="35" fillId="0" borderId="2" xfId="0" applyNumberFormat="1" applyFont="1" applyBorder="1" applyAlignment="1" applyProtection="1">
      <alignment horizontal="center" vertical="center" textRotation="90" wrapText="1"/>
      <protection locked="0"/>
    </xf>
    <xf numFmtId="2" fontId="19" fillId="0" borderId="2" xfId="0" applyNumberFormat="1" applyFont="1" applyBorder="1" applyAlignment="1" applyProtection="1">
      <alignment horizontal="center" vertical="center" wrapText="1"/>
      <protection locked="0"/>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9" fillId="0" borderId="2" xfId="0" applyFont="1" applyBorder="1" applyAlignment="1">
      <alignment horizontal="center" vertical="center" textRotation="90" wrapText="1"/>
    </xf>
    <xf numFmtId="0" fontId="1" fillId="2" borderId="2" xfId="0" applyFont="1" applyFill="1" applyBorder="1" applyAlignment="1">
      <alignment horizontal="center" vertical="center" textRotation="90"/>
    </xf>
    <xf numFmtId="2" fontId="35" fillId="2" borderId="2" xfId="0" applyNumberFormat="1" applyFont="1" applyFill="1" applyBorder="1" applyAlignment="1" applyProtection="1">
      <alignment horizontal="center" vertical="center" wrapText="1"/>
      <protection locked="0"/>
    </xf>
    <xf numFmtId="0" fontId="19" fillId="2" borderId="2" xfId="0" applyFont="1" applyFill="1" applyBorder="1" applyAlignment="1">
      <alignment horizontal="center" vertical="center" wrapText="1"/>
    </xf>
    <xf numFmtId="0" fontId="0" fillId="2" borderId="0" xfId="0" applyFill="1" applyAlignment="1">
      <alignment horizontal="center" vertical="center"/>
    </xf>
    <xf numFmtId="0" fontId="47" fillId="0" borderId="2" xfId="0" applyFont="1" applyBorder="1" applyAlignment="1">
      <alignment horizontal="center" vertical="center" textRotation="90" wrapText="1"/>
    </xf>
    <xf numFmtId="0" fontId="0" fillId="0" borderId="2" xfId="0" applyBorder="1" applyAlignment="1">
      <alignment horizontal="center" vertical="center" textRotation="90" wrapText="1"/>
    </xf>
    <xf numFmtId="0" fontId="0" fillId="18" borderId="0" xfId="0" applyFill="1"/>
    <xf numFmtId="0" fontId="0" fillId="17" borderId="0" xfId="0" applyFill="1" applyProtection="1">
      <protection locked="0"/>
    </xf>
    <xf numFmtId="0" fontId="28" fillId="17" borderId="0" xfId="0" applyFont="1" applyFill="1"/>
    <xf numFmtId="0" fontId="21" fillId="17" borderId="0" xfId="0" applyFont="1" applyFill="1"/>
    <xf numFmtId="0" fontId="48" fillId="17" borderId="0" xfId="0" applyFont="1" applyFill="1" applyProtection="1">
      <protection locked="0"/>
    </xf>
    <xf numFmtId="0" fontId="49" fillId="17" borderId="0" xfId="0" applyFont="1" applyFill="1" applyProtection="1">
      <protection locked="0"/>
    </xf>
    <xf numFmtId="0" fontId="0" fillId="17" borderId="61" xfId="0" applyFill="1" applyBorder="1" applyProtection="1">
      <protection locked="0"/>
    </xf>
    <xf numFmtId="0" fontId="28" fillId="17" borderId="0" xfId="0" applyFont="1" applyFill="1" applyProtection="1">
      <protection locked="0"/>
    </xf>
    <xf numFmtId="0" fontId="35" fillId="17" borderId="0" xfId="0" applyFont="1" applyFill="1" applyAlignment="1">
      <alignment wrapText="1"/>
    </xf>
    <xf numFmtId="0" fontId="50" fillId="17" borderId="0" xfId="0" applyFont="1" applyFill="1" applyAlignment="1">
      <alignment horizontal="center" wrapText="1"/>
    </xf>
    <xf numFmtId="0" fontId="51" fillId="18" borderId="0" xfId="0" applyFont="1" applyFill="1" applyAlignment="1">
      <alignment vertical="center"/>
    </xf>
    <xf numFmtId="0" fontId="51" fillId="18" borderId="0" xfId="0" applyFont="1" applyFill="1"/>
    <xf numFmtId="0" fontId="32" fillId="21" borderId="11" xfId="0" applyFont="1" applyFill="1" applyBorder="1" applyAlignment="1">
      <alignment horizontal="center" vertical="center"/>
    </xf>
    <xf numFmtId="0" fontId="32" fillId="21" borderId="40" xfId="0" applyFont="1" applyFill="1" applyBorder="1" applyAlignment="1">
      <alignment horizontal="center" vertical="center"/>
    </xf>
    <xf numFmtId="0" fontId="32" fillId="21" borderId="41" xfId="0" applyFont="1" applyFill="1" applyBorder="1" applyAlignment="1">
      <alignment horizontal="center" vertical="center"/>
    </xf>
    <xf numFmtId="0" fontId="32" fillId="21" borderId="44" xfId="0" applyFont="1" applyFill="1" applyBorder="1" applyAlignment="1">
      <alignment horizontal="center" vertical="center"/>
    </xf>
    <xf numFmtId="0" fontId="32" fillId="21" borderId="0" xfId="0" applyFont="1" applyFill="1" applyAlignment="1">
      <alignment horizontal="center" vertical="center"/>
    </xf>
    <xf numFmtId="0" fontId="32" fillId="21" borderId="25" xfId="0" applyFont="1" applyFill="1" applyBorder="1" applyAlignment="1">
      <alignment horizontal="center" vertical="center"/>
    </xf>
    <xf numFmtId="0" fontId="32" fillId="21" borderId="42" xfId="0" applyFont="1" applyFill="1" applyBorder="1" applyAlignment="1">
      <alignment horizontal="center" vertical="center"/>
    </xf>
    <xf numFmtId="0" fontId="32" fillId="21" borderId="43" xfId="0" applyFont="1" applyFill="1" applyBorder="1" applyAlignment="1">
      <alignment horizontal="center" vertical="center"/>
    </xf>
    <xf numFmtId="0" fontId="32" fillId="21" borderId="13" xfId="0" applyFont="1" applyFill="1" applyBorder="1" applyAlignment="1">
      <alignment horizontal="center" vertical="center"/>
    </xf>
    <xf numFmtId="0" fontId="50" fillId="17" borderId="0" xfId="0" applyFont="1" applyFill="1" applyAlignment="1" applyProtection="1">
      <alignment horizontal="center" wrapText="1"/>
      <protection locked="0"/>
    </xf>
    <xf numFmtId="0" fontId="50" fillId="17" borderId="0" xfId="0" applyFont="1" applyFill="1" applyAlignment="1">
      <alignment horizontal="right" vertical="center" wrapText="1"/>
    </xf>
    <xf numFmtId="0" fontId="2" fillId="0" borderId="45" xfId="0" applyFont="1" applyBorder="1" applyAlignment="1">
      <alignment vertical="top" wrapText="1"/>
    </xf>
    <xf numFmtId="0" fontId="22" fillId="0" borderId="2" xfId="0" applyFont="1" applyBorder="1" applyAlignment="1">
      <alignment horizontal="center" vertical="center" wrapText="1"/>
    </xf>
    <xf numFmtId="0" fontId="22" fillId="0" borderId="2" xfId="0" applyFont="1" applyBorder="1" applyAlignment="1" applyProtection="1">
      <alignment horizontal="center" vertical="center" wrapText="1"/>
      <protection locked="0"/>
    </xf>
    <xf numFmtId="0" fontId="42" fillId="2" borderId="0" xfId="0" applyFont="1" applyFill="1" applyAlignment="1" applyProtection="1">
      <alignment horizontal="center"/>
      <protection locked="0"/>
    </xf>
    <xf numFmtId="0" fontId="42" fillId="2" borderId="0" xfId="0" applyFont="1" applyFill="1" applyAlignment="1" applyProtection="1">
      <alignment horizontal="right"/>
      <protection locked="0"/>
    </xf>
    <xf numFmtId="0" fontId="38" fillId="2" borderId="0" xfId="0" applyFont="1" applyFill="1" applyAlignment="1">
      <alignment horizontal="right" wrapText="1"/>
    </xf>
    <xf numFmtId="0" fontId="35" fillId="2" borderId="0" xfId="0" applyFont="1" applyFill="1" applyAlignment="1">
      <alignment horizontal="center" wrapText="1"/>
    </xf>
    <xf numFmtId="0" fontId="27" fillId="2" borderId="0" xfId="0" applyFont="1" applyFill="1" applyAlignment="1">
      <alignment horizontal="left" vertical="center" wrapText="1"/>
    </xf>
    <xf numFmtId="0" fontId="24" fillId="15" borderId="2" xfId="0" applyFont="1" applyFill="1" applyBorder="1" applyAlignment="1">
      <alignment horizontal="center" vertical="center" wrapText="1"/>
    </xf>
    <xf numFmtId="0" fontId="41" fillId="15" borderId="2" xfId="0" applyFont="1" applyFill="1" applyBorder="1" applyAlignment="1">
      <alignment horizontal="center" vertical="center"/>
    </xf>
    <xf numFmtId="0" fontId="24" fillId="15" borderId="2" xfId="0" applyFont="1" applyFill="1" applyBorder="1" applyAlignment="1">
      <alignment horizontal="center" vertical="center" textRotation="90" wrapText="1"/>
    </xf>
    <xf numFmtId="0" fontId="3" fillId="16" borderId="0" xfId="0" applyFont="1" applyFill="1" applyAlignment="1">
      <alignment horizontal="center" vertical="center" wrapText="1"/>
    </xf>
    <xf numFmtId="0" fontId="24" fillId="15" borderId="2" xfId="0" applyFont="1" applyFill="1" applyBorder="1" applyAlignment="1">
      <alignment horizontal="left" vertical="center" wrapText="1"/>
    </xf>
    <xf numFmtId="0" fontId="3" fillId="0" borderId="1" xfId="0" applyFont="1" applyBorder="1" applyAlignment="1">
      <alignment horizontal="center" vertical="center" textRotation="90" wrapText="1"/>
    </xf>
    <xf numFmtId="0" fontId="22" fillId="0" borderId="1" xfId="0" applyFont="1" applyBorder="1" applyAlignment="1">
      <alignment horizontal="center" vertical="center" wrapText="1"/>
    </xf>
    <xf numFmtId="0" fontId="27" fillId="0" borderId="45" xfId="0" applyFont="1" applyBorder="1" applyAlignment="1">
      <alignment horizontal="center" vertical="center"/>
    </xf>
    <xf numFmtId="0" fontId="27" fillId="0" borderId="46"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0" fontId="7" fillId="20" borderId="2" xfId="0" applyFont="1" applyFill="1" applyBorder="1" applyAlignment="1">
      <alignment horizontal="center" vertical="center" wrapText="1"/>
    </xf>
    <xf numFmtId="0" fontId="7" fillId="20" borderId="6" xfId="0" applyFont="1" applyFill="1" applyBorder="1" applyAlignment="1">
      <alignment horizontal="center" vertical="center" wrapText="1"/>
    </xf>
    <xf numFmtId="0" fontId="7" fillId="20" borderId="9" xfId="0" applyFont="1" applyFill="1" applyBorder="1" applyAlignment="1">
      <alignment horizontal="center" vertical="center" wrapText="1"/>
    </xf>
    <xf numFmtId="0" fontId="9" fillId="15" borderId="0" xfId="0" applyFont="1" applyFill="1" applyAlignment="1">
      <alignment horizontal="center" vertical="center" wrapText="1"/>
    </xf>
    <xf numFmtId="0" fontId="25" fillId="15" borderId="3" xfId="0" applyFont="1" applyFill="1" applyBorder="1" applyAlignment="1">
      <alignment horizontal="center"/>
    </xf>
    <xf numFmtId="0" fontId="25" fillId="15" borderId="4" xfId="0" applyFont="1" applyFill="1" applyBorder="1" applyAlignment="1">
      <alignment horizontal="center"/>
    </xf>
    <xf numFmtId="0" fontId="25" fillId="15" borderId="5" xfId="0" applyFont="1" applyFill="1" applyBorder="1" applyAlignment="1">
      <alignment horizontal="center"/>
    </xf>
    <xf numFmtId="0" fontId="21" fillId="15" borderId="3" xfId="0" applyFont="1" applyFill="1" applyBorder="1" applyAlignment="1">
      <alignment horizontal="center"/>
    </xf>
    <xf numFmtId="0" fontId="21" fillId="15" borderId="5" xfId="0" applyFont="1" applyFill="1" applyBorder="1" applyAlignment="1">
      <alignment horizontal="center"/>
    </xf>
    <xf numFmtId="0" fontId="1" fillId="0" borderId="8" xfId="0" applyFont="1" applyBorder="1" applyAlignment="1">
      <alignment horizontal="justify" vertical="center" wrapText="1"/>
    </xf>
    <xf numFmtId="0" fontId="1" fillId="0" borderId="17" xfId="0" applyFont="1" applyBorder="1" applyAlignment="1">
      <alignment horizontal="justify" vertical="center" wrapText="1"/>
    </xf>
    <xf numFmtId="0" fontId="7" fillId="20" borderId="20" xfId="0" applyFont="1" applyFill="1" applyBorder="1" applyAlignment="1">
      <alignment horizontal="center" vertical="center" wrapText="1"/>
    </xf>
    <xf numFmtId="0" fontId="7" fillId="20" borderId="12" xfId="0" applyFont="1" applyFill="1" applyBorder="1" applyAlignment="1">
      <alignment horizontal="center" vertical="center" wrapText="1"/>
    </xf>
    <xf numFmtId="0" fontId="7" fillId="20" borderId="11" xfId="0" applyFont="1" applyFill="1" applyBorder="1" applyAlignment="1">
      <alignment horizontal="center" vertical="center" wrapText="1"/>
    </xf>
    <xf numFmtId="0" fontId="7" fillId="20" borderId="40" xfId="0" applyFont="1" applyFill="1" applyBorder="1" applyAlignment="1">
      <alignment horizontal="center" vertical="center" wrapText="1"/>
    </xf>
    <xf numFmtId="0" fontId="7" fillId="20" borderId="7" xfId="0" applyFont="1" applyFill="1" applyBorder="1" applyAlignment="1">
      <alignment horizontal="center" vertical="center" wrapText="1"/>
    </xf>
    <xf numFmtId="0" fontId="29" fillId="0" borderId="0" xfId="0" applyFont="1" applyAlignment="1">
      <alignment horizontal="right"/>
    </xf>
    <xf numFmtId="0" fontId="34" fillId="2" borderId="0" xfId="0" applyFont="1" applyFill="1" applyAlignment="1">
      <alignment horizontal="left" wrapText="1"/>
    </xf>
    <xf numFmtId="0" fontId="29" fillId="0" borderId="0" xfId="0" applyFont="1" applyAlignment="1">
      <alignment horizontal="center"/>
    </xf>
    <xf numFmtId="0" fontId="1" fillId="0" borderId="35" xfId="0" applyFont="1" applyBorder="1" applyAlignment="1">
      <alignment horizontal="justify" vertical="center" wrapText="1"/>
    </xf>
    <xf numFmtId="0" fontId="1" fillId="0" borderId="36" xfId="0" applyFont="1" applyBorder="1" applyAlignment="1">
      <alignment horizontal="justify" vertical="center" wrapText="1"/>
    </xf>
    <xf numFmtId="0" fontId="8" fillId="20" borderId="21" xfId="0" applyFont="1" applyFill="1" applyBorder="1" applyAlignment="1">
      <alignment horizontal="center" vertical="center" wrapText="1"/>
    </xf>
    <xf numFmtId="0" fontId="8" fillId="20" borderId="22" xfId="0" applyFont="1" applyFill="1" applyBorder="1" applyAlignment="1">
      <alignment horizontal="center" vertical="center" wrapText="1"/>
    </xf>
    <xf numFmtId="0" fontId="8" fillId="20" borderId="15" xfId="0" applyFont="1" applyFill="1" applyBorder="1" applyAlignment="1">
      <alignment horizontal="center" vertical="center" wrapText="1"/>
    </xf>
    <xf numFmtId="0" fontId="8" fillId="20" borderId="14" xfId="0" applyFont="1" applyFill="1" applyBorder="1" applyAlignment="1">
      <alignment horizontal="center" vertical="center" wrapText="1"/>
    </xf>
    <xf numFmtId="0" fontId="8" fillId="20" borderId="16"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25" fillId="15" borderId="11" xfId="0" applyFont="1" applyFill="1" applyBorder="1" applyAlignment="1">
      <alignment horizontal="center"/>
    </xf>
    <xf numFmtId="0" fontId="25" fillId="15" borderId="40" xfId="0" applyFont="1" applyFill="1" applyBorder="1" applyAlignment="1">
      <alignment horizontal="center"/>
    </xf>
    <xf numFmtId="0" fontId="25" fillId="15" borderId="41" xfId="0" applyFont="1" applyFill="1" applyBorder="1" applyAlignment="1">
      <alignment horizontal="center"/>
    </xf>
    <xf numFmtId="0" fontId="8" fillId="20" borderId="2" xfId="0" applyFont="1" applyFill="1" applyBorder="1" applyAlignment="1">
      <alignment horizontal="center" vertical="center" wrapText="1"/>
    </xf>
    <xf numFmtId="0" fontId="2" fillId="0" borderId="1" xfId="0" applyFont="1" applyBorder="1" applyAlignment="1">
      <alignment vertical="top" wrapText="1"/>
    </xf>
    <xf numFmtId="0" fontId="26" fillId="0" borderId="1" xfId="0" applyFont="1" applyBorder="1" applyAlignment="1">
      <alignment horizontal="center" vertical="center" wrapText="1"/>
    </xf>
    <xf numFmtId="0" fontId="1" fillId="0" borderId="11" xfId="0" applyFont="1" applyBorder="1" applyAlignment="1">
      <alignment vertical="center" wrapText="1"/>
    </xf>
    <xf numFmtId="0" fontId="1" fillId="0" borderId="40" xfId="0" applyFont="1" applyBorder="1" applyAlignment="1">
      <alignment vertical="center" wrapText="1"/>
    </xf>
    <xf numFmtId="0" fontId="1" fillId="0" borderId="41" xfId="0" applyFont="1" applyBorder="1" applyAlignment="1">
      <alignment vertical="center" wrapText="1"/>
    </xf>
    <xf numFmtId="0" fontId="1" fillId="0" borderId="42" xfId="0" applyFont="1" applyBorder="1" applyAlignment="1">
      <alignment horizontal="justify" vertical="center" wrapText="1"/>
    </xf>
    <xf numFmtId="0" fontId="1" fillId="0" borderId="43" xfId="0" applyFont="1" applyBorder="1" applyAlignment="1">
      <alignment horizontal="justify" vertical="center" wrapText="1"/>
    </xf>
    <xf numFmtId="0" fontId="1" fillId="0" borderId="13" xfId="0" applyFont="1" applyBorder="1" applyAlignment="1">
      <alignment horizontal="justify" vertical="center" wrapText="1"/>
    </xf>
    <xf numFmtId="0" fontId="16" fillId="0" borderId="37" xfId="0" applyFont="1" applyBorder="1" applyAlignment="1">
      <alignment horizontal="center" wrapText="1"/>
    </xf>
    <xf numFmtId="0" fontId="16" fillId="0" borderId="39" xfId="0" applyFont="1" applyBorder="1" applyAlignment="1">
      <alignment horizontal="center" wrapText="1"/>
    </xf>
    <xf numFmtId="0" fontId="16" fillId="0" borderId="37" xfId="0" applyFont="1" applyBorder="1" applyAlignment="1">
      <alignment horizontal="center" vertical="center" wrapText="1"/>
    </xf>
    <xf numFmtId="0" fontId="16" fillId="0" borderId="39"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9" xfId="0" applyFont="1" applyBorder="1" applyAlignment="1">
      <alignment horizontal="center" vertical="center" wrapText="1"/>
    </xf>
    <xf numFmtId="0" fontId="10" fillId="19" borderId="37" xfId="0" applyFont="1" applyFill="1" applyBorder="1" applyAlignment="1">
      <alignment horizontal="center" vertical="center" textRotation="90" wrapText="1"/>
    </xf>
    <xf numFmtId="0" fontId="10" fillId="19" borderId="38" xfId="0" applyFont="1" applyFill="1" applyBorder="1" applyAlignment="1">
      <alignment horizontal="center" vertical="center" textRotation="90" wrapText="1"/>
    </xf>
    <xf numFmtId="0" fontId="10" fillId="19" borderId="39" xfId="0" applyFont="1" applyFill="1" applyBorder="1" applyAlignment="1">
      <alignment horizontal="center" vertical="center" textRotation="90" wrapText="1"/>
    </xf>
    <xf numFmtId="0" fontId="11" fillId="15" borderId="3" xfId="0" applyFont="1" applyFill="1" applyBorder="1" applyAlignment="1">
      <alignment horizontal="center" vertical="center" wrapText="1"/>
    </xf>
    <xf numFmtId="0" fontId="11" fillId="15" borderId="4"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20" borderId="37" xfId="0" applyFont="1" applyFill="1" applyBorder="1" applyAlignment="1">
      <alignment horizontal="center" vertical="center" wrapText="1"/>
    </xf>
    <xf numFmtId="0" fontId="11" fillId="20" borderId="39" xfId="0" applyFont="1" applyFill="1" applyBorder="1" applyAlignment="1">
      <alignment horizontal="center" vertical="center" wrapText="1"/>
    </xf>
    <xf numFmtId="0" fontId="12" fillId="20" borderId="37" xfId="0" applyFont="1" applyFill="1" applyBorder="1" applyAlignment="1">
      <alignment horizontal="center" vertical="center" wrapText="1"/>
    </xf>
    <xf numFmtId="0" fontId="12" fillId="20" borderId="39" xfId="0" applyFont="1" applyFill="1" applyBorder="1" applyAlignment="1">
      <alignment horizontal="center" vertical="center" wrapText="1"/>
    </xf>
    <xf numFmtId="0" fontId="14" fillId="0" borderId="38" xfId="0" applyFont="1" applyBorder="1" applyAlignment="1">
      <alignment horizontal="center" vertical="center" wrapText="1"/>
    </xf>
    <xf numFmtId="0" fontId="16" fillId="0" borderId="38"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47" xfId="0" applyFont="1" applyBorder="1" applyAlignment="1">
      <alignment horizontal="center" vertical="center" wrapText="1"/>
    </xf>
    <xf numFmtId="0" fontId="19" fillId="0" borderId="2" xfId="1" applyFont="1" applyBorder="1" applyAlignment="1">
      <alignment horizontal="center" vertical="center" wrapText="1"/>
    </xf>
    <xf numFmtId="0" fontId="12" fillId="15" borderId="2" xfId="1" applyFont="1" applyFill="1" applyBorder="1" applyAlignment="1">
      <alignment horizontal="center" wrapText="1"/>
    </xf>
    <xf numFmtId="0" fontId="9" fillId="20" borderId="2" xfId="1" applyFont="1" applyFill="1" applyBorder="1" applyAlignment="1">
      <alignment horizontal="center" vertical="center" wrapText="1"/>
    </xf>
    <xf numFmtId="0" fontId="18" fillId="13" borderId="2" xfId="1" applyFont="1" applyFill="1" applyBorder="1" applyAlignment="1">
      <alignment horizontal="center" vertical="center" wrapText="1"/>
    </xf>
    <xf numFmtId="0" fontId="29" fillId="2" borderId="0" xfId="0" applyFont="1" applyFill="1" applyAlignment="1">
      <alignment horizontal="right"/>
    </xf>
    <xf numFmtId="0" fontId="2" fillId="0" borderId="2" xfId="0" applyFont="1" applyBorder="1" applyAlignment="1">
      <alignment vertical="top" wrapText="1"/>
    </xf>
    <xf numFmtId="0" fontId="26" fillId="0" borderId="2" xfId="0" applyFont="1" applyBorder="1" applyAlignment="1">
      <alignment horizontal="center" vertical="center" wrapText="1"/>
    </xf>
    <xf numFmtId="0" fontId="29" fillId="2" borderId="0" xfId="0" applyFont="1" applyFill="1" applyAlignment="1">
      <alignment horizontal="center"/>
    </xf>
  </cellXfs>
  <cellStyles count="2">
    <cellStyle name="Normal" xfId="0" builtinId="0"/>
    <cellStyle name="Normal 2" xfId="1" xr:uid="{00000000-0005-0000-0000-000001000000}"/>
  </cellStyles>
  <dxfs count="7">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s>
  <tableStyles count="0" defaultTableStyle="TableStyleMedium2" defaultPivotStyle="PivotStyleLight16"/>
  <colors>
    <mruColors>
      <color rgb="FF008080"/>
      <color rgb="FFEDE34E"/>
      <color rgb="FF79C000"/>
      <color rgb="FF007B3E"/>
      <color rgb="FF447CEC"/>
      <color rgb="FF00482B"/>
      <color rgb="FF00FF00"/>
      <color rgb="FF0F3D38"/>
      <color rgb="FFD5CA3D"/>
      <color rgb="FF0048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Control Cambios Registro '!A1"/><Relationship Id="rId7" Type="http://schemas.openxmlformats.org/officeDocument/2006/relationships/hyperlink" Target="#'PELIGROS HIGIENICOS'!A1"/><Relationship Id="rId2" Type="http://schemas.openxmlformats.org/officeDocument/2006/relationships/image" Target="../media/image1.png"/><Relationship Id="rId1" Type="http://schemas.openxmlformats.org/officeDocument/2006/relationships/hyperlink" Target="https://www.ucundinamarca.edu.co/index.php/servicios2022/sistema-de-gestion-de-seguridad-y-salud-en-el-trabajo" TargetMode="External"/><Relationship Id="rId6" Type="http://schemas.openxmlformats.org/officeDocument/2006/relationships/hyperlink" Target="#'Tabla de peligros'!A1"/><Relationship Id="rId5" Type="http://schemas.openxmlformats.org/officeDocument/2006/relationships/hyperlink" Target="#'Valoracion del riesgo'!A1"/><Relationship Id="rId4" Type="http://schemas.openxmlformats.org/officeDocument/2006/relationships/hyperlink" Target="#MATRIZ!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drawing1.xml><?xml version="1.0" encoding="utf-8"?>
<xdr:wsDr xmlns:xdr="http://schemas.openxmlformats.org/drawingml/2006/spreadsheetDrawing" xmlns:a="http://schemas.openxmlformats.org/drawingml/2006/main">
  <xdr:twoCellAnchor editAs="oneCell">
    <xdr:from>
      <xdr:col>6</xdr:col>
      <xdr:colOff>400050</xdr:colOff>
      <xdr:row>13</xdr:row>
      <xdr:rowOff>95250</xdr:rowOff>
    </xdr:from>
    <xdr:to>
      <xdr:col>8</xdr:col>
      <xdr:colOff>361950</xdr:colOff>
      <xdr:row>21</xdr:row>
      <xdr:rowOff>19050</xdr:rowOff>
    </xdr:to>
    <xdr:pic>
      <xdr:nvPicPr>
        <xdr:cNvPr id="2" name="Imagen 1">
          <a:hlinkClick xmlns:r="http://schemas.openxmlformats.org/officeDocument/2006/relationships" r:id="rId1"/>
          <a:extLst>
            <a:ext uri="{FF2B5EF4-FFF2-40B4-BE49-F238E27FC236}">
              <a16:creationId xmlns:a16="http://schemas.microsoft.com/office/drawing/2014/main" id="{27FCC379-11FA-4845-8E92-85E1D0C6B313}"/>
            </a:ext>
          </a:extLst>
        </xdr:cNvPr>
        <xdr:cNvPicPr>
          <a:picLocks noChangeAspect="1"/>
        </xdr:cNvPicPr>
      </xdr:nvPicPr>
      <xdr:blipFill rotWithShape="1">
        <a:blip xmlns:r="http://schemas.openxmlformats.org/officeDocument/2006/relationships" r:embed="rId2"/>
        <a:srcRect l="33833" t="24477" r="35189" b="21862"/>
        <a:stretch/>
      </xdr:blipFill>
      <xdr:spPr>
        <a:xfrm>
          <a:off x="4419600" y="2590800"/>
          <a:ext cx="1485900" cy="1447800"/>
        </a:xfrm>
        <a:prstGeom prst="rect">
          <a:avLst/>
        </a:prstGeom>
        <a:scene3d>
          <a:camera prst="orthographicFront"/>
          <a:lightRig rig="threePt" dir="t"/>
        </a:scene3d>
        <a:sp3d>
          <a:bevelT w="114300" prst="artDeco"/>
        </a:sp3d>
      </xdr:spPr>
    </xdr:pic>
    <xdr:clientData/>
  </xdr:twoCellAnchor>
  <xdr:twoCellAnchor>
    <xdr:from>
      <xdr:col>14</xdr:col>
      <xdr:colOff>295276</xdr:colOff>
      <xdr:row>35</xdr:row>
      <xdr:rowOff>180974</xdr:rowOff>
    </xdr:from>
    <xdr:to>
      <xdr:col>15</xdr:col>
      <xdr:colOff>342900</xdr:colOff>
      <xdr:row>40</xdr:row>
      <xdr:rowOff>152399</xdr:rowOff>
    </xdr:to>
    <xdr:sp macro="" textlink="">
      <xdr:nvSpPr>
        <xdr:cNvPr id="3" name="Diagrama de flujo: multidocumento 2">
          <a:hlinkClick xmlns:r="http://schemas.openxmlformats.org/officeDocument/2006/relationships" r:id="rId3"/>
          <a:extLst>
            <a:ext uri="{FF2B5EF4-FFF2-40B4-BE49-F238E27FC236}">
              <a16:creationId xmlns:a16="http://schemas.microsoft.com/office/drawing/2014/main" id="{7D033A66-F204-4815-8E59-5F1B92C8BDC7}"/>
            </a:ext>
          </a:extLst>
        </xdr:cNvPr>
        <xdr:cNvSpPr/>
      </xdr:nvSpPr>
      <xdr:spPr>
        <a:xfrm>
          <a:off x="10410826" y="6867524"/>
          <a:ext cx="809624" cy="923925"/>
        </a:xfrm>
        <a:prstGeom prst="flowChartMultidocumen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latin typeface="Arial" panose="020B0604020202020204" pitchFamily="34" charset="0"/>
              <a:cs typeface="Arial" panose="020B0604020202020204" pitchFamily="34" charset="0"/>
            </a:rPr>
            <a:t>CONTROL</a:t>
          </a:r>
          <a:r>
            <a:rPr lang="es-CO" sz="800" baseline="0">
              <a:latin typeface="Arial" panose="020B0604020202020204" pitchFamily="34" charset="0"/>
              <a:cs typeface="Arial" panose="020B0604020202020204" pitchFamily="34" charset="0"/>
            </a:rPr>
            <a:t> DE CAMBIOS </a:t>
          </a:r>
          <a:endParaRPr lang="es-CO" sz="800">
            <a:latin typeface="Arial" panose="020B0604020202020204" pitchFamily="34" charset="0"/>
            <a:cs typeface="Arial" panose="020B0604020202020204" pitchFamily="34" charset="0"/>
          </a:endParaRPr>
        </a:p>
      </xdr:txBody>
    </xdr:sp>
    <xdr:clientData/>
  </xdr:twoCellAnchor>
  <xdr:twoCellAnchor>
    <xdr:from>
      <xdr:col>1</xdr:col>
      <xdr:colOff>485775</xdr:colOff>
      <xdr:row>25</xdr:row>
      <xdr:rowOff>10392</xdr:rowOff>
    </xdr:from>
    <xdr:to>
      <xdr:col>4</xdr:col>
      <xdr:colOff>104775</xdr:colOff>
      <xdr:row>29</xdr:row>
      <xdr:rowOff>171451</xdr:rowOff>
    </xdr:to>
    <xdr:sp macro="" textlink="">
      <xdr:nvSpPr>
        <xdr:cNvPr id="4" name="Flecha: pentágono 3">
          <a:hlinkClick xmlns:r="http://schemas.openxmlformats.org/officeDocument/2006/relationships" r:id="rId4"/>
          <a:extLst>
            <a:ext uri="{FF2B5EF4-FFF2-40B4-BE49-F238E27FC236}">
              <a16:creationId xmlns:a16="http://schemas.microsoft.com/office/drawing/2014/main" id="{5A9CF778-57DD-47AA-9589-3AB8F44184E3}"/>
            </a:ext>
          </a:extLst>
        </xdr:cNvPr>
        <xdr:cNvSpPr/>
      </xdr:nvSpPr>
      <xdr:spPr>
        <a:xfrm>
          <a:off x="695325" y="4791942"/>
          <a:ext cx="1905000" cy="923059"/>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PELIGROS</a:t>
          </a:r>
        </a:p>
      </xdr:txBody>
    </xdr:sp>
    <xdr:clientData/>
  </xdr:twoCellAnchor>
  <xdr:twoCellAnchor>
    <xdr:from>
      <xdr:col>4</xdr:col>
      <xdr:colOff>609600</xdr:colOff>
      <xdr:row>25</xdr:row>
      <xdr:rowOff>10392</xdr:rowOff>
    </xdr:from>
    <xdr:to>
      <xdr:col>7</xdr:col>
      <xdr:colOff>325056</xdr:colOff>
      <xdr:row>29</xdr:row>
      <xdr:rowOff>171451</xdr:rowOff>
    </xdr:to>
    <xdr:sp macro="" textlink="">
      <xdr:nvSpPr>
        <xdr:cNvPr id="5" name="Flecha: pentágono 4">
          <a:hlinkClick xmlns:r="http://schemas.openxmlformats.org/officeDocument/2006/relationships" r:id="rId5"/>
          <a:extLst>
            <a:ext uri="{FF2B5EF4-FFF2-40B4-BE49-F238E27FC236}">
              <a16:creationId xmlns:a16="http://schemas.microsoft.com/office/drawing/2014/main" id="{0187BFC6-D8CA-40EB-B2F8-43CC13903B2E}"/>
            </a:ext>
          </a:extLst>
        </xdr:cNvPr>
        <xdr:cNvSpPr/>
      </xdr:nvSpPr>
      <xdr:spPr>
        <a:xfrm>
          <a:off x="3105150" y="4791942"/>
          <a:ext cx="2001456" cy="923059"/>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VALORACIÓN DEL RIESGO </a:t>
          </a:r>
        </a:p>
      </xdr:txBody>
    </xdr:sp>
    <xdr:clientData/>
  </xdr:twoCellAnchor>
  <xdr:twoCellAnchor>
    <xdr:from>
      <xdr:col>8</xdr:col>
      <xdr:colOff>57150</xdr:colOff>
      <xdr:row>25</xdr:row>
      <xdr:rowOff>5195</xdr:rowOff>
    </xdr:from>
    <xdr:to>
      <xdr:col>10</xdr:col>
      <xdr:colOff>438150</xdr:colOff>
      <xdr:row>30</xdr:row>
      <xdr:rowOff>9526</xdr:rowOff>
    </xdr:to>
    <xdr:sp macro="" textlink="">
      <xdr:nvSpPr>
        <xdr:cNvPr id="6" name="Flecha: pentágono 5">
          <a:hlinkClick xmlns:r="http://schemas.openxmlformats.org/officeDocument/2006/relationships" r:id="rId6"/>
          <a:extLst>
            <a:ext uri="{FF2B5EF4-FFF2-40B4-BE49-F238E27FC236}">
              <a16:creationId xmlns:a16="http://schemas.microsoft.com/office/drawing/2014/main" id="{E37C66B5-634F-4A7A-AC7C-34184DBDA277}"/>
            </a:ext>
          </a:extLst>
        </xdr:cNvPr>
        <xdr:cNvSpPr/>
      </xdr:nvSpPr>
      <xdr:spPr>
        <a:xfrm>
          <a:off x="5600700" y="4786745"/>
          <a:ext cx="1905000" cy="956831"/>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TABLA DE PELIGROS </a:t>
          </a:r>
        </a:p>
      </xdr:txBody>
    </xdr:sp>
    <xdr:clientData/>
  </xdr:twoCellAnchor>
  <xdr:twoCellAnchor>
    <xdr:from>
      <xdr:col>11</xdr:col>
      <xdr:colOff>295275</xdr:colOff>
      <xdr:row>24</xdr:row>
      <xdr:rowOff>161925</xdr:rowOff>
    </xdr:from>
    <xdr:to>
      <xdr:col>13</xdr:col>
      <xdr:colOff>676275</xdr:colOff>
      <xdr:row>30</xdr:row>
      <xdr:rowOff>28576</xdr:rowOff>
    </xdr:to>
    <xdr:sp macro="" textlink="">
      <xdr:nvSpPr>
        <xdr:cNvPr id="7" name="Flecha: pentágono 6">
          <a:hlinkClick xmlns:r="http://schemas.openxmlformats.org/officeDocument/2006/relationships" r:id="rId7"/>
          <a:extLst>
            <a:ext uri="{FF2B5EF4-FFF2-40B4-BE49-F238E27FC236}">
              <a16:creationId xmlns:a16="http://schemas.microsoft.com/office/drawing/2014/main" id="{4326E1AA-B2AD-4603-8D8E-5597F7E82BB1}"/>
            </a:ext>
          </a:extLst>
        </xdr:cNvPr>
        <xdr:cNvSpPr/>
      </xdr:nvSpPr>
      <xdr:spPr>
        <a:xfrm>
          <a:off x="8124825" y="4752975"/>
          <a:ext cx="1905000" cy="1009651"/>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PELIGROS HIGIENICOS </a:t>
          </a:r>
        </a:p>
      </xdr:txBody>
    </xdr:sp>
    <xdr:clientData/>
  </xdr:twoCellAnchor>
  <xdr:twoCellAnchor editAs="oneCell">
    <xdr:from>
      <xdr:col>1</xdr:col>
      <xdr:colOff>136071</xdr:colOff>
      <xdr:row>1</xdr:row>
      <xdr:rowOff>87474</xdr:rowOff>
    </xdr:from>
    <xdr:to>
      <xdr:col>1</xdr:col>
      <xdr:colOff>602602</xdr:colOff>
      <xdr:row>4</xdr:row>
      <xdr:rowOff>183113</xdr:rowOff>
    </xdr:to>
    <xdr:pic>
      <xdr:nvPicPr>
        <xdr:cNvPr id="8" name="Imagen 7">
          <a:extLst>
            <a:ext uri="{FF2B5EF4-FFF2-40B4-BE49-F238E27FC236}">
              <a16:creationId xmlns:a16="http://schemas.microsoft.com/office/drawing/2014/main" id="{16B0D012-ACD5-4BD3-8B1E-02DD72F53957}"/>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45621" y="277974"/>
          <a:ext cx="466531" cy="6671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xdr:row>
      <xdr:rowOff>28575</xdr:rowOff>
    </xdr:from>
    <xdr:to>
      <xdr:col>0</xdr:col>
      <xdr:colOff>723901</xdr:colOff>
      <xdr:row>3</xdr:row>
      <xdr:rowOff>159758</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3D7B280D-52B5-4E63-9DA1-B8670B1A1F66}"/>
            </a:ext>
          </a:extLst>
        </xdr:cNvPr>
        <xdr:cNvSpPr/>
      </xdr:nvSpPr>
      <xdr:spPr>
        <a:xfrm rot="5400000">
          <a:off x="96334" y="122742"/>
          <a:ext cx="531233"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381000</xdr:colOff>
      <xdr:row>1</xdr:row>
      <xdr:rowOff>103909</xdr:rowOff>
    </xdr:from>
    <xdr:to>
      <xdr:col>1</xdr:col>
      <xdr:colOff>847531</xdr:colOff>
      <xdr:row>4</xdr:row>
      <xdr:rowOff>147594</xdr:rowOff>
    </xdr:to>
    <xdr:pic>
      <xdr:nvPicPr>
        <xdr:cNvPr id="5" name="Imagen 4">
          <a:extLst>
            <a:ext uri="{FF2B5EF4-FFF2-40B4-BE49-F238E27FC236}">
              <a16:creationId xmlns:a16="http://schemas.microsoft.com/office/drawing/2014/main" id="{F82A6FA6-BB99-4F4F-839A-2C2BB248812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0318" y="259773"/>
          <a:ext cx="466531" cy="6671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114302</xdr:rowOff>
    </xdr:from>
    <xdr:to>
      <xdr:col>0</xdr:col>
      <xdr:colOff>714375</xdr:colOff>
      <xdr:row>4</xdr:row>
      <xdr:rowOff>80963</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C8C9BCEF-8556-471A-AFF3-033580A2B7B7}"/>
            </a:ext>
          </a:extLst>
        </xdr:cNvPr>
        <xdr:cNvSpPr/>
      </xdr:nvSpPr>
      <xdr:spPr>
        <a:xfrm rot="5400000">
          <a:off x="88107" y="216695"/>
          <a:ext cx="538161" cy="714375"/>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281725</xdr:colOff>
      <xdr:row>1</xdr:row>
      <xdr:rowOff>0</xdr:rowOff>
    </xdr:from>
    <xdr:to>
      <xdr:col>1</xdr:col>
      <xdr:colOff>748256</xdr:colOff>
      <xdr:row>4</xdr:row>
      <xdr:rowOff>76857</xdr:rowOff>
    </xdr:to>
    <xdr:pic>
      <xdr:nvPicPr>
        <xdr:cNvPr id="5" name="Imagen 4">
          <a:extLst>
            <a:ext uri="{FF2B5EF4-FFF2-40B4-BE49-F238E27FC236}">
              <a16:creationId xmlns:a16="http://schemas.microsoft.com/office/drawing/2014/main" id="{B83FFDBE-7A7E-4974-ABBF-0500651EA47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6162" y="187817"/>
          <a:ext cx="466531" cy="6671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166689</xdr:rowOff>
    </xdr:from>
    <xdr:to>
      <xdr:col>0</xdr:col>
      <xdr:colOff>723900</xdr:colOff>
      <xdr:row>3</xdr:row>
      <xdr:rowOff>133350</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6FF4C8A4-2D5C-406B-AA2A-E4756BFEDA93}"/>
            </a:ext>
          </a:extLst>
        </xdr:cNvPr>
        <xdr:cNvSpPr/>
      </xdr:nvSpPr>
      <xdr:spPr>
        <a:xfrm rot="5400000">
          <a:off x="92869" y="73820"/>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114300</xdr:colOff>
      <xdr:row>1</xdr:row>
      <xdr:rowOff>38100</xdr:rowOff>
    </xdr:from>
    <xdr:to>
      <xdr:col>1</xdr:col>
      <xdr:colOff>580831</xdr:colOff>
      <xdr:row>4</xdr:row>
      <xdr:rowOff>133739</xdr:rowOff>
    </xdr:to>
    <xdr:pic>
      <xdr:nvPicPr>
        <xdr:cNvPr id="5" name="Imagen 4">
          <a:extLst>
            <a:ext uri="{FF2B5EF4-FFF2-40B4-BE49-F238E27FC236}">
              <a16:creationId xmlns:a16="http://schemas.microsoft.com/office/drawing/2014/main" id="{D60E7180-72E7-4E0A-A7A8-8383DDF7B30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228600"/>
          <a:ext cx="466531" cy="6671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95249</xdr:rowOff>
    </xdr:from>
    <xdr:to>
      <xdr:col>0</xdr:col>
      <xdr:colOff>723900</xdr:colOff>
      <xdr:row>4</xdr:row>
      <xdr:rowOff>61910</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D1276BC9-6C44-440C-8CEC-0D63A7F1E7FB}"/>
            </a:ext>
          </a:extLst>
        </xdr:cNvPr>
        <xdr:cNvSpPr/>
      </xdr:nvSpPr>
      <xdr:spPr>
        <a:xfrm rot="5400000">
          <a:off x="92869" y="192880"/>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822613</xdr:colOff>
      <xdr:row>1</xdr:row>
      <xdr:rowOff>158750</xdr:rowOff>
    </xdr:from>
    <xdr:to>
      <xdr:col>1</xdr:col>
      <xdr:colOff>1289144</xdr:colOff>
      <xdr:row>4</xdr:row>
      <xdr:rowOff>133162</xdr:rowOff>
    </xdr:to>
    <xdr:pic>
      <xdr:nvPicPr>
        <xdr:cNvPr id="5" name="Imagen 4">
          <a:extLst>
            <a:ext uri="{FF2B5EF4-FFF2-40B4-BE49-F238E27FC236}">
              <a16:creationId xmlns:a16="http://schemas.microsoft.com/office/drawing/2014/main" id="{00328BF7-8C05-42A4-8A3B-045F070729B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58636" y="346364"/>
          <a:ext cx="466531" cy="6671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185744</xdr:rowOff>
    </xdr:from>
    <xdr:to>
      <xdr:col>0</xdr:col>
      <xdr:colOff>723900</xdr:colOff>
      <xdr:row>4</xdr:row>
      <xdr:rowOff>152405</xdr:rowOff>
    </xdr:to>
    <xdr:sp macro="" textlink="">
      <xdr:nvSpPr>
        <xdr:cNvPr id="3" name="Flecha: hacia abajo 2">
          <a:hlinkClick xmlns:r="http://schemas.openxmlformats.org/officeDocument/2006/relationships" r:id="rId1"/>
          <a:extLst>
            <a:ext uri="{FF2B5EF4-FFF2-40B4-BE49-F238E27FC236}">
              <a16:creationId xmlns:a16="http://schemas.microsoft.com/office/drawing/2014/main" id="{4A134F2B-4FE1-4B63-A135-AC7093B5FA76}"/>
            </a:ext>
          </a:extLst>
        </xdr:cNvPr>
        <xdr:cNvSpPr/>
      </xdr:nvSpPr>
      <xdr:spPr>
        <a:xfrm rot="5400000">
          <a:off x="92869" y="92875"/>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219808</xdr:colOff>
      <xdr:row>1</xdr:row>
      <xdr:rowOff>41868</xdr:rowOff>
    </xdr:from>
    <xdr:to>
      <xdr:col>1</xdr:col>
      <xdr:colOff>686339</xdr:colOff>
      <xdr:row>4</xdr:row>
      <xdr:rowOff>143788</xdr:rowOff>
    </xdr:to>
    <xdr:pic>
      <xdr:nvPicPr>
        <xdr:cNvPr id="4" name="Imagen 3">
          <a:extLst>
            <a:ext uri="{FF2B5EF4-FFF2-40B4-BE49-F238E27FC236}">
              <a16:creationId xmlns:a16="http://schemas.microsoft.com/office/drawing/2014/main" id="{B1535DAC-593E-458F-8517-CD3BB19DC80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3901" y="230275"/>
          <a:ext cx="466531" cy="6671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MPENSAR%202015\agencias%20de%20colocacion\Agencia%20de%20colocaci&#243;n%20Mosquera\Plan%20de%20emergencia%20Agencia%20de%20colocaci&#243;n%20Mosquer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Principal"/>
      <sheetName val="Esquema Sede Grande"/>
      <sheetName val="Esquema Sede Pequeña"/>
      <sheetName val="Esquema Jardines Sociales"/>
      <sheetName val="Esquema Sedes Enlace o Comedor"/>
      <sheetName val="Información General"/>
      <sheetName val="Análisis de Amenazas"/>
      <sheetName val="Análisis de Vulnerabilidad"/>
      <sheetName val="Vulnerabilidad Comedores"/>
      <sheetName val="Nivel del Riesgo"/>
      <sheetName val="Plan Acción Analisis de Riesgos"/>
      <sheetName val="Historico"/>
      <sheetName val="Recursos Para Emergencias"/>
      <sheetName val="Directorio Telefonico Grandes"/>
      <sheetName val="Directorio Telefonico Pequeñas"/>
      <sheetName val="Directorio Telefonico Jardines"/>
      <sheetName val="Preparación Simulacro"/>
      <sheetName val="Evaluación Simulacro"/>
      <sheetName val="Plan de Acción Grandes"/>
      <sheetName val="Plan de Acción Jardines"/>
      <sheetName val="Plan de Acción Pequeñas"/>
      <sheetName val="PONS"/>
      <sheetName val="PE Enlaces"/>
      <sheetName val="Plan Emergencias Vehiculos"/>
      <sheetName val="Plan de Contingencia"/>
      <sheetName val="Plan de Parques G"/>
      <sheetName val="Plan Parques J"/>
      <sheetName val="Plan de Piscinas"/>
      <sheetName val="Parametros"/>
      <sheetName val="Sedes"/>
      <sheetName val="Brigadistas 2014"/>
      <sheetName val="Reporte de Emerg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680DD-3F49-411A-B52B-B80C9DBC64AB}">
  <sheetPr>
    <tabColor rgb="FF00482B"/>
  </sheetPr>
  <dimension ref="A1:X73"/>
  <sheetViews>
    <sheetView showGridLines="0" tabSelected="1" workbookViewId="0"/>
  </sheetViews>
  <sheetFormatPr baseColWidth="10" defaultColWidth="11.42578125" defaultRowHeight="15" x14ac:dyDescent="0.25"/>
  <cols>
    <col min="1" max="1" width="3.140625" style="179" customWidth="1"/>
    <col min="2" max="15" width="11.42578125" style="179"/>
    <col min="16" max="16" width="8.42578125" style="179" customWidth="1"/>
    <col min="17" max="17" width="6.7109375" style="179" customWidth="1"/>
    <col min="18" max="18" width="1.7109375" style="38" hidden="1" customWidth="1"/>
    <col min="19" max="23" width="0" style="38" hidden="1" customWidth="1"/>
    <col min="24" max="24" width="11.42578125" style="38"/>
    <col min="25" max="16384" width="11.42578125" style="168"/>
  </cols>
  <sheetData>
    <row r="1" spans="1:24" x14ac:dyDescent="0.25">
      <c r="A1" s="1"/>
      <c r="B1" s="1"/>
      <c r="C1" s="1"/>
      <c r="D1" s="1"/>
      <c r="E1" s="1"/>
      <c r="F1" s="1"/>
      <c r="G1" s="1"/>
      <c r="H1" s="1"/>
      <c r="I1" s="1"/>
      <c r="J1" s="1"/>
      <c r="K1" s="1"/>
      <c r="L1" s="1"/>
      <c r="M1" s="1"/>
      <c r="N1" s="1"/>
      <c r="O1" s="1"/>
      <c r="P1" s="1"/>
      <c r="Q1" s="38"/>
    </row>
    <row r="2" spans="1:24" x14ac:dyDescent="0.25">
      <c r="A2" s="1"/>
      <c r="B2" s="191"/>
      <c r="C2" s="192" t="s">
        <v>0</v>
      </c>
      <c r="D2" s="192"/>
      <c r="E2" s="192"/>
      <c r="F2" s="192"/>
      <c r="G2" s="192"/>
      <c r="H2" s="192"/>
      <c r="I2" s="192"/>
      <c r="J2" s="192"/>
      <c r="K2" s="192"/>
      <c r="L2" s="192"/>
      <c r="M2" s="192"/>
      <c r="N2" s="192"/>
      <c r="O2" s="192" t="s">
        <v>1</v>
      </c>
      <c r="P2" s="192"/>
      <c r="Q2" s="192"/>
      <c r="R2" s="1"/>
      <c r="S2" s="1"/>
      <c r="T2" s="1"/>
      <c r="U2" s="1"/>
      <c r="V2" s="1"/>
      <c r="W2" s="1"/>
      <c r="X2" s="168"/>
    </row>
    <row r="3" spans="1:24" x14ac:dyDescent="0.25">
      <c r="A3" s="1"/>
      <c r="B3" s="191"/>
      <c r="C3" s="192" t="s">
        <v>2</v>
      </c>
      <c r="D3" s="192"/>
      <c r="E3" s="192"/>
      <c r="F3" s="192"/>
      <c r="G3" s="192"/>
      <c r="H3" s="192"/>
      <c r="I3" s="192"/>
      <c r="J3" s="192"/>
      <c r="K3" s="192"/>
      <c r="L3" s="192"/>
      <c r="M3" s="192"/>
      <c r="N3" s="192"/>
      <c r="O3" s="192" t="s">
        <v>3</v>
      </c>
      <c r="P3" s="192"/>
      <c r="Q3" s="192"/>
      <c r="R3" s="1"/>
      <c r="S3" s="1"/>
      <c r="T3" s="1"/>
      <c r="U3" s="1"/>
      <c r="V3" s="1"/>
      <c r="W3" s="1"/>
      <c r="X3" s="168"/>
    </row>
    <row r="4" spans="1:24" x14ac:dyDescent="0.25">
      <c r="A4" s="1"/>
      <c r="B4" s="191"/>
      <c r="C4" s="192" t="s">
        <v>4</v>
      </c>
      <c r="D4" s="192"/>
      <c r="E4" s="192"/>
      <c r="F4" s="192"/>
      <c r="G4" s="192"/>
      <c r="H4" s="192"/>
      <c r="I4" s="192"/>
      <c r="J4" s="192"/>
      <c r="K4" s="192"/>
      <c r="L4" s="192"/>
      <c r="M4" s="192"/>
      <c r="N4" s="192"/>
      <c r="O4" s="192" t="s">
        <v>5</v>
      </c>
      <c r="P4" s="192"/>
      <c r="Q4" s="192"/>
      <c r="R4" s="1"/>
      <c r="S4" s="1"/>
      <c r="T4" s="1"/>
      <c r="U4" s="1"/>
      <c r="V4" s="1"/>
      <c r="W4" s="1"/>
      <c r="X4" s="168"/>
    </row>
    <row r="5" spans="1:24" x14ac:dyDescent="0.25">
      <c r="A5" s="1"/>
      <c r="B5" s="191"/>
      <c r="C5" s="192"/>
      <c r="D5" s="192"/>
      <c r="E5" s="192"/>
      <c r="F5" s="192"/>
      <c r="G5" s="192"/>
      <c r="H5" s="192"/>
      <c r="I5" s="192"/>
      <c r="J5" s="192"/>
      <c r="K5" s="192"/>
      <c r="L5" s="192"/>
      <c r="M5" s="192"/>
      <c r="N5" s="192"/>
      <c r="O5" s="193" t="s">
        <v>6</v>
      </c>
      <c r="P5" s="193"/>
      <c r="Q5" s="193"/>
      <c r="R5" s="1"/>
      <c r="S5" s="1"/>
      <c r="T5" s="1"/>
      <c r="U5" s="1"/>
      <c r="V5" s="1"/>
      <c r="W5" s="1"/>
      <c r="X5" s="168"/>
    </row>
    <row r="6" spans="1:24" x14ac:dyDescent="0.25">
      <c r="A6" s="1"/>
      <c r="B6" s="1"/>
      <c r="C6" s="1"/>
      <c r="D6" s="1"/>
      <c r="E6" s="1"/>
      <c r="F6" s="1"/>
      <c r="G6" s="1"/>
      <c r="H6" s="1"/>
      <c r="I6" s="1"/>
      <c r="J6" s="1"/>
      <c r="K6" s="1"/>
      <c r="L6" s="1"/>
      <c r="M6" s="1"/>
      <c r="N6" s="1"/>
      <c r="O6" s="1"/>
      <c r="P6" s="1"/>
      <c r="Q6" s="38"/>
    </row>
    <row r="7" spans="1:24" ht="15.75" thickBot="1" x14ac:dyDescent="0.3">
      <c r="A7" s="169"/>
      <c r="B7" s="36"/>
      <c r="C7" s="36"/>
      <c r="D7" s="36"/>
      <c r="E7" s="36"/>
      <c r="F7" s="36"/>
      <c r="G7" s="36"/>
      <c r="H7" s="36"/>
      <c r="I7" s="36"/>
      <c r="J7" s="36"/>
      <c r="K7" s="36"/>
      <c r="L7" s="36"/>
      <c r="M7" s="36"/>
      <c r="N7" s="36"/>
      <c r="O7" s="36"/>
      <c r="P7" s="169"/>
      <c r="Q7" s="170"/>
    </row>
    <row r="8" spans="1:24" x14ac:dyDescent="0.25">
      <c r="A8" s="169"/>
      <c r="B8" s="180" t="s">
        <v>7</v>
      </c>
      <c r="C8" s="181"/>
      <c r="D8" s="181"/>
      <c r="E8" s="181"/>
      <c r="F8" s="181"/>
      <c r="G8" s="181"/>
      <c r="H8" s="181"/>
      <c r="I8" s="181"/>
      <c r="J8" s="181"/>
      <c r="K8" s="181"/>
      <c r="L8" s="181"/>
      <c r="M8" s="181"/>
      <c r="N8" s="181"/>
      <c r="O8" s="182"/>
      <c r="P8" s="169"/>
      <c r="Q8" s="170"/>
    </row>
    <row r="9" spans="1:24" x14ac:dyDescent="0.25">
      <c r="A9" s="169"/>
      <c r="B9" s="183"/>
      <c r="C9" s="184"/>
      <c r="D9" s="184"/>
      <c r="E9" s="184"/>
      <c r="F9" s="184"/>
      <c r="G9" s="184"/>
      <c r="H9" s="184"/>
      <c r="I9" s="184"/>
      <c r="J9" s="184"/>
      <c r="K9" s="184"/>
      <c r="L9" s="184"/>
      <c r="M9" s="184"/>
      <c r="N9" s="184"/>
      <c r="O9" s="185"/>
      <c r="P9" s="169"/>
      <c r="Q9" s="170"/>
    </row>
    <row r="10" spans="1:24" x14ac:dyDescent="0.25">
      <c r="A10" s="169"/>
      <c r="B10" s="183" t="s">
        <v>8</v>
      </c>
      <c r="C10" s="184"/>
      <c r="D10" s="184"/>
      <c r="E10" s="184"/>
      <c r="F10" s="184"/>
      <c r="G10" s="184"/>
      <c r="H10" s="184"/>
      <c r="I10" s="184"/>
      <c r="J10" s="184"/>
      <c r="K10" s="184"/>
      <c r="L10" s="184"/>
      <c r="M10" s="184"/>
      <c r="N10" s="184"/>
      <c r="O10" s="185"/>
      <c r="P10" s="169"/>
      <c r="Q10" s="170"/>
    </row>
    <row r="11" spans="1:24" ht="15.75" thickBot="1" x14ac:dyDescent="0.3">
      <c r="A11" s="169"/>
      <c r="B11" s="186"/>
      <c r="C11" s="187"/>
      <c r="D11" s="187"/>
      <c r="E11" s="187"/>
      <c r="F11" s="187"/>
      <c r="G11" s="187"/>
      <c r="H11" s="187"/>
      <c r="I11" s="187"/>
      <c r="J11" s="187"/>
      <c r="K11" s="187"/>
      <c r="L11" s="187"/>
      <c r="M11" s="187"/>
      <c r="N11" s="187"/>
      <c r="O11" s="188"/>
      <c r="P11" s="169"/>
      <c r="Q11" s="170"/>
    </row>
    <row r="12" spans="1:24" x14ac:dyDescent="0.25">
      <c r="A12" s="169"/>
      <c r="B12" s="36"/>
      <c r="C12" s="36"/>
      <c r="D12" s="36"/>
      <c r="E12" s="36"/>
      <c r="F12" s="36"/>
      <c r="G12" s="36"/>
      <c r="H12" s="36"/>
      <c r="I12" s="36"/>
      <c r="J12" s="36"/>
      <c r="K12" s="36"/>
      <c r="L12" s="36"/>
      <c r="M12" s="36"/>
      <c r="N12" s="36"/>
      <c r="O12" s="36"/>
      <c r="P12" s="169"/>
      <c r="Q12" s="170"/>
    </row>
    <row r="13" spans="1:24" x14ac:dyDescent="0.25">
      <c r="A13" s="169"/>
      <c r="B13" s="36"/>
      <c r="C13" s="36"/>
      <c r="D13" s="36"/>
      <c r="E13" s="36"/>
      <c r="F13" s="36"/>
      <c r="G13" s="36"/>
      <c r="H13" s="36"/>
      <c r="I13" s="36"/>
      <c r="J13" s="36"/>
      <c r="K13" s="36"/>
      <c r="L13" s="36"/>
      <c r="M13" s="36"/>
      <c r="N13" s="36"/>
      <c r="O13" s="36"/>
      <c r="P13" s="169"/>
      <c r="Q13" s="170"/>
    </row>
    <row r="14" spans="1:24" x14ac:dyDescent="0.25">
      <c r="A14" s="169"/>
      <c r="B14" s="36"/>
      <c r="C14" s="36"/>
      <c r="D14" s="36"/>
      <c r="E14" s="36"/>
      <c r="F14" s="36"/>
      <c r="G14" s="36"/>
      <c r="H14" s="36"/>
      <c r="I14" s="36"/>
      <c r="J14" s="36"/>
      <c r="K14" s="36"/>
      <c r="L14" s="36"/>
      <c r="M14" s="36"/>
      <c r="N14" s="36"/>
      <c r="O14" s="36"/>
      <c r="P14" s="169"/>
      <c r="Q14" s="170"/>
    </row>
    <row r="15" spans="1:24" x14ac:dyDescent="0.25">
      <c r="A15" s="169"/>
      <c r="B15" s="36"/>
      <c r="C15" s="36"/>
      <c r="D15" s="36"/>
      <c r="E15" s="36"/>
      <c r="F15" s="36"/>
      <c r="G15" s="36"/>
      <c r="H15" s="36"/>
      <c r="I15" s="36"/>
      <c r="J15" s="36"/>
      <c r="K15" s="36"/>
      <c r="L15" s="36"/>
      <c r="M15" s="36"/>
      <c r="N15" s="36"/>
      <c r="O15" s="36"/>
      <c r="P15" s="169"/>
      <c r="Q15" s="170"/>
    </row>
    <row r="16" spans="1:24" x14ac:dyDescent="0.25">
      <c r="A16" s="169"/>
      <c r="B16" s="36"/>
      <c r="C16" s="36"/>
      <c r="D16" s="36"/>
      <c r="E16" s="36"/>
      <c r="F16" s="36"/>
      <c r="G16" s="36"/>
      <c r="H16" s="36"/>
      <c r="I16" s="36"/>
      <c r="J16" s="36"/>
      <c r="K16" s="36"/>
      <c r="L16" s="36"/>
      <c r="M16" s="36"/>
      <c r="N16" s="36"/>
      <c r="O16" s="36"/>
      <c r="P16" s="169"/>
      <c r="Q16" s="170"/>
    </row>
    <row r="17" spans="1:18" x14ac:dyDescent="0.25">
      <c r="A17" s="169"/>
      <c r="B17" s="36"/>
      <c r="C17" s="36"/>
      <c r="D17" s="36"/>
      <c r="E17" s="36"/>
      <c r="F17" s="36"/>
      <c r="G17" s="36"/>
      <c r="H17" s="36"/>
      <c r="I17" s="36"/>
      <c r="J17" s="36"/>
      <c r="K17" s="36"/>
      <c r="L17" s="36"/>
      <c r="M17" s="36"/>
      <c r="N17" s="36"/>
      <c r="O17" s="36"/>
      <c r="P17" s="169"/>
      <c r="Q17" s="171"/>
      <c r="R17" s="39"/>
    </row>
    <row r="18" spans="1:18" x14ac:dyDescent="0.25">
      <c r="A18" s="169"/>
      <c r="B18" s="36"/>
      <c r="C18" s="36"/>
      <c r="D18" s="36"/>
      <c r="E18" s="36"/>
      <c r="F18" s="36"/>
      <c r="G18" s="36"/>
      <c r="H18" s="36"/>
      <c r="I18" s="36"/>
      <c r="J18" s="36"/>
      <c r="K18" s="36"/>
      <c r="L18" s="36"/>
      <c r="M18" s="36"/>
      <c r="N18" s="36"/>
      <c r="O18" s="36"/>
      <c r="P18" s="169"/>
      <c r="Q18" s="171"/>
      <c r="R18" s="39"/>
    </row>
    <row r="19" spans="1:18" x14ac:dyDescent="0.25">
      <c r="A19" s="169"/>
      <c r="B19" s="36"/>
      <c r="C19" s="36"/>
      <c r="D19" s="36"/>
      <c r="E19" s="36"/>
      <c r="F19" s="36"/>
      <c r="G19" s="36"/>
      <c r="H19" s="36"/>
      <c r="I19" s="36"/>
      <c r="J19" s="36"/>
      <c r="K19" s="36"/>
      <c r="L19" s="36"/>
      <c r="M19" s="36"/>
      <c r="N19" s="36"/>
      <c r="O19" s="36"/>
      <c r="P19" s="169"/>
      <c r="Q19" s="170"/>
    </row>
    <row r="20" spans="1:18" x14ac:dyDescent="0.25">
      <c r="A20" s="169"/>
      <c r="B20" s="36"/>
      <c r="C20" s="36"/>
      <c r="D20" s="36"/>
      <c r="E20" s="36"/>
      <c r="F20" s="36"/>
      <c r="G20" s="36"/>
      <c r="H20" s="36"/>
      <c r="I20" s="36"/>
      <c r="J20" s="36"/>
      <c r="K20" s="36"/>
      <c r="L20" s="36"/>
      <c r="M20" s="36"/>
      <c r="N20" s="36"/>
      <c r="O20" s="36"/>
      <c r="P20" s="169"/>
      <c r="Q20" s="170"/>
    </row>
    <row r="21" spans="1:18" x14ac:dyDescent="0.25">
      <c r="A21" s="169"/>
      <c r="B21" s="36"/>
      <c r="C21" s="36"/>
      <c r="D21" s="36"/>
      <c r="E21" s="36"/>
      <c r="F21" s="36"/>
      <c r="G21" s="36"/>
      <c r="H21" s="36"/>
      <c r="I21" s="36"/>
      <c r="J21" s="36"/>
      <c r="K21" s="36"/>
      <c r="L21" s="36"/>
      <c r="M21" s="36"/>
      <c r="N21" s="36"/>
      <c r="O21" s="36"/>
      <c r="P21" s="169"/>
      <c r="Q21" s="170"/>
    </row>
    <row r="22" spans="1:18" x14ac:dyDescent="0.25">
      <c r="A22" s="169"/>
      <c r="B22" s="36"/>
      <c r="C22" s="36"/>
      <c r="D22" s="36"/>
      <c r="E22" s="36"/>
      <c r="F22" s="36"/>
      <c r="G22" s="36"/>
      <c r="H22" s="36"/>
      <c r="I22" s="36"/>
      <c r="J22" s="36"/>
      <c r="K22" s="36"/>
      <c r="L22" s="36"/>
      <c r="M22" s="36"/>
      <c r="N22" s="36"/>
      <c r="O22" s="36"/>
      <c r="P22" s="169"/>
      <c r="Q22" s="170"/>
    </row>
    <row r="23" spans="1:18" x14ac:dyDescent="0.25">
      <c r="A23" s="169"/>
      <c r="B23" s="169"/>
      <c r="C23" s="169"/>
      <c r="D23" s="169"/>
      <c r="E23" s="169"/>
      <c r="F23" s="169"/>
      <c r="G23" s="169"/>
      <c r="H23" s="169"/>
      <c r="I23" s="169"/>
      <c r="J23" s="169"/>
      <c r="K23" s="169"/>
      <c r="L23" s="169"/>
      <c r="M23" s="169"/>
      <c r="N23" s="169"/>
      <c r="O23" s="169"/>
      <c r="P23" s="169"/>
      <c r="Q23" s="170"/>
    </row>
    <row r="24" spans="1:18" x14ac:dyDescent="0.25">
      <c r="A24" s="169"/>
      <c r="B24" s="169"/>
      <c r="C24" s="169"/>
      <c r="D24" s="169"/>
      <c r="E24" s="169"/>
      <c r="F24" s="169"/>
      <c r="G24" s="169"/>
      <c r="H24" s="169"/>
      <c r="I24" s="169"/>
      <c r="J24" s="169"/>
      <c r="K24" s="169"/>
      <c r="L24" s="169"/>
      <c r="M24" s="169"/>
      <c r="N24" s="169"/>
      <c r="O24" s="169"/>
      <c r="P24" s="169"/>
      <c r="Q24" s="170"/>
    </row>
    <row r="25" spans="1:18" x14ac:dyDescent="0.25">
      <c r="A25" s="169"/>
      <c r="B25" s="169"/>
      <c r="C25" s="169"/>
      <c r="D25" s="169"/>
      <c r="E25" s="169"/>
      <c r="F25" s="169"/>
      <c r="G25" s="169"/>
      <c r="H25" s="169"/>
      <c r="I25" s="169"/>
      <c r="J25" s="169"/>
      <c r="K25" s="169"/>
      <c r="L25" s="169"/>
      <c r="M25" s="169"/>
      <c r="N25" s="169"/>
      <c r="O25" s="169"/>
      <c r="P25" s="169"/>
      <c r="Q25" s="170"/>
    </row>
    <row r="26" spans="1:18" x14ac:dyDescent="0.25">
      <c r="A26" s="169"/>
      <c r="B26" s="169"/>
      <c r="C26" s="169"/>
      <c r="D26" s="169"/>
      <c r="E26" s="169"/>
      <c r="F26" s="169"/>
      <c r="G26" s="169"/>
      <c r="H26" s="169"/>
      <c r="I26" s="169"/>
      <c r="J26" s="169"/>
      <c r="K26" s="169"/>
      <c r="L26" s="169"/>
      <c r="M26" s="169"/>
      <c r="N26" s="169"/>
      <c r="O26" s="169"/>
      <c r="P26" s="169"/>
      <c r="Q26" s="170"/>
    </row>
    <row r="27" spans="1:18" x14ac:dyDescent="0.25">
      <c r="A27" s="169"/>
      <c r="B27" s="169"/>
      <c r="C27" s="169"/>
      <c r="D27" s="169"/>
      <c r="E27" s="169"/>
      <c r="F27" s="169"/>
      <c r="G27" s="169"/>
      <c r="H27" s="169"/>
      <c r="I27" s="169"/>
      <c r="J27" s="169"/>
      <c r="K27" s="169"/>
      <c r="L27" s="169"/>
      <c r="M27" s="169"/>
      <c r="N27" s="169"/>
      <c r="O27" s="169"/>
      <c r="P27" s="169"/>
      <c r="Q27" s="170"/>
    </row>
    <row r="28" spans="1:18" x14ac:dyDescent="0.25">
      <c r="A28" s="169"/>
      <c r="B28" s="169"/>
      <c r="C28" s="169"/>
      <c r="D28" s="169"/>
      <c r="E28" s="169"/>
      <c r="F28" s="169"/>
      <c r="G28" s="169"/>
      <c r="H28" s="169"/>
      <c r="I28" s="169"/>
      <c r="J28" s="169"/>
      <c r="K28" s="169"/>
      <c r="L28" s="169"/>
      <c r="M28" s="169"/>
      <c r="N28" s="169"/>
      <c r="O28" s="169"/>
      <c r="P28" s="169"/>
      <c r="Q28" s="170"/>
    </row>
    <row r="29" spans="1:18" x14ac:dyDescent="0.25">
      <c r="A29" s="169"/>
      <c r="B29" s="169"/>
      <c r="C29" s="169"/>
      <c r="D29" s="169"/>
      <c r="E29" s="169"/>
      <c r="F29" s="169"/>
      <c r="G29" s="169"/>
      <c r="H29" s="169"/>
      <c r="I29" s="169"/>
      <c r="J29" s="169"/>
      <c r="K29" s="169"/>
      <c r="L29" s="169"/>
      <c r="M29" s="169"/>
      <c r="N29" s="169"/>
      <c r="O29" s="169"/>
      <c r="P29" s="169"/>
      <c r="Q29" s="170"/>
    </row>
    <row r="30" spans="1:18" x14ac:dyDescent="0.25">
      <c r="A30" s="169"/>
      <c r="B30" s="169"/>
      <c r="C30" s="169"/>
      <c r="D30" s="169"/>
      <c r="E30" s="169"/>
      <c r="F30" s="169"/>
      <c r="G30" s="169"/>
      <c r="H30" s="169"/>
      <c r="I30" s="169"/>
      <c r="J30" s="169"/>
      <c r="K30" s="169"/>
      <c r="L30" s="169"/>
      <c r="M30" s="169"/>
      <c r="N30" s="169"/>
      <c r="O30" s="169"/>
      <c r="P30" s="169"/>
      <c r="Q30" s="170"/>
    </row>
    <row r="31" spans="1:18" x14ac:dyDescent="0.25">
      <c r="A31" s="169"/>
      <c r="B31" s="169"/>
      <c r="C31" s="169"/>
      <c r="D31" s="169"/>
      <c r="E31" s="169"/>
      <c r="F31" s="169"/>
      <c r="G31" s="169"/>
      <c r="H31" s="169"/>
      <c r="I31" s="169"/>
      <c r="J31" s="169"/>
      <c r="K31" s="169"/>
      <c r="L31" s="169"/>
      <c r="M31" s="169"/>
      <c r="N31" s="169"/>
      <c r="O31" s="169"/>
      <c r="P31" s="169"/>
      <c r="Q31" s="170"/>
    </row>
    <row r="32" spans="1:18" x14ac:dyDescent="0.25">
      <c r="A32" s="169"/>
      <c r="B32" s="169"/>
      <c r="C32" s="169"/>
      <c r="D32" s="169"/>
      <c r="E32" s="169"/>
      <c r="F32" s="169"/>
      <c r="G32" s="169"/>
      <c r="H32" s="169"/>
      <c r="I32" s="169"/>
      <c r="J32" s="169"/>
      <c r="K32" s="169"/>
      <c r="L32" s="169"/>
      <c r="M32" s="169"/>
      <c r="N32" s="169"/>
      <c r="O32" s="169"/>
      <c r="P32" s="169"/>
      <c r="Q32" s="170"/>
    </row>
    <row r="33" spans="1:22" x14ac:dyDescent="0.25">
      <c r="A33" s="169"/>
      <c r="B33" s="169"/>
      <c r="C33" s="169"/>
      <c r="D33" s="169"/>
      <c r="E33" s="169"/>
      <c r="F33" s="169"/>
      <c r="G33" s="169"/>
      <c r="H33" s="169"/>
      <c r="I33" s="169"/>
      <c r="J33" s="169"/>
      <c r="K33" s="169"/>
      <c r="L33" s="169"/>
      <c r="M33" s="169"/>
      <c r="N33" s="169"/>
      <c r="O33" s="169"/>
      <c r="P33" s="169"/>
      <c r="Q33" s="170"/>
    </row>
    <row r="34" spans="1:22" x14ac:dyDescent="0.25">
      <c r="A34" s="169"/>
      <c r="B34" s="169"/>
      <c r="C34" s="169"/>
      <c r="D34" s="169"/>
      <c r="E34" s="169"/>
      <c r="F34" s="169"/>
      <c r="G34" s="169"/>
      <c r="H34" s="169"/>
      <c r="I34" s="169"/>
      <c r="J34" s="169"/>
      <c r="K34" s="169"/>
      <c r="L34" s="169"/>
      <c r="M34" s="169"/>
      <c r="N34" s="169"/>
      <c r="O34" s="169"/>
      <c r="P34" s="169"/>
      <c r="Q34" s="170"/>
    </row>
    <row r="35" spans="1:22" x14ac:dyDescent="0.25">
      <c r="A35" s="169"/>
      <c r="B35" s="169"/>
      <c r="C35" s="169"/>
      <c r="D35" s="169"/>
      <c r="E35" s="169"/>
      <c r="F35" s="169"/>
      <c r="G35" s="169"/>
      <c r="H35" s="169"/>
      <c r="I35" s="169"/>
      <c r="J35" s="169"/>
      <c r="K35" s="169"/>
      <c r="L35" s="169"/>
      <c r="M35" s="169"/>
      <c r="N35" s="169"/>
      <c r="O35" s="169"/>
      <c r="P35" s="169"/>
      <c r="Q35" s="170"/>
    </row>
    <row r="36" spans="1:22" x14ac:dyDescent="0.25">
      <c r="A36" s="169"/>
      <c r="B36" s="169"/>
      <c r="C36" s="169"/>
      <c r="D36" s="169"/>
      <c r="E36" s="169"/>
      <c r="F36" s="169"/>
      <c r="G36" s="169"/>
      <c r="H36" s="169"/>
      <c r="I36" s="169"/>
      <c r="J36" s="169"/>
      <c r="K36" s="169"/>
      <c r="L36" s="169"/>
      <c r="M36" s="169"/>
      <c r="N36" s="169"/>
      <c r="O36" s="169"/>
      <c r="P36" s="169"/>
      <c r="Q36" s="170"/>
    </row>
    <row r="37" spans="1:22" x14ac:dyDescent="0.25">
      <c r="A37" s="169"/>
      <c r="B37" s="169"/>
      <c r="C37" s="169"/>
      <c r="D37" s="169"/>
      <c r="E37" s="169"/>
      <c r="F37" s="169"/>
      <c r="G37" s="169"/>
      <c r="H37" s="169"/>
      <c r="I37" s="169"/>
      <c r="J37" s="169"/>
      <c r="K37" s="169"/>
      <c r="L37" s="169"/>
      <c r="M37" s="169"/>
      <c r="N37" s="169"/>
      <c r="O37" s="169"/>
      <c r="P37" s="169"/>
      <c r="Q37" s="170"/>
    </row>
    <row r="38" spans="1:22" x14ac:dyDescent="0.25">
      <c r="A38" s="169"/>
      <c r="B38" s="169"/>
      <c r="C38" s="169"/>
      <c r="D38" s="169"/>
      <c r="E38" s="169"/>
      <c r="F38" s="169"/>
      <c r="G38" s="169"/>
      <c r="H38" s="169"/>
      <c r="I38" s="169"/>
      <c r="J38" s="169"/>
      <c r="K38" s="169"/>
      <c r="L38" s="169"/>
      <c r="M38" s="169"/>
      <c r="N38" s="169"/>
      <c r="O38" s="169"/>
      <c r="P38" s="169"/>
      <c r="Q38" s="170"/>
    </row>
    <row r="39" spans="1:22" x14ac:dyDescent="0.25">
      <c r="A39" s="169"/>
      <c r="B39" s="169"/>
      <c r="C39" s="169"/>
      <c r="D39" s="169"/>
      <c r="E39" s="169"/>
      <c r="F39" s="169"/>
      <c r="G39" s="169"/>
      <c r="H39" s="169"/>
      <c r="I39" s="169"/>
      <c r="J39" s="169"/>
      <c r="K39" s="169"/>
      <c r="L39" s="169"/>
      <c r="M39" s="169"/>
      <c r="N39" s="169"/>
      <c r="O39" s="169"/>
      <c r="P39" s="169"/>
      <c r="Q39" s="170"/>
    </row>
    <row r="40" spans="1:22" x14ac:dyDescent="0.25">
      <c r="A40" s="169"/>
      <c r="B40" s="169"/>
      <c r="C40" s="169"/>
      <c r="D40" s="169"/>
      <c r="E40" s="169"/>
      <c r="F40" s="169"/>
      <c r="G40" s="169"/>
      <c r="H40" s="169"/>
      <c r="I40" s="169"/>
      <c r="J40" s="169"/>
      <c r="K40" s="169"/>
      <c r="L40" s="169"/>
      <c r="M40" s="169"/>
      <c r="N40" s="169"/>
      <c r="O40" s="169"/>
      <c r="P40" s="169"/>
      <c r="Q40" s="170"/>
    </row>
    <row r="41" spans="1:22" x14ac:dyDescent="0.25">
      <c r="A41" s="169"/>
      <c r="B41" s="172" t="s">
        <v>9</v>
      </c>
      <c r="C41" s="173"/>
      <c r="D41" s="174" t="s">
        <v>10</v>
      </c>
      <c r="E41" s="175"/>
      <c r="F41" s="169"/>
      <c r="G41" s="169"/>
      <c r="H41" s="169"/>
      <c r="I41" s="169"/>
      <c r="J41" s="169"/>
      <c r="K41" s="169"/>
      <c r="L41" s="169"/>
      <c r="M41" s="169"/>
      <c r="N41" s="169"/>
      <c r="O41" s="169"/>
      <c r="P41" s="169"/>
      <c r="Q41" s="170"/>
    </row>
    <row r="42" spans="1:22" x14ac:dyDescent="0.25">
      <c r="A42" s="169"/>
      <c r="B42" s="169"/>
      <c r="C42" s="169"/>
      <c r="D42" s="169"/>
      <c r="E42" s="169"/>
      <c r="F42" s="169"/>
      <c r="G42" s="169"/>
      <c r="H42" s="169"/>
      <c r="I42" s="169"/>
      <c r="J42" s="169"/>
      <c r="K42" s="169"/>
      <c r="L42" s="169"/>
      <c r="M42" s="169"/>
      <c r="N42" s="169"/>
      <c r="O42" s="169"/>
      <c r="P42" s="169"/>
      <c r="Q42" s="170"/>
    </row>
    <row r="43" spans="1:22" ht="48" customHeight="1" x14ac:dyDescent="0.25">
      <c r="A43" s="189" t="s">
        <v>11</v>
      </c>
      <c r="B43" s="189"/>
      <c r="C43" s="189"/>
      <c r="D43" s="189"/>
      <c r="E43" s="189"/>
      <c r="F43" s="189"/>
      <c r="G43" s="189"/>
      <c r="H43" s="189"/>
      <c r="I43" s="189"/>
      <c r="J43" s="189"/>
      <c r="K43" s="189"/>
      <c r="L43" s="189"/>
      <c r="M43" s="189"/>
      <c r="N43" s="189"/>
      <c r="O43" s="189"/>
      <c r="P43" s="189"/>
      <c r="Q43" s="176"/>
      <c r="R43" s="81"/>
      <c r="S43" s="81"/>
      <c r="T43" s="81"/>
      <c r="U43" s="81"/>
      <c r="V43" s="81"/>
    </row>
    <row r="44" spans="1:22" ht="27" customHeight="1" x14ac:dyDescent="0.25">
      <c r="A44" s="177"/>
      <c r="B44" s="190" t="s">
        <v>12</v>
      </c>
      <c r="C44" s="190"/>
      <c r="D44" s="190"/>
      <c r="E44" s="190"/>
      <c r="F44" s="190"/>
      <c r="G44" s="190"/>
      <c r="H44" s="190"/>
      <c r="I44" s="190"/>
      <c r="J44" s="190"/>
      <c r="K44" s="190"/>
      <c r="L44" s="190"/>
      <c r="M44" s="190"/>
      <c r="N44" s="190"/>
      <c r="O44" s="190"/>
      <c r="P44" s="190"/>
      <c r="Q44" s="176"/>
      <c r="R44" s="81"/>
      <c r="S44" s="81"/>
      <c r="T44" s="81"/>
      <c r="U44" s="81"/>
      <c r="V44" s="81"/>
    </row>
    <row r="45" spans="1:22" x14ac:dyDescent="0.25">
      <c r="A45" s="36"/>
      <c r="B45" s="36"/>
      <c r="C45" s="36"/>
      <c r="D45" s="36"/>
      <c r="E45" s="36"/>
      <c r="F45" s="36"/>
      <c r="G45" s="36"/>
      <c r="H45" s="36"/>
      <c r="I45" s="36"/>
      <c r="J45" s="36"/>
      <c r="K45" s="36"/>
      <c r="L45" s="36"/>
      <c r="M45" s="36"/>
      <c r="N45" s="36"/>
      <c r="O45" s="36"/>
      <c r="P45" s="36"/>
      <c r="Q45" s="170"/>
    </row>
    <row r="62" spans="2:2" x14ac:dyDescent="0.25">
      <c r="B62" s="178" t="s">
        <v>13</v>
      </c>
    </row>
    <row r="63" spans="2:2" x14ac:dyDescent="0.25">
      <c r="B63" s="178" t="s">
        <v>14</v>
      </c>
    </row>
    <row r="64" spans="2:2" x14ac:dyDescent="0.25">
      <c r="B64" s="178" t="s">
        <v>10</v>
      </c>
    </row>
    <row r="65" spans="2:2" x14ac:dyDescent="0.25">
      <c r="B65" s="178" t="s">
        <v>15</v>
      </c>
    </row>
    <row r="66" spans="2:2" x14ac:dyDescent="0.25">
      <c r="B66" s="178" t="s">
        <v>16</v>
      </c>
    </row>
    <row r="67" spans="2:2" x14ac:dyDescent="0.25">
      <c r="B67" s="178" t="s">
        <v>17</v>
      </c>
    </row>
    <row r="68" spans="2:2" x14ac:dyDescent="0.25">
      <c r="B68" s="178" t="s">
        <v>18</v>
      </c>
    </row>
    <row r="69" spans="2:2" x14ac:dyDescent="0.25">
      <c r="B69" s="178" t="s">
        <v>19</v>
      </c>
    </row>
    <row r="70" spans="2:2" x14ac:dyDescent="0.25">
      <c r="B70" s="178" t="s">
        <v>20</v>
      </c>
    </row>
    <row r="71" spans="2:2" x14ac:dyDescent="0.25">
      <c r="B71" s="178" t="s">
        <v>21</v>
      </c>
    </row>
    <row r="72" spans="2:2" x14ac:dyDescent="0.25">
      <c r="B72" s="178" t="s">
        <v>22</v>
      </c>
    </row>
    <row r="73" spans="2:2" x14ac:dyDescent="0.25">
      <c r="B73" s="178" t="s">
        <v>23</v>
      </c>
    </row>
  </sheetData>
  <mergeCells count="12">
    <mergeCell ref="B8:O9"/>
    <mergeCell ref="B10:O11"/>
    <mergeCell ref="A43:P43"/>
    <mergeCell ref="B44:P44"/>
    <mergeCell ref="B2:B5"/>
    <mergeCell ref="C2:N2"/>
    <mergeCell ref="O2:Q2"/>
    <mergeCell ref="C3:N3"/>
    <mergeCell ref="O3:Q3"/>
    <mergeCell ref="C4:N5"/>
    <mergeCell ref="O4:Q4"/>
    <mergeCell ref="O5:Q5"/>
  </mergeCells>
  <dataValidations count="1">
    <dataValidation type="list" allowBlank="1" showInputMessage="1" showErrorMessage="1" sqref="D41" xr:uid="{42B0C7BF-7F0E-4A25-8210-0DC2C19FE9CD}">
      <formula1>$B$62:$B$73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39"/>
  <sheetViews>
    <sheetView view="pageBreakPreview" zoomScale="55" zoomScaleNormal="55" zoomScaleSheetLayoutView="55" workbookViewId="0">
      <selection activeCell="AD429" sqref="AD429"/>
    </sheetView>
  </sheetViews>
  <sheetFormatPr baseColWidth="10" defaultColWidth="11.42578125" defaultRowHeight="12.75" x14ac:dyDescent="0.2"/>
  <cols>
    <col min="1" max="1" width="11.5703125" style="105" customWidth="1"/>
    <col min="2" max="2" width="15.85546875" style="64" customWidth="1"/>
    <col min="3" max="3" width="58.42578125" style="64" customWidth="1"/>
    <col min="4" max="4" width="15.5703125" style="64" customWidth="1"/>
    <col min="5" max="5" width="43.85546875" style="106" customWidth="1"/>
    <col min="6" max="6" width="112" style="107" customWidth="1"/>
    <col min="7" max="8" width="11.42578125" style="106"/>
    <col min="9" max="9" width="30" style="106" customWidth="1"/>
    <col min="10" max="10" width="20.85546875" style="106" customWidth="1"/>
    <col min="11" max="11" width="83.42578125" style="106" customWidth="1"/>
    <col min="12" max="12" width="25.7109375" style="106" customWidth="1"/>
    <col min="13" max="13" width="34.5703125" style="106" customWidth="1"/>
    <col min="14" max="14" width="86.140625" style="106" customWidth="1"/>
    <col min="15" max="23" width="11.42578125" style="106"/>
    <col min="24" max="25" width="33.42578125" style="106" customWidth="1"/>
    <col min="26" max="26" width="12.42578125" style="106" customWidth="1"/>
    <col min="27" max="27" width="14.5703125" style="106" customWidth="1"/>
    <col min="28" max="28" width="21.85546875" style="106" customWidth="1"/>
    <col min="29" max="29" width="79.5703125" style="106" customWidth="1"/>
    <col min="30" max="30" width="34.7109375" style="106" customWidth="1"/>
    <col min="31" max="31" width="5.28515625" style="106" customWidth="1"/>
    <col min="32" max="16384" width="11.42578125" style="106"/>
  </cols>
  <sheetData>
    <row r="1" spans="1:30" x14ac:dyDescent="0.2">
      <c r="N1" s="106" t="s">
        <v>24</v>
      </c>
    </row>
    <row r="2" spans="1:30" ht="15.75" customHeight="1" x14ac:dyDescent="0.2">
      <c r="A2" s="106"/>
      <c r="B2" s="204"/>
      <c r="C2" s="206" t="s">
        <v>0</v>
      </c>
      <c r="D2" s="207"/>
      <c r="E2" s="207"/>
      <c r="F2" s="207"/>
      <c r="G2" s="207"/>
      <c r="H2" s="207"/>
      <c r="I2" s="207"/>
      <c r="J2" s="207"/>
      <c r="K2" s="207"/>
      <c r="L2" s="207"/>
      <c r="M2" s="207"/>
      <c r="N2" s="207"/>
      <c r="O2" s="207"/>
      <c r="P2" s="207"/>
      <c r="Q2" s="207"/>
      <c r="R2" s="207"/>
      <c r="S2" s="207"/>
      <c r="T2" s="207"/>
      <c r="U2" s="207"/>
      <c r="V2" s="207"/>
      <c r="W2" s="207"/>
      <c r="X2" s="207"/>
      <c r="Y2" s="207"/>
      <c r="Z2" s="207"/>
      <c r="AA2" s="207"/>
      <c r="AB2" s="208"/>
      <c r="AC2" s="205" t="s">
        <v>1</v>
      </c>
      <c r="AD2" s="205"/>
    </row>
    <row r="3" spans="1:30" ht="15.75" customHeight="1" x14ac:dyDescent="0.2">
      <c r="A3" s="106"/>
      <c r="B3" s="204"/>
      <c r="C3" s="206" t="s">
        <v>25</v>
      </c>
      <c r="D3" s="207"/>
      <c r="E3" s="207"/>
      <c r="F3" s="207"/>
      <c r="G3" s="207"/>
      <c r="H3" s="207"/>
      <c r="I3" s="207"/>
      <c r="J3" s="207"/>
      <c r="K3" s="207"/>
      <c r="L3" s="207"/>
      <c r="M3" s="207"/>
      <c r="N3" s="207"/>
      <c r="O3" s="207"/>
      <c r="P3" s="207"/>
      <c r="Q3" s="207"/>
      <c r="R3" s="207"/>
      <c r="S3" s="207"/>
      <c r="T3" s="207"/>
      <c r="U3" s="207"/>
      <c r="V3" s="207"/>
      <c r="W3" s="207"/>
      <c r="X3" s="207"/>
      <c r="Y3" s="207"/>
      <c r="Z3" s="207"/>
      <c r="AA3" s="207"/>
      <c r="AB3" s="208"/>
      <c r="AC3" s="205" t="s">
        <v>3</v>
      </c>
      <c r="AD3" s="205"/>
    </row>
    <row r="4" spans="1:30" ht="16.5" customHeight="1" x14ac:dyDescent="0.2">
      <c r="A4" s="106"/>
      <c r="B4" s="204"/>
      <c r="C4" s="209" t="s">
        <v>4</v>
      </c>
      <c r="D4" s="210"/>
      <c r="E4" s="210"/>
      <c r="F4" s="210"/>
      <c r="G4" s="210"/>
      <c r="H4" s="210"/>
      <c r="I4" s="210"/>
      <c r="J4" s="210"/>
      <c r="K4" s="210"/>
      <c r="L4" s="210"/>
      <c r="M4" s="210"/>
      <c r="N4" s="210"/>
      <c r="O4" s="210"/>
      <c r="P4" s="210"/>
      <c r="Q4" s="210"/>
      <c r="R4" s="210"/>
      <c r="S4" s="210"/>
      <c r="T4" s="210"/>
      <c r="U4" s="210"/>
      <c r="V4" s="210"/>
      <c r="W4" s="210"/>
      <c r="X4" s="210"/>
      <c r="Y4" s="210"/>
      <c r="Z4" s="210"/>
      <c r="AA4" s="210"/>
      <c r="AB4" s="211"/>
      <c r="AC4" s="205" t="s">
        <v>5</v>
      </c>
      <c r="AD4" s="205"/>
    </row>
    <row r="5" spans="1:30" x14ac:dyDescent="0.2">
      <c r="A5" s="106"/>
      <c r="B5" s="204"/>
      <c r="C5" s="212"/>
      <c r="D5" s="213"/>
      <c r="E5" s="213"/>
      <c r="F5" s="213"/>
      <c r="G5" s="213"/>
      <c r="H5" s="213"/>
      <c r="I5" s="213"/>
      <c r="J5" s="213"/>
      <c r="K5" s="213"/>
      <c r="L5" s="213"/>
      <c r="M5" s="213"/>
      <c r="N5" s="213"/>
      <c r="O5" s="213"/>
      <c r="P5" s="213"/>
      <c r="Q5" s="213"/>
      <c r="R5" s="213"/>
      <c r="S5" s="213"/>
      <c r="T5" s="213"/>
      <c r="U5" s="213"/>
      <c r="V5" s="213"/>
      <c r="W5" s="213"/>
      <c r="X5" s="213"/>
      <c r="Y5" s="213"/>
      <c r="Z5" s="213"/>
      <c r="AA5" s="213"/>
      <c r="AB5" s="214"/>
      <c r="AC5" s="205" t="s">
        <v>6</v>
      </c>
      <c r="AD5" s="205"/>
    </row>
    <row r="6" spans="1:30" ht="7.5" customHeight="1" x14ac:dyDescent="0.2"/>
    <row r="7" spans="1:30" ht="15.75" x14ac:dyDescent="0.2">
      <c r="A7" s="106"/>
      <c r="B7" s="64">
        <v>33</v>
      </c>
    </row>
    <row r="8" spans="1:30" ht="5.25" customHeight="1" x14ac:dyDescent="0.2"/>
    <row r="9" spans="1:30" ht="45" customHeight="1" x14ac:dyDescent="0.2">
      <c r="A9" s="106"/>
      <c r="B9" s="201" t="s">
        <v>26</v>
      </c>
      <c r="C9" s="201" t="s">
        <v>27</v>
      </c>
      <c r="D9" s="201" t="s">
        <v>28</v>
      </c>
      <c r="E9" s="199" t="s">
        <v>29</v>
      </c>
      <c r="F9" s="199" t="s">
        <v>30</v>
      </c>
      <c r="G9" s="199" t="s">
        <v>31</v>
      </c>
      <c r="H9" s="200"/>
      <c r="I9" s="199" t="s">
        <v>32</v>
      </c>
      <c r="J9" s="199"/>
      <c r="K9" s="201" t="s">
        <v>33</v>
      </c>
      <c r="L9" s="199" t="s">
        <v>34</v>
      </c>
      <c r="M9" s="199"/>
      <c r="N9" s="199"/>
      <c r="O9" s="199" t="s">
        <v>35</v>
      </c>
      <c r="P9" s="199"/>
      <c r="Q9" s="199"/>
      <c r="R9" s="199"/>
      <c r="S9" s="199"/>
      <c r="T9" s="199"/>
      <c r="U9" s="199"/>
      <c r="V9" s="103" t="s">
        <v>36</v>
      </c>
      <c r="W9" s="199" t="s">
        <v>37</v>
      </c>
      <c r="X9" s="199"/>
      <c r="Y9" s="199"/>
      <c r="Z9" s="199" t="s">
        <v>38</v>
      </c>
      <c r="AA9" s="199"/>
      <c r="AB9" s="199"/>
      <c r="AC9" s="203"/>
      <c r="AD9" s="199"/>
    </row>
    <row r="10" spans="1:30" ht="116.25" customHeight="1" x14ac:dyDescent="0.2">
      <c r="A10" s="106"/>
      <c r="B10" s="201"/>
      <c r="C10" s="201"/>
      <c r="D10" s="201"/>
      <c r="E10" s="199"/>
      <c r="F10" s="199"/>
      <c r="G10" s="103" t="s">
        <v>39</v>
      </c>
      <c r="H10" s="103" t="s">
        <v>40</v>
      </c>
      <c r="I10" s="103" t="s">
        <v>41</v>
      </c>
      <c r="J10" s="103" t="s">
        <v>42</v>
      </c>
      <c r="K10" s="201"/>
      <c r="L10" s="103" t="s">
        <v>43</v>
      </c>
      <c r="M10" s="102" t="s">
        <v>44</v>
      </c>
      <c r="N10" s="103" t="s">
        <v>45</v>
      </c>
      <c r="O10" s="102" t="s">
        <v>46</v>
      </c>
      <c r="P10" s="102" t="s">
        <v>47</v>
      </c>
      <c r="Q10" s="102" t="s">
        <v>48</v>
      </c>
      <c r="R10" s="102" t="s">
        <v>49</v>
      </c>
      <c r="S10" s="102" t="s">
        <v>50</v>
      </c>
      <c r="T10" s="102" t="s">
        <v>51</v>
      </c>
      <c r="U10" s="102" t="s">
        <v>52</v>
      </c>
      <c r="V10" s="102" t="s">
        <v>53</v>
      </c>
      <c r="W10" s="102" t="s">
        <v>54</v>
      </c>
      <c r="X10" s="103" t="s">
        <v>55</v>
      </c>
      <c r="Y10" s="103" t="s">
        <v>56</v>
      </c>
      <c r="Z10" s="103" t="s">
        <v>57</v>
      </c>
      <c r="AA10" s="103" t="s">
        <v>58</v>
      </c>
      <c r="AB10" s="103" t="s">
        <v>59</v>
      </c>
      <c r="AC10" s="103" t="s">
        <v>60</v>
      </c>
      <c r="AD10" s="103" t="s">
        <v>61</v>
      </c>
    </row>
    <row r="11" spans="1:30" s="107" customFormat="1" ht="161.25" customHeight="1" x14ac:dyDescent="0.25">
      <c r="B11" s="108" t="s">
        <v>62</v>
      </c>
      <c r="C11" s="109" t="s">
        <v>63</v>
      </c>
      <c r="D11" s="136" t="s">
        <v>64</v>
      </c>
      <c r="E11" s="32" t="s">
        <v>65</v>
      </c>
      <c r="F11" s="101" t="s">
        <v>66</v>
      </c>
      <c r="G11" s="32" t="s">
        <v>67</v>
      </c>
      <c r="H11" s="32"/>
      <c r="I11" s="79" t="s">
        <v>68</v>
      </c>
      <c r="J11" s="58" t="s">
        <v>69</v>
      </c>
      <c r="K11" s="59" t="s">
        <v>70</v>
      </c>
      <c r="L11" s="59" t="s">
        <v>71</v>
      </c>
      <c r="M11" s="59" t="s">
        <v>72</v>
      </c>
      <c r="N11" s="59" t="s">
        <v>73</v>
      </c>
      <c r="O11" s="58">
        <v>1</v>
      </c>
      <c r="P11" s="58">
        <v>1</v>
      </c>
      <c r="Q11" s="58">
        <f>O11*P11</f>
        <v>1</v>
      </c>
      <c r="R11" s="58" t="str">
        <f>IF(Q11&lt;=4,"BAJO",IF(Q11&lt;=8,"MEDIO",IF(Q11&lt;=20,"ALTO","MUY ALTO")))</f>
        <v>BAJO</v>
      </c>
      <c r="S11" s="58">
        <v>10</v>
      </c>
      <c r="T11" s="58">
        <f>Q11*S11</f>
        <v>10</v>
      </c>
      <c r="U11" s="58" t="str">
        <f>IF(T11&lt;=20,"IV",IF(T11&lt;=120,"III",IF(T11&lt;=500,"II",IF(T11&lt;=4000,"I",FALSE))))</f>
        <v>IV</v>
      </c>
      <c r="V11" s="58" t="str">
        <f t="shared" ref="V11:V43" si="0">IF(U11="IV","Aceptable",IF(U11="III","Aceptable con control existente",IF(U11="II","Aceptable con control especifico", IF(U11="I","No Aceptable",FALSE))))</f>
        <v>Aceptable</v>
      </c>
      <c r="W11" s="58" t="s">
        <v>74</v>
      </c>
      <c r="X11" s="59" t="s">
        <v>70</v>
      </c>
      <c r="Y11" s="58" t="s">
        <v>39</v>
      </c>
      <c r="Z11" s="58" t="s">
        <v>71</v>
      </c>
      <c r="AA11" s="58" t="s">
        <v>71</v>
      </c>
      <c r="AB11" s="58" t="s">
        <v>71</v>
      </c>
      <c r="AC11" s="58" t="s">
        <v>75</v>
      </c>
      <c r="AD11" s="58" t="s">
        <v>71</v>
      </c>
    </row>
    <row r="12" spans="1:30" s="107" customFormat="1" ht="154.5" customHeight="1" x14ac:dyDescent="0.25">
      <c r="B12" s="108" t="s">
        <v>62</v>
      </c>
      <c r="C12" s="109" t="s">
        <v>63</v>
      </c>
      <c r="D12" s="136" t="s">
        <v>64</v>
      </c>
      <c r="E12" s="32" t="s">
        <v>65</v>
      </c>
      <c r="F12" s="101" t="s">
        <v>66</v>
      </c>
      <c r="G12" s="32" t="s">
        <v>67</v>
      </c>
      <c r="H12" s="32"/>
      <c r="I12" s="79" t="s">
        <v>76</v>
      </c>
      <c r="J12" s="58" t="s">
        <v>77</v>
      </c>
      <c r="K12" s="59" t="s">
        <v>78</v>
      </c>
      <c r="L12" s="58" t="s">
        <v>79</v>
      </c>
      <c r="M12" s="59" t="s">
        <v>80</v>
      </c>
      <c r="N12" s="59" t="s">
        <v>81</v>
      </c>
      <c r="O12" s="58">
        <v>1</v>
      </c>
      <c r="P12" s="58">
        <v>2</v>
      </c>
      <c r="Q12" s="58">
        <v>6</v>
      </c>
      <c r="R12" s="58" t="str">
        <f t="shared" ref="R12" si="1">IF(Q12&lt;=4,"BAJO",IF(Q12&lt;=8,"MEDIO",IF(Q12&lt;=20,"ALTO","MUY ALTO")))</f>
        <v>MEDIO</v>
      </c>
      <c r="S12" s="58">
        <v>10</v>
      </c>
      <c r="T12" s="58">
        <f t="shared" ref="T12:T15" si="2">Q12*S12</f>
        <v>60</v>
      </c>
      <c r="U12" s="58" t="str">
        <f t="shared" ref="U12" si="3">IF(T12&lt;=20,"IV",IF(T12&lt;=120,"III",IF(T12&lt;=500,"II",IF(T12&lt;=4000,"I",FALSE))))</f>
        <v>III</v>
      </c>
      <c r="V12" s="58" t="str">
        <f t="shared" si="0"/>
        <v>Aceptable con control existente</v>
      </c>
      <c r="W12" s="58" t="s">
        <v>82</v>
      </c>
      <c r="X12" s="58" t="s">
        <v>83</v>
      </c>
      <c r="Y12" s="58" t="s">
        <v>39</v>
      </c>
      <c r="Z12" s="58" t="s">
        <v>71</v>
      </c>
      <c r="AA12" s="58" t="s">
        <v>71</v>
      </c>
      <c r="AB12" s="58" t="s">
        <v>71</v>
      </c>
      <c r="AC12" s="58" t="s">
        <v>84</v>
      </c>
      <c r="AD12" s="58" t="s">
        <v>71</v>
      </c>
    </row>
    <row r="13" spans="1:30" s="107" customFormat="1" ht="167.25" customHeight="1" x14ac:dyDescent="0.25">
      <c r="B13" s="108" t="s">
        <v>62</v>
      </c>
      <c r="C13" s="109" t="s">
        <v>63</v>
      </c>
      <c r="D13" s="136" t="s">
        <v>64</v>
      </c>
      <c r="E13" s="32" t="s">
        <v>65</v>
      </c>
      <c r="F13" s="101" t="s">
        <v>66</v>
      </c>
      <c r="G13" s="32" t="s">
        <v>67</v>
      </c>
      <c r="H13" s="32"/>
      <c r="I13" s="131" t="s">
        <v>85</v>
      </c>
      <c r="J13" s="124" t="s">
        <v>86</v>
      </c>
      <c r="K13" s="124" t="s">
        <v>87</v>
      </c>
      <c r="L13" s="124" t="s">
        <v>88</v>
      </c>
      <c r="M13" s="125" t="s">
        <v>89</v>
      </c>
      <c r="N13" s="59" t="s">
        <v>90</v>
      </c>
      <c r="O13" s="58">
        <v>2</v>
      </c>
      <c r="P13" s="58">
        <v>3</v>
      </c>
      <c r="Q13" s="58">
        <f>O13*P13</f>
        <v>6</v>
      </c>
      <c r="R13" s="58" t="str">
        <f t="shared" ref="R13:R31" si="4">IF(Q13&lt;=4,"BAJO",IF(Q13&lt;=8,"MEDIO",IF(Q13&lt;=20,"ALTO","MUY ALTO")))</f>
        <v>MEDIO</v>
      </c>
      <c r="S13" s="58">
        <v>10</v>
      </c>
      <c r="T13" s="58">
        <f t="shared" si="2"/>
        <v>60</v>
      </c>
      <c r="U13" s="58" t="str">
        <f t="shared" ref="U13:U31" si="5">IF(T13&lt;=20,"IV",IF(T13&lt;=120,"III",IF(T13&lt;=500,"II",IF(T13&lt;=4000,"I",FALSE))))</f>
        <v>III</v>
      </c>
      <c r="V13" s="58" t="str">
        <f t="shared" si="0"/>
        <v>Aceptable con control existente</v>
      </c>
      <c r="W13" s="58" t="s">
        <v>74</v>
      </c>
      <c r="X13" s="124" t="s">
        <v>91</v>
      </c>
      <c r="Y13" s="58" t="s">
        <v>39</v>
      </c>
      <c r="Z13" s="58" t="s">
        <v>71</v>
      </c>
      <c r="AA13" s="58" t="s">
        <v>71</v>
      </c>
      <c r="AB13" s="58" t="s">
        <v>71</v>
      </c>
      <c r="AC13" s="58" t="s">
        <v>92</v>
      </c>
      <c r="AD13" s="58" t="s">
        <v>71</v>
      </c>
    </row>
    <row r="14" spans="1:30" s="107" customFormat="1" ht="153.75" customHeight="1" x14ac:dyDescent="0.25">
      <c r="B14" s="108" t="s">
        <v>62</v>
      </c>
      <c r="C14" s="109" t="s">
        <v>63</v>
      </c>
      <c r="D14" s="136" t="s">
        <v>64</v>
      </c>
      <c r="E14" s="32" t="s">
        <v>65</v>
      </c>
      <c r="F14" s="101" t="s">
        <v>66</v>
      </c>
      <c r="G14" s="32" t="s">
        <v>67</v>
      </c>
      <c r="H14" s="32"/>
      <c r="I14" s="132" t="s">
        <v>93</v>
      </c>
      <c r="J14" s="124" t="s">
        <v>86</v>
      </c>
      <c r="K14" s="127" t="s">
        <v>94</v>
      </c>
      <c r="L14" s="126" t="s">
        <v>88</v>
      </c>
      <c r="M14" s="125" t="s">
        <v>95</v>
      </c>
      <c r="N14" s="59" t="s">
        <v>96</v>
      </c>
      <c r="O14" s="58">
        <v>2</v>
      </c>
      <c r="P14" s="58">
        <v>3</v>
      </c>
      <c r="Q14" s="58">
        <f>O14*P14</f>
        <v>6</v>
      </c>
      <c r="R14" s="58" t="str">
        <f t="shared" si="4"/>
        <v>MEDIO</v>
      </c>
      <c r="S14" s="58">
        <v>10</v>
      </c>
      <c r="T14" s="58">
        <f t="shared" si="2"/>
        <v>60</v>
      </c>
      <c r="U14" s="58" t="str">
        <f t="shared" si="5"/>
        <v>III</v>
      </c>
      <c r="V14" s="58" t="str">
        <f t="shared" si="0"/>
        <v>Aceptable con control existente</v>
      </c>
      <c r="W14" s="58" t="s">
        <v>74</v>
      </c>
      <c r="X14" s="126" t="s">
        <v>97</v>
      </c>
      <c r="Y14" s="58" t="s">
        <v>39</v>
      </c>
      <c r="Z14" s="58" t="s">
        <v>71</v>
      </c>
      <c r="AA14" s="58" t="s">
        <v>71</v>
      </c>
      <c r="AB14" s="58" t="s">
        <v>71</v>
      </c>
      <c r="AC14" s="58" t="s">
        <v>98</v>
      </c>
      <c r="AD14" s="58" t="s">
        <v>71</v>
      </c>
    </row>
    <row r="15" spans="1:30" s="107" customFormat="1" ht="148.5" customHeight="1" x14ac:dyDescent="0.25">
      <c r="B15" s="108" t="s">
        <v>62</v>
      </c>
      <c r="C15" s="109" t="s">
        <v>63</v>
      </c>
      <c r="D15" s="136" t="s">
        <v>64</v>
      </c>
      <c r="E15" s="32" t="s">
        <v>65</v>
      </c>
      <c r="F15" s="101" t="s">
        <v>66</v>
      </c>
      <c r="G15" s="32" t="s">
        <v>67</v>
      </c>
      <c r="H15" s="32"/>
      <c r="I15" s="79" t="s">
        <v>99</v>
      </c>
      <c r="J15" s="58" t="s">
        <v>100</v>
      </c>
      <c r="K15" s="59" t="s">
        <v>101</v>
      </c>
      <c r="L15" s="59" t="s">
        <v>102</v>
      </c>
      <c r="M15" s="59" t="s">
        <v>103</v>
      </c>
      <c r="N15" s="59" t="s">
        <v>104</v>
      </c>
      <c r="O15" s="58">
        <v>2</v>
      </c>
      <c r="P15" s="58">
        <v>3</v>
      </c>
      <c r="Q15" s="58">
        <f t="shared" ref="Q15" si="6">O15*P15</f>
        <v>6</v>
      </c>
      <c r="R15" s="58" t="str">
        <f t="shared" ref="R15" si="7">IF(Q15&lt;=4,"BAJO",IF(Q15&lt;=8,"MEDIO",IF(Q15&lt;=20,"ALTO","MUY ALTO")))</f>
        <v>MEDIO</v>
      </c>
      <c r="S15" s="58">
        <v>10</v>
      </c>
      <c r="T15" s="58">
        <f t="shared" si="2"/>
        <v>60</v>
      </c>
      <c r="U15" s="58" t="str">
        <f t="shared" ref="U15" si="8">IF(T15&lt;=20,"IV",IF(T15&lt;=120,"III",IF(T15&lt;=500,"II",IF(T15&lt;=4000,"I",FALSE))))</f>
        <v>III</v>
      </c>
      <c r="V15" s="58" t="str">
        <f t="shared" ref="V15" si="9">IF(U15="IV","Aceptable",IF(U15="III","Aceptable con control existente",IF(U15="II","Aceptable con control especifico", IF(U15="I","No Aceptable",FALSE))))</f>
        <v>Aceptable con control existente</v>
      </c>
      <c r="W15" s="58" t="s">
        <v>82</v>
      </c>
      <c r="X15" s="58" t="s">
        <v>91</v>
      </c>
      <c r="Y15" s="58" t="s">
        <v>39</v>
      </c>
      <c r="Z15" s="58" t="s">
        <v>71</v>
      </c>
      <c r="AA15" s="58" t="s">
        <v>71</v>
      </c>
      <c r="AB15" s="58" t="s">
        <v>71</v>
      </c>
      <c r="AC15" s="58" t="s">
        <v>105</v>
      </c>
      <c r="AD15" s="58" t="s">
        <v>71</v>
      </c>
    </row>
    <row r="16" spans="1:30" s="107" customFormat="1" ht="141.75" customHeight="1" x14ac:dyDescent="0.25">
      <c r="B16" s="108" t="s">
        <v>62</v>
      </c>
      <c r="C16" s="109" t="s">
        <v>63</v>
      </c>
      <c r="D16" s="136" t="s">
        <v>64</v>
      </c>
      <c r="E16" s="32" t="s">
        <v>65</v>
      </c>
      <c r="F16" s="101" t="s">
        <v>66</v>
      </c>
      <c r="G16" s="32" t="s">
        <v>67</v>
      </c>
      <c r="H16" s="32"/>
      <c r="I16" s="79" t="s">
        <v>106</v>
      </c>
      <c r="J16" s="58" t="s">
        <v>100</v>
      </c>
      <c r="K16" s="59" t="s">
        <v>101</v>
      </c>
      <c r="L16" s="58" t="s">
        <v>107</v>
      </c>
      <c r="M16" s="123" t="s">
        <v>108</v>
      </c>
      <c r="N16" s="59" t="s">
        <v>109</v>
      </c>
      <c r="O16" s="58">
        <v>2</v>
      </c>
      <c r="P16" s="58">
        <v>3</v>
      </c>
      <c r="Q16" s="58">
        <f t="shared" ref="Q16:Q28" si="10">O16*P16</f>
        <v>6</v>
      </c>
      <c r="R16" s="58" t="str">
        <f t="shared" si="4"/>
        <v>MEDIO</v>
      </c>
      <c r="S16" s="58">
        <v>10</v>
      </c>
      <c r="T16" s="58">
        <f t="shared" ref="T16:T31" si="11">Q16*S16</f>
        <v>60</v>
      </c>
      <c r="U16" s="58" t="str">
        <f t="shared" si="5"/>
        <v>III</v>
      </c>
      <c r="V16" s="58" t="str">
        <f t="shared" si="0"/>
        <v>Aceptable con control existente</v>
      </c>
      <c r="W16" s="58" t="s">
        <v>82</v>
      </c>
      <c r="X16" s="58" t="s">
        <v>91</v>
      </c>
      <c r="Y16" s="58" t="s">
        <v>39</v>
      </c>
      <c r="Z16" s="58" t="s">
        <v>71</v>
      </c>
      <c r="AA16" s="58" t="s">
        <v>71</v>
      </c>
      <c r="AB16" s="58" t="s">
        <v>71</v>
      </c>
      <c r="AC16" s="58" t="s">
        <v>110</v>
      </c>
      <c r="AD16" s="58" t="s">
        <v>71</v>
      </c>
    </row>
    <row r="17" spans="2:30" s="107" customFormat="1" ht="170.25" customHeight="1" x14ac:dyDescent="0.25">
      <c r="B17" s="108" t="s">
        <v>62</v>
      </c>
      <c r="C17" s="109" t="s">
        <v>63</v>
      </c>
      <c r="D17" s="136" t="s">
        <v>64</v>
      </c>
      <c r="E17" s="32" t="s">
        <v>65</v>
      </c>
      <c r="F17" s="101" t="s">
        <v>66</v>
      </c>
      <c r="G17" s="32" t="s">
        <v>67</v>
      </c>
      <c r="H17" s="32"/>
      <c r="I17" s="79" t="s">
        <v>111</v>
      </c>
      <c r="J17" s="58" t="s">
        <v>100</v>
      </c>
      <c r="K17" s="59" t="s">
        <v>101</v>
      </c>
      <c r="L17" s="59" t="s">
        <v>112</v>
      </c>
      <c r="M17" s="59" t="s">
        <v>113</v>
      </c>
      <c r="N17" s="59" t="s">
        <v>114</v>
      </c>
      <c r="O17" s="58">
        <v>2</v>
      </c>
      <c r="P17" s="58">
        <v>3</v>
      </c>
      <c r="Q17" s="58">
        <f t="shared" si="10"/>
        <v>6</v>
      </c>
      <c r="R17" s="58" t="str">
        <f t="shared" si="4"/>
        <v>MEDIO</v>
      </c>
      <c r="S17" s="58">
        <v>10</v>
      </c>
      <c r="T17" s="58">
        <f t="shared" si="11"/>
        <v>60</v>
      </c>
      <c r="U17" s="58" t="str">
        <f t="shared" si="5"/>
        <v>III</v>
      </c>
      <c r="V17" s="58" t="str">
        <f t="shared" si="0"/>
        <v>Aceptable con control existente</v>
      </c>
      <c r="W17" s="58" t="s">
        <v>82</v>
      </c>
      <c r="X17" s="58" t="s">
        <v>91</v>
      </c>
      <c r="Y17" s="58" t="s">
        <v>39</v>
      </c>
      <c r="Z17" s="58" t="s">
        <v>71</v>
      </c>
      <c r="AA17" s="58" t="s">
        <v>71</v>
      </c>
      <c r="AB17" s="58" t="s">
        <v>71</v>
      </c>
      <c r="AC17" s="58" t="s">
        <v>105</v>
      </c>
      <c r="AD17" s="58" t="s">
        <v>71</v>
      </c>
    </row>
    <row r="18" spans="2:30" s="107" customFormat="1" ht="174.75" customHeight="1" x14ac:dyDescent="0.25">
      <c r="B18" s="108" t="s">
        <v>62</v>
      </c>
      <c r="C18" s="109" t="s">
        <v>63</v>
      </c>
      <c r="D18" s="136" t="s">
        <v>64</v>
      </c>
      <c r="E18" s="32" t="s">
        <v>65</v>
      </c>
      <c r="F18" s="101" t="s">
        <v>66</v>
      </c>
      <c r="G18" s="32" t="s">
        <v>67</v>
      </c>
      <c r="H18" s="32"/>
      <c r="I18" s="133" t="s">
        <v>115</v>
      </c>
      <c r="J18" s="130" t="s">
        <v>116</v>
      </c>
      <c r="K18" s="128" t="s">
        <v>117</v>
      </c>
      <c r="L18" s="130" t="s">
        <v>118</v>
      </c>
      <c r="M18" s="128" t="s">
        <v>119</v>
      </c>
      <c r="N18" s="128" t="s">
        <v>120</v>
      </c>
      <c r="O18" s="130">
        <v>2</v>
      </c>
      <c r="P18" s="130">
        <v>2</v>
      </c>
      <c r="Q18" s="130">
        <f t="shared" si="10"/>
        <v>4</v>
      </c>
      <c r="R18" s="129" t="s">
        <v>121</v>
      </c>
      <c r="S18" s="130">
        <v>25</v>
      </c>
      <c r="T18" s="130">
        <f t="shared" si="11"/>
        <v>100</v>
      </c>
      <c r="U18" s="58" t="str">
        <f t="shared" si="5"/>
        <v>III</v>
      </c>
      <c r="V18" s="58" t="str">
        <f t="shared" si="0"/>
        <v>Aceptable con control existente</v>
      </c>
      <c r="W18" s="130">
        <v>1</v>
      </c>
      <c r="X18" s="130" t="s">
        <v>122</v>
      </c>
      <c r="Y18" s="130" t="s">
        <v>39</v>
      </c>
      <c r="Z18" s="130" t="s">
        <v>71</v>
      </c>
      <c r="AA18" s="130" t="s">
        <v>71</v>
      </c>
      <c r="AB18" s="130" t="s">
        <v>71</v>
      </c>
      <c r="AC18" s="128" t="s">
        <v>123</v>
      </c>
      <c r="AD18" s="58" t="s">
        <v>71</v>
      </c>
    </row>
    <row r="19" spans="2:30" s="107" customFormat="1" ht="174.75" customHeight="1" x14ac:dyDescent="0.25">
      <c r="B19" s="108" t="s">
        <v>62</v>
      </c>
      <c r="C19" s="109" t="s">
        <v>63</v>
      </c>
      <c r="D19" s="136" t="s">
        <v>64</v>
      </c>
      <c r="E19" s="32" t="s">
        <v>65</v>
      </c>
      <c r="F19" s="101" t="s">
        <v>66</v>
      </c>
      <c r="G19" s="32" t="s">
        <v>67</v>
      </c>
      <c r="H19" s="32"/>
      <c r="I19" s="79" t="s">
        <v>124</v>
      </c>
      <c r="J19" s="58" t="s">
        <v>116</v>
      </c>
      <c r="K19" s="59" t="s">
        <v>125</v>
      </c>
      <c r="L19" s="58" t="s">
        <v>126</v>
      </c>
      <c r="M19" s="59" t="s">
        <v>127</v>
      </c>
      <c r="N19" s="59" t="s">
        <v>128</v>
      </c>
      <c r="O19" s="58">
        <v>2</v>
      </c>
      <c r="P19" s="58">
        <v>2</v>
      </c>
      <c r="Q19" s="58">
        <v>4</v>
      </c>
      <c r="R19" s="58" t="str">
        <f t="shared" si="4"/>
        <v>BAJO</v>
      </c>
      <c r="S19" s="58">
        <v>10</v>
      </c>
      <c r="T19" s="58">
        <f t="shared" si="11"/>
        <v>40</v>
      </c>
      <c r="U19" s="58" t="str">
        <f t="shared" si="5"/>
        <v>III</v>
      </c>
      <c r="V19" s="58" t="str">
        <f t="shared" si="0"/>
        <v>Aceptable con control existente</v>
      </c>
      <c r="W19" s="58" t="s">
        <v>82</v>
      </c>
      <c r="X19" s="58" t="s">
        <v>122</v>
      </c>
      <c r="Y19" s="58" t="s">
        <v>39</v>
      </c>
      <c r="Z19" s="58" t="s">
        <v>71</v>
      </c>
      <c r="AA19" s="58" t="s">
        <v>71</v>
      </c>
      <c r="AB19" s="58" t="s">
        <v>71</v>
      </c>
      <c r="AC19" s="58" t="s">
        <v>129</v>
      </c>
      <c r="AD19" s="58" t="s">
        <v>71</v>
      </c>
    </row>
    <row r="20" spans="2:30" s="107" customFormat="1" ht="174.75" customHeight="1" x14ac:dyDescent="0.25">
      <c r="B20" s="108" t="s">
        <v>62</v>
      </c>
      <c r="C20" s="109" t="s">
        <v>63</v>
      </c>
      <c r="D20" s="136" t="s">
        <v>64</v>
      </c>
      <c r="E20" s="32" t="s">
        <v>65</v>
      </c>
      <c r="F20" s="101" t="s">
        <v>66</v>
      </c>
      <c r="G20" s="32"/>
      <c r="H20" s="32" t="s">
        <v>67</v>
      </c>
      <c r="I20" s="79" t="s">
        <v>130</v>
      </c>
      <c r="J20" s="58" t="s">
        <v>131</v>
      </c>
      <c r="K20" s="59" t="s">
        <v>132</v>
      </c>
      <c r="L20" s="58" t="s">
        <v>133</v>
      </c>
      <c r="M20" s="59" t="s">
        <v>134</v>
      </c>
      <c r="N20" s="59" t="s">
        <v>135</v>
      </c>
      <c r="O20" s="58">
        <v>2</v>
      </c>
      <c r="P20" s="58">
        <v>2</v>
      </c>
      <c r="Q20" s="58">
        <v>2</v>
      </c>
      <c r="R20" s="58" t="str">
        <f t="shared" ref="R20" si="12">IF(Q20&lt;=4,"BAJO",IF(Q20&lt;=8,"MEDIO",IF(Q20&lt;=20,"ALTO","MUY ALTO")))</f>
        <v>BAJO</v>
      </c>
      <c r="S20" s="58">
        <v>10</v>
      </c>
      <c r="T20" s="58">
        <f t="shared" ref="T20" si="13">Q20*S20</f>
        <v>20</v>
      </c>
      <c r="U20" s="58" t="str">
        <f t="shared" ref="U20" si="14">IF(T20&lt;=20,"IV",IF(T20&lt;=120,"III",IF(T20&lt;=500,"II",IF(T20&lt;=4000,"I",FALSE))))</f>
        <v>IV</v>
      </c>
      <c r="V20" s="58" t="str">
        <f t="shared" ref="V20" si="15">IF(U20="IV","Aceptable",IF(U20="III","Aceptable con control existente",IF(U20="II","Aceptable con control especifico", IF(U20="I","No Aceptable",FALSE))))</f>
        <v>Aceptable</v>
      </c>
      <c r="W20" s="58" t="s">
        <v>82</v>
      </c>
      <c r="X20" s="58" t="s">
        <v>136</v>
      </c>
      <c r="Y20" s="58" t="s">
        <v>39</v>
      </c>
      <c r="Z20" s="58" t="s">
        <v>71</v>
      </c>
      <c r="AA20" s="58" t="s">
        <v>71</v>
      </c>
      <c r="AB20" s="58" t="s">
        <v>71</v>
      </c>
      <c r="AC20" s="59" t="s">
        <v>137</v>
      </c>
      <c r="AD20" s="58" t="s">
        <v>71</v>
      </c>
    </row>
    <row r="21" spans="2:30" s="107" customFormat="1" ht="174.75" customHeight="1" x14ac:dyDescent="0.25">
      <c r="B21" s="108" t="s">
        <v>62</v>
      </c>
      <c r="C21" s="109" t="s">
        <v>63</v>
      </c>
      <c r="D21" s="136" t="s">
        <v>64</v>
      </c>
      <c r="E21" s="32" t="s">
        <v>65</v>
      </c>
      <c r="F21" s="101" t="s">
        <v>66</v>
      </c>
      <c r="G21" s="32"/>
      <c r="H21" s="32" t="s">
        <v>67</v>
      </c>
      <c r="I21" s="79" t="s">
        <v>138</v>
      </c>
      <c r="J21" s="58" t="s">
        <v>131</v>
      </c>
      <c r="K21" s="59" t="s">
        <v>139</v>
      </c>
      <c r="L21" s="58" t="s">
        <v>140</v>
      </c>
      <c r="M21" s="59" t="s">
        <v>134</v>
      </c>
      <c r="N21" s="59" t="s">
        <v>135</v>
      </c>
      <c r="O21" s="58">
        <v>2</v>
      </c>
      <c r="P21" s="58">
        <v>2</v>
      </c>
      <c r="Q21" s="58">
        <v>2</v>
      </c>
      <c r="R21" s="58" t="str">
        <f t="shared" si="4"/>
        <v>BAJO</v>
      </c>
      <c r="S21" s="58">
        <v>10</v>
      </c>
      <c r="T21" s="58">
        <f t="shared" si="11"/>
        <v>20</v>
      </c>
      <c r="U21" s="58" t="str">
        <f t="shared" si="5"/>
        <v>IV</v>
      </c>
      <c r="V21" s="58" t="str">
        <f t="shared" si="0"/>
        <v>Aceptable</v>
      </c>
      <c r="W21" s="58" t="s">
        <v>82</v>
      </c>
      <c r="X21" s="58" t="s">
        <v>136</v>
      </c>
      <c r="Y21" s="58" t="s">
        <v>39</v>
      </c>
      <c r="Z21" s="58" t="s">
        <v>71</v>
      </c>
      <c r="AA21" s="58" t="s">
        <v>71</v>
      </c>
      <c r="AB21" s="58" t="s">
        <v>71</v>
      </c>
      <c r="AC21" s="59" t="s">
        <v>137</v>
      </c>
      <c r="AD21" s="58" t="s">
        <v>71</v>
      </c>
    </row>
    <row r="22" spans="2:30" s="111" customFormat="1" ht="174.75" customHeight="1" x14ac:dyDescent="0.2">
      <c r="B22" s="110" t="s">
        <v>141</v>
      </c>
      <c r="C22" s="110" t="s">
        <v>142</v>
      </c>
      <c r="D22" s="134" t="s">
        <v>143</v>
      </c>
      <c r="E22" s="32" t="s">
        <v>144</v>
      </c>
      <c r="F22" s="32" t="s">
        <v>145</v>
      </c>
      <c r="G22" s="112" t="s">
        <v>67</v>
      </c>
      <c r="H22" s="143"/>
      <c r="I22" s="133" t="s">
        <v>146</v>
      </c>
      <c r="J22" s="130" t="s">
        <v>69</v>
      </c>
      <c r="K22" s="128" t="s">
        <v>147</v>
      </c>
      <c r="L22" s="130" t="s">
        <v>80</v>
      </c>
      <c r="M22" s="128" t="s">
        <v>148</v>
      </c>
      <c r="N22" s="128" t="s">
        <v>149</v>
      </c>
      <c r="O22" s="130">
        <v>1</v>
      </c>
      <c r="P22" s="130">
        <v>1</v>
      </c>
      <c r="Q22" s="130">
        <f t="shared" ref="Q22:Q26" si="16">O22*P22</f>
        <v>1</v>
      </c>
      <c r="R22" s="130" t="str">
        <f t="shared" si="4"/>
        <v>BAJO</v>
      </c>
      <c r="S22" s="130">
        <v>10</v>
      </c>
      <c r="T22" s="130">
        <f t="shared" si="11"/>
        <v>10</v>
      </c>
      <c r="U22" s="58" t="str">
        <f t="shared" si="5"/>
        <v>IV</v>
      </c>
      <c r="V22" s="58" t="str">
        <f t="shared" si="0"/>
        <v>Aceptable</v>
      </c>
      <c r="W22" s="130" t="s">
        <v>150</v>
      </c>
      <c r="X22" s="128" t="s">
        <v>70</v>
      </c>
      <c r="Y22" s="130" t="s">
        <v>39</v>
      </c>
      <c r="Z22" s="130" t="s">
        <v>71</v>
      </c>
      <c r="AA22" s="130" t="s">
        <v>71</v>
      </c>
      <c r="AB22" s="130" t="s">
        <v>71</v>
      </c>
      <c r="AC22" s="130" t="s">
        <v>75</v>
      </c>
      <c r="AD22" s="58" t="s">
        <v>71</v>
      </c>
    </row>
    <row r="23" spans="2:30" s="111" customFormat="1" ht="174.75" customHeight="1" x14ac:dyDescent="0.2">
      <c r="B23" s="110" t="s">
        <v>141</v>
      </c>
      <c r="C23" s="110" t="s">
        <v>142</v>
      </c>
      <c r="D23" s="134" t="s">
        <v>143</v>
      </c>
      <c r="E23" s="32" t="s">
        <v>144</v>
      </c>
      <c r="F23" s="32" t="s">
        <v>145</v>
      </c>
      <c r="G23" s="112" t="s">
        <v>67</v>
      </c>
      <c r="H23" s="143"/>
      <c r="I23" s="79" t="s">
        <v>76</v>
      </c>
      <c r="J23" s="58" t="s">
        <v>77</v>
      </c>
      <c r="K23" s="59" t="s">
        <v>78</v>
      </c>
      <c r="L23" s="58" t="s">
        <v>79</v>
      </c>
      <c r="M23" s="59" t="s">
        <v>80</v>
      </c>
      <c r="N23" s="59" t="s">
        <v>81</v>
      </c>
      <c r="O23" s="58">
        <v>1</v>
      </c>
      <c r="P23" s="58">
        <v>2</v>
      </c>
      <c r="Q23" s="58">
        <v>6</v>
      </c>
      <c r="R23" s="58" t="str">
        <f t="shared" si="4"/>
        <v>MEDIO</v>
      </c>
      <c r="S23" s="58">
        <v>10</v>
      </c>
      <c r="T23" s="58">
        <f t="shared" si="11"/>
        <v>60</v>
      </c>
      <c r="U23" s="58" t="str">
        <f t="shared" si="5"/>
        <v>III</v>
      </c>
      <c r="V23" s="58" t="str">
        <f t="shared" ref="V23" si="17">IF(U23="IV","Aceptable",IF(U23="III","Aceptable con control existente",IF(U23="II","Aceptable con control especifico", IF(U23="I","No Aceptable",FALSE))))</f>
        <v>Aceptable con control existente</v>
      </c>
      <c r="W23" s="58" t="s">
        <v>82</v>
      </c>
      <c r="X23" s="58" t="s">
        <v>83</v>
      </c>
      <c r="Y23" s="58" t="s">
        <v>39</v>
      </c>
      <c r="Z23" s="58" t="s">
        <v>71</v>
      </c>
      <c r="AA23" s="58" t="s">
        <v>71</v>
      </c>
      <c r="AB23" s="58" t="s">
        <v>71</v>
      </c>
      <c r="AC23" s="58" t="s">
        <v>84</v>
      </c>
      <c r="AD23" s="58" t="s">
        <v>71</v>
      </c>
    </row>
    <row r="24" spans="2:30" s="111" customFormat="1" ht="174.75" customHeight="1" x14ac:dyDescent="0.2">
      <c r="B24" s="110" t="s">
        <v>141</v>
      </c>
      <c r="C24" s="110" t="s">
        <v>142</v>
      </c>
      <c r="D24" s="117" t="s">
        <v>151</v>
      </c>
      <c r="E24" s="32" t="s">
        <v>144</v>
      </c>
      <c r="F24" s="32" t="s">
        <v>145</v>
      </c>
      <c r="G24" s="112" t="s">
        <v>67</v>
      </c>
      <c r="H24" s="144"/>
      <c r="I24" s="131" t="s">
        <v>85</v>
      </c>
      <c r="J24" s="58" t="s">
        <v>86</v>
      </c>
      <c r="K24" s="59" t="s">
        <v>87</v>
      </c>
      <c r="L24" s="58" t="s">
        <v>88</v>
      </c>
      <c r="M24" s="59" t="s">
        <v>152</v>
      </c>
      <c r="N24" s="59" t="s">
        <v>153</v>
      </c>
      <c r="O24" s="58">
        <v>2</v>
      </c>
      <c r="P24" s="58">
        <v>3</v>
      </c>
      <c r="Q24" s="58">
        <f t="shared" si="16"/>
        <v>6</v>
      </c>
      <c r="R24" s="58" t="str">
        <f t="shared" ref="R24:R26" si="18">IF(Q24&lt;=4,"BAJO",IF(Q24&lt;=8,"MEDIO",IF(Q24&lt;=20,"ALTO","MUY ALTO")))</f>
        <v>MEDIO</v>
      </c>
      <c r="S24" s="58">
        <v>10</v>
      </c>
      <c r="T24" s="58">
        <f t="shared" ref="T24:T26" si="19">Q24*S24</f>
        <v>60</v>
      </c>
      <c r="U24" s="58" t="str">
        <f t="shared" ref="U24:U26" si="20">IF(T24&lt;=20,"IV",IF(T24&lt;=120,"III",IF(T24&lt;=500,"II",IF(T24&lt;=4000,"I",FALSE))))</f>
        <v>III</v>
      </c>
      <c r="V24" s="58" t="str">
        <f t="shared" ref="V24:V26" si="21">IF(U24="IV","Aceptable",IF(U24="III","Aceptable con control existente",IF(U24="II","Aceptable con control especifico", IF(U24="I","No Aceptable",FALSE))))</f>
        <v>Aceptable con control existente</v>
      </c>
      <c r="W24" s="58" t="s">
        <v>150</v>
      </c>
      <c r="X24" s="58" t="s">
        <v>154</v>
      </c>
      <c r="Y24" s="58" t="s">
        <v>39</v>
      </c>
      <c r="Z24" s="58" t="s">
        <v>71</v>
      </c>
      <c r="AA24" s="58" t="s">
        <v>71</v>
      </c>
      <c r="AB24" s="58" t="s">
        <v>155</v>
      </c>
      <c r="AC24" s="58" t="s">
        <v>156</v>
      </c>
      <c r="AD24" s="58" t="s">
        <v>71</v>
      </c>
    </row>
    <row r="25" spans="2:30" s="111" customFormat="1" ht="174.75" customHeight="1" x14ac:dyDescent="0.2">
      <c r="B25" s="110" t="s">
        <v>141</v>
      </c>
      <c r="C25" s="110" t="s">
        <v>142</v>
      </c>
      <c r="D25" s="117" t="s">
        <v>151</v>
      </c>
      <c r="E25" s="32" t="s">
        <v>144</v>
      </c>
      <c r="F25" s="32" t="s">
        <v>145</v>
      </c>
      <c r="G25" s="112" t="s">
        <v>67</v>
      </c>
      <c r="H25" s="144"/>
      <c r="I25" s="132" t="s">
        <v>93</v>
      </c>
      <c r="J25" s="58" t="s">
        <v>86</v>
      </c>
      <c r="K25" s="59" t="s">
        <v>94</v>
      </c>
      <c r="L25" s="58" t="s">
        <v>157</v>
      </c>
      <c r="M25" s="59" t="s">
        <v>95</v>
      </c>
      <c r="N25" s="59" t="s">
        <v>158</v>
      </c>
      <c r="O25" s="58">
        <v>2</v>
      </c>
      <c r="P25" s="58">
        <v>3</v>
      </c>
      <c r="Q25" s="58">
        <f t="shared" si="16"/>
        <v>6</v>
      </c>
      <c r="R25" s="58" t="str">
        <f t="shared" si="18"/>
        <v>MEDIO</v>
      </c>
      <c r="S25" s="58">
        <v>10</v>
      </c>
      <c r="T25" s="58">
        <f t="shared" si="19"/>
        <v>60</v>
      </c>
      <c r="U25" s="58" t="str">
        <f t="shared" si="20"/>
        <v>III</v>
      </c>
      <c r="V25" s="58" t="str">
        <f t="shared" si="21"/>
        <v>Aceptable con control existente</v>
      </c>
      <c r="W25" s="58" t="s">
        <v>150</v>
      </c>
      <c r="X25" s="58" t="s">
        <v>159</v>
      </c>
      <c r="Y25" s="58" t="s">
        <v>39</v>
      </c>
      <c r="Z25" s="58" t="s">
        <v>71</v>
      </c>
      <c r="AA25" s="58" t="s">
        <v>71</v>
      </c>
      <c r="AB25" s="58" t="s">
        <v>71</v>
      </c>
      <c r="AC25" s="58" t="s">
        <v>160</v>
      </c>
      <c r="AD25" s="58" t="s">
        <v>71</v>
      </c>
    </row>
    <row r="26" spans="2:30" s="111" customFormat="1" ht="174.75" customHeight="1" x14ac:dyDescent="0.2">
      <c r="B26" s="110" t="s">
        <v>141</v>
      </c>
      <c r="C26" s="110" t="s">
        <v>142</v>
      </c>
      <c r="D26" s="117" t="s">
        <v>151</v>
      </c>
      <c r="E26" s="32" t="s">
        <v>144</v>
      </c>
      <c r="F26" s="32" t="s">
        <v>145</v>
      </c>
      <c r="G26" s="112" t="s">
        <v>67</v>
      </c>
      <c r="H26" s="144"/>
      <c r="I26" s="79" t="s">
        <v>99</v>
      </c>
      <c r="J26" s="58" t="s">
        <v>100</v>
      </c>
      <c r="K26" s="59" t="s">
        <v>101</v>
      </c>
      <c r="L26" s="59" t="s">
        <v>102</v>
      </c>
      <c r="M26" s="59" t="s">
        <v>103</v>
      </c>
      <c r="N26" s="59" t="s">
        <v>104</v>
      </c>
      <c r="O26" s="58">
        <v>2</v>
      </c>
      <c r="P26" s="58">
        <v>3</v>
      </c>
      <c r="Q26" s="58">
        <f t="shared" si="16"/>
        <v>6</v>
      </c>
      <c r="R26" s="58" t="str">
        <f t="shared" si="18"/>
        <v>MEDIO</v>
      </c>
      <c r="S26" s="58">
        <v>10</v>
      </c>
      <c r="T26" s="58">
        <f t="shared" si="19"/>
        <v>60</v>
      </c>
      <c r="U26" s="58" t="str">
        <f t="shared" si="20"/>
        <v>III</v>
      </c>
      <c r="V26" s="58" t="str">
        <f t="shared" si="21"/>
        <v>Aceptable con control existente</v>
      </c>
      <c r="W26" s="58" t="s">
        <v>150</v>
      </c>
      <c r="X26" s="58" t="s">
        <v>91</v>
      </c>
      <c r="Y26" s="58" t="s">
        <v>39</v>
      </c>
      <c r="Z26" s="58" t="s">
        <v>71</v>
      </c>
      <c r="AA26" s="58" t="s">
        <v>71</v>
      </c>
      <c r="AB26" s="58" t="s">
        <v>71</v>
      </c>
      <c r="AC26" s="58" t="s">
        <v>161</v>
      </c>
      <c r="AD26" s="58" t="s">
        <v>71</v>
      </c>
    </row>
    <row r="27" spans="2:30" s="107" customFormat="1" ht="174.75" customHeight="1" x14ac:dyDescent="0.2">
      <c r="B27" s="110" t="s">
        <v>141</v>
      </c>
      <c r="C27" s="110" t="s">
        <v>142</v>
      </c>
      <c r="D27" s="117" t="s">
        <v>151</v>
      </c>
      <c r="E27" s="32" t="s">
        <v>144</v>
      </c>
      <c r="F27" s="32" t="s">
        <v>145</v>
      </c>
      <c r="G27" s="112" t="s">
        <v>67</v>
      </c>
      <c r="H27" s="144"/>
      <c r="I27" s="79" t="s">
        <v>106</v>
      </c>
      <c r="J27" s="58" t="s">
        <v>100</v>
      </c>
      <c r="K27" s="59" t="s">
        <v>101</v>
      </c>
      <c r="L27" s="58" t="s">
        <v>107</v>
      </c>
      <c r="M27" s="59" t="s">
        <v>162</v>
      </c>
      <c r="N27" s="59" t="s">
        <v>109</v>
      </c>
      <c r="O27" s="58">
        <v>2</v>
      </c>
      <c r="P27" s="58">
        <v>3</v>
      </c>
      <c r="Q27" s="58">
        <f t="shared" si="10"/>
        <v>6</v>
      </c>
      <c r="R27" s="58" t="str">
        <f t="shared" si="4"/>
        <v>MEDIO</v>
      </c>
      <c r="S27" s="58">
        <v>10</v>
      </c>
      <c r="T27" s="58">
        <f t="shared" si="11"/>
        <v>60</v>
      </c>
      <c r="U27" s="58" t="str">
        <f t="shared" si="5"/>
        <v>III</v>
      </c>
      <c r="V27" s="58" t="str">
        <f t="shared" si="0"/>
        <v>Aceptable con control existente</v>
      </c>
      <c r="W27" s="58" t="s">
        <v>150</v>
      </c>
      <c r="X27" s="58" t="s">
        <v>91</v>
      </c>
      <c r="Y27" s="58" t="s">
        <v>39</v>
      </c>
      <c r="Z27" s="58" t="s">
        <v>71</v>
      </c>
      <c r="AA27" s="58" t="s">
        <v>71</v>
      </c>
      <c r="AB27" s="58" t="s">
        <v>71</v>
      </c>
      <c r="AC27" s="58" t="s">
        <v>163</v>
      </c>
      <c r="AD27" s="58" t="s">
        <v>71</v>
      </c>
    </row>
    <row r="28" spans="2:30" s="107" customFormat="1" ht="174.75" customHeight="1" x14ac:dyDescent="0.2">
      <c r="B28" s="110" t="s">
        <v>141</v>
      </c>
      <c r="C28" s="110" t="s">
        <v>142</v>
      </c>
      <c r="D28" s="117" t="s">
        <v>151</v>
      </c>
      <c r="E28" s="32" t="s">
        <v>144</v>
      </c>
      <c r="F28" s="32" t="s">
        <v>145</v>
      </c>
      <c r="G28" s="112" t="s">
        <v>67</v>
      </c>
      <c r="H28" s="144"/>
      <c r="I28" s="133" t="s">
        <v>115</v>
      </c>
      <c r="J28" s="130" t="s">
        <v>116</v>
      </c>
      <c r="K28" s="128" t="s">
        <v>117</v>
      </c>
      <c r="L28" s="130" t="s">
        <v>118</v>
      </c>
      <c r="M28" s="128" t="s">
        <v>119</v>
      </c>
      <c r="N28" s="128" t="s">
        <v>120</v>
      </c>
      <c r="O28" s="130">
        <v>2</v>
      </c>
      <c r="P28" s="130">
        <v>2</v>
      </c>
      <c r="Q28" s="130">
        <f t="shared" si="10"/>
        <v>4</v>
      </c>
      <c r="R28" s="130" t="str">
        <f t="shared" si="4"/>
        <v>BAJO</v>
      </c>
      <c r="S28" s="130">
        <v>25</v>
      </c>
      <c r="T28" s="130">
        <f t="shared" si="11"/>
        <v>100</v>
      </c>
      <c r="U28" s="58" t="str">
        <f t="shared" si="5"/>
        <v>III</v>
      </c>
      <c r="V28" s="58" t="str">
        <f t="shared" si="0"/>
        <v>Aceptable con control existente</v>
      </c>
      <c r="W28" s="130" t="s">
        <v>150</v>
      </c>
      <c r="X28" s="130" t="s">
        <v>122</v>
      </c>
      <c r="Y28" s="130" t="s">
        <v>39</v>
      </c>
      <c r="Z28" s="130" t="s">
        <v>71</v>
      </c>
      <c r="AA28" s="130" t="s">
        <v>71</v>
      </c>
      <c r="AB28" s="130" t="s">
        <v>71</v>
      </c>
      <c r="AC28" s="128" t="s">
        <v>123</v>
      </c>
      <c r="AD28" s="58" t="s">
        <v>71</v>
      </c>
    </row>
    <row r="29" spans="2:30" s="107" customFormat="1" ht="174.75" customHeight="1" x14ac:dyDescent="0.2">
      <c r="B29" s="110" t="s">
        <v>141</v>
      </c>
      <c r="C29" s="110" t="s">
        <v>142</v>
      </c>
      <c r="D29" s="117" t="s">
        <v>151</v>
      </c>
      <c r="E29" s="32" t="s">
        <v>144</v>
      </c>
      <c r="F29" s="32" t="s">
        <v>145</v>
      </c>
      <c r="G29" s="112" t="s">
        <v>67</v>
      </c>
      <c r="H29" s="144"/>
      <c r="I29" s="79" t="s">
        <v>124</v>
      </c>
      <c r="J29" s="58" t="s">
        <v>116</v>
      </c>
      <c r="K29" s="59" t="s">
        <v>125</v>
      </c>
      <c r="L29" s="58" t="s">
        <v>126</v>
      </c>
      <c r="M29" s="59" t="s">
        <v>164</v>
      </c>
      <c r="N29" s="59" t="s">
        <v>128</v>
      </c>
      <c r="O29" s="58">
        <v>2</v>
      </c>
      <c r="P29" s="58">
        <v>3</v>
      </c>
      <c r="Q29" s="58">
        <f t="shared" ref="Q29" si="22">O29*P29</f>
        <v>6</v>
      </c>
      <c r="R29" s="58" t="str">
        <f t="shared" si="4"/>
        <v>MEDIO</v>
      </c>
      <c r="S29" s="58">
        <v>10</v>
      </c>
      <c r="T29" s="58">
        <f t="shared" si="11"/>
        <v>60</v>
      </c>
      <c r="U29" s="58" t="str">
        <f t="shared" si="5"/>
        <v>III</v>
      </c>
      <c r="V29" s="58" t="str">
        <f t="shared" si="0"/>
        <v>Aceptable con control existente</v>
      </c>
      <c r="W29" s="58" t="s">
        <v>150</v>
      </c>
      <c r="X29" s="58" t="s">
        <v>122</v>
      </c>
      <c r="Y29" s="58" t="s">
        <v>39</v>
      </c>
      <c r="Z29" s="58" t="s">
        <v>71</v>
      </c>
      <c r="AA29" s="58" t="s">
        <v>71</v>
      </c>
      <c r="AB29" s="58" t="s">
        <v>71</v>
      </c>
      <c r="AC29" s="58" t="s">
        <v>129</v>
      </c>
      <c r="AD29" s="58" t="s">
        <v>71</v>
      </c>
    </row>
    <row r="30" spans="2:30" s="107" customFormat="1" ht="174.75" customHeight="1" x14ac:dyDescent="0.25">
      <c r="B30" s="110" t="s">
        <v>141</v>
      </c>
      <c r="C30" s="110" t="s">
        <v>142</v>
      </c>
      <c r="D30" s="117" t="s">
        <v>151</v>
      </c>
      <c r="E30" s="32" t="s">
        <v>144</v>
      </c>
      <c r="F30" s="32" t="s">
        <v>145</v>
      </c>
      <c r="G30" s="112"/>
      <c r="H30" s="112" t="s">
        <v>67</v>
      </c>
      <c r="I30" s="79" t="s">
        <v>165</v>
      </c>
      <c r="J30" s="58" t="s">
        <v>131</v>
      </c>
      <c r="K30" s="59" t="s">
        <v>132</v>
      </c>
      <c r="L30" s="58" t="s">
        <v>133</v>
      </c>
      <c r="M30" s="59" t="s">
        <v>134</v>
      </c>
      <c r="N30" s="59" t="s">
        <v>135</v>
      </c>
      <c r="O30" s="58">
        <v>2</v>
      </c>
      <c r="P30" s="58">
        <v>2</v>
      </c>
      <c r="Q30" s="58">
        <v>2</v>
      </c>
      <c r="R30" s="58" t="str">
        <f t="shared" ref="R30" si="23">IF(Q30&lt;=4,"BAJO",IF(Q30&lt;=8,"MEDIO",IF(Q30&lt;=20,"ALTO","MUY ALTO")))</f>
        <v>BAJO</v>
      </c>
      <c r="S30" s="58">
        <v>10</v>
      </c>
      <c r="T30" s="58">
        <f t="shared" ref="T30" si="24">Q30*S30</f>
        <v>20</v>
      </c>
      <c r="U30" s="58" t="str">
        <f t="shared" ref="U30" si="25">IF(T30&lt;=20,"IV",IF(T30&lt;=120,"III",IF(T30&lt;=500,"II",IF(T30&lt;=4000,"I",FALSE))))</f>
        <v>IV</v>
      </c>
      <c r="V30" s="58" t="str">
        <f t="shared" ref="V30" si="26">IF(U30="IV","Aceptable",IF(U30="III","Aceptable con control existente",IF(U30="II","Aceptable con control especifico", IF(U30="I","No Aceptable",FALSE))))</f>
        <v>Aceptable</v>
      </c>
      <c r="W30" s="58" t="s">
        <v>150</v>
      </c>
      <c r="X30" s="58" t="s">
        <v>136</v>
      </c>
      <c r="Y30" s="58" t="s">
        <v>39</v>
      </c>
      <c r="Z30" s="58" t="s">
        <v>71</v>
      </c>
      <c r="AA30" s="58" t="s">
        <v>71</v>
      </c>
      <c r="AB30" s="58" t="s">
        <v>71</v>
      </c>
      <c r="AC30" s="59" t="s">
        <v>137</v>
      </c>
      <c r="AD30" s="58" t="s">
        <v>71</v>
      </c>
    </row>
    <row r="31" spans="2:30" s="107" customFormat="1" ht="174.75" customHeight="1" x14ac:dyDescent="0.25">
      <c r="B31" s="110" t="s">
        <v>141</v>
      </c>
      <c r="C31" s="110" t="s">
        <v>142</v>
      </c>
      <c r="D31" s="117" t="s">
        <v>151</v>
      </c>
      <c r="E31" s="32" t="s">
        <v>144</v>
      </c>
      <c r="F31" s="32" t="s">
        <v>145</v>
      </c>
      <c r="G31" s="112"/>
      <c r="H31" s="112" t="s">
        <v>67</v>
      </c>
      <c r="I31" s="79" t="s">
        <v>138</v>
      </c>
      <c r="J31" s="58" t="s">
        <v>131</v>
      </c>
      <c r="K31" s="59" t="s">
        <v>139</v>
      </c>
      <c r="L31" s="58" t="s">
        <v>140</v>
      </c>
      <c r="M31" s="59" t="s">
        <v>134</v>
      </c>
      <c r="N31" s="59" t="s">
        <v>135</v>
      </c>
      <c r="O31" s="58">
        <v>2</v>
      </c>
      <c r="P31" s="58">
        <v>2</v>
      </c>
      <c r="Q31" s="58">
        <v>2</v>
      </c>
      <c r="R31" s="58" t="str">
        <f t="shared" si="4"/>
        <v>BAJO</v>
      </c>
      <c r="S31" s="58">
        <v>10</v>
      </c>
      <c r="T31" s="58">
        <f t="shared" si="11"/>
        <v>20</v>
      </c>
      <c r="U31" s="58" t="str">
        <f t="shared" si="5"/>
        <v>IV</v>
      </c>
      <c r="V31" s="58" t="str">
        <f t="shared" si="0"/>
        <v>Aceptable</v>
      </c>
      <c r="W31" s="58" t="s">
        <v>150</v>
      </c>
      <c r="X31" s="58" t="s">
        <v>136</v>
      </c>
      <c r="Y31" s="58" t="s">
        <v>39</v>
      </c>
      <c r="Z31" s="58" t="s">
        <v>71</v>
      </c>
      <c r="AA31" s="58" t="s">
        <v>71</v>
      </c>
      <c r="AB31" s="58" t="s">
        <v>71</v>
      </c>
      <c r="AC31" s="59" t="s">
        <v>137</v>
      </c>
      <c r="AD31" s="58" t="s">
        <v>71</v>
      </c>
    </row>
    <row r="32" spans="2:30" s="107" customFormat="1" ht="174.75" customHeight="1" x14ac:dyDescent="0.2">
      <c r="B32" s="108" t="s">
        <v>62</v>
      </c>
      <c r="C32" s="113" t="s">
        <v>166</v>
      </c>
      <c r="D32" s="117" t="s">
        <v>167</v>
      </c>
      <c r="E32" s="32" t="s">
        <v>168</v>
      </c>
      <c r="F32" s="135" t="s">
        <v>169</v>
      </c>
      <c r="G32" s="112" t="s">
        <v>67</v>
      </c>
      <c r="H32" s="144"/>
      <c r="I32" s="79" t="s">
        <v>68</v>
      </c>
      <c r="J32" s="58" t="s">
        <v>69</v>
      </c>
      <c r="K32" s="59" t="s">
        <v>70</v>
      </c>
      <c r="L32" s="59" t="s">
        <v>71</v>
      </c>
      <c r="M32" s="59" t="s">
        <v>72</v>
      </c>
      <c r="N32" s="59" t="s">
        <v>73</v>
      </c>
      <c r="O32" s="58">
        <v>1</v>
      </c>
      <c r="P32" s="58">
        <v>1</v>
      </c>
      <c r="Q32" s="58">
        <f>O32*P32</f>
        <v>1</v>
      </c>
      <c r="R32" s="58" t="str">
        <f t="shared" ref="R32:R43" si="27">IF(Q32&lt;=4,"BAJO",IF(Q32&lt;=8,"MEDIO",IF(Q32&lt;=20,"ALTO","MUY ALTO")))</f>
        <v>BAJO</v>
      </c>
      <c r="S32" s="58">
        <v>10</v>
      </c>
      <c r="T32" s="58">
        <f t="shared" ref="T32:T43" si="28">Q32*S32</f>
        <v>10</v>
      </c>
      <c r="U32" s="58" t="str">
        <f t="shared" ref="U32:U43" si="29">IF(T32&lt;=20,"IV",IF(T32&lt;=120,"III",IF(T32&lt;=500,"II",IF(T32&lt;=4000,"I",FALSE))))</f>
        <v>IV</v>
      </c>
      <c r="V32" s="58" t="str">
        <f t="shared" si="0"/>
        <v>Aceptable</v>
      </c>
      <c r="W32" s="58" t="s">
        <v>170</v>
      </c>
      <c r="X32" s="59" t="s">
        <v>70</v>
      </c>
      <c r="Y32" s="58" t="s">
        <v>39</v>
      </c>
      <c r="Z32" s="58" t="s">
        <v>71</v>
      </c>
      <c r="AA32" s="58" t="s">
        <v>71</v>
      </c>
      <c r="AB32" s="58" t="s">
        <v>71</v>
      </c>
      <c r="AC32" s="58" t="s">
        <v>75</v>
      </c>
      <c r="AD32" s="58" t="s">
        <v>71</v>
      </c>
    </row>
    <row r="33" spans="2:30" s="107" customFormat="1" ht="174.75" customHeight="1" x14ac:dyDescent="0.2">
      <c r="B33" s="108" t="s">
        <v>62</v>
      </c>
      <c r="C33" s="113" t="s">
        <v>166</v>
      </c>
      <c r="D33" s="117" t="s">
        <v>167</v>
      </c>
      <c r="E33" s="32" t="s">
        <v>168</v>
      </c>
      <c r="F33" s="135" t="s">
        <v>169</v>
      </c>
      <c r="G33" s="112" t="s">
        <v>67</v>
      </c>
      <c r="H33" s="144"/>
      <c r="I33" s="79" t="s">
        <v>76</v>
      </c>
      <c r="J33" s="58" t="s">
        <v>77</v>
      </c>
      <c r="K33" s="59" t="s">
        <v>78</v>
      </c>
      <c r="L33" s="58" t="s">
        <v>79</v>
      </c>
      <c r="M33" s="59" t="s">
        <v>80</v>
      </c>
      <c r="N33" s="59" t="s">
        <v>81</v>
      </c>
      <c r="O33" s="58">
        <v>1</v>
      </c>
      <c r="P33" s="58">
        <v>2</v>
      </c>
      <c r="Q33" s="58">
        <v>6</v>
      </c>
      <c r="R33" s="58" t="str">
        <f t="shared" si="27"/>
        <v>MEDIO</v>
      </c>
      <c r="S33" s="58">
        <v>10</v>
      </c>
      <c r="T33" s="58">
        <f t="shared" si="28"/>
        <v>60</v>
      </c>
      <c r="U33" s="58" t="str">
        <f t="shared" si="29"/>
        <v>III</v>
      </c>
      <c r="V33" s="58" t="str">
        <f t="shared" si="0"/>
        <v>Aceptable con control existente</v>
      </c>
      <c r="W33" s="58" t="s">
        <v>82</v>
      </c>
      <c r="X33" s="58" t="s">
        <v>83</v>
      </c>
      <c r="Y33" s="58" t="s">
        <v>39</v>
      </c>
      <c r="Z33" s="58" t="s">
        <v>71</v>
      </c>
      <c r="AA33" s="58" t="s">
        <v>71</v>
      </c>
      <c r="AB33" s="58" t="s">
        <v>71</v>
      </c>
      <c r="AC33" s="58" t="s">
        <v>84</v>
      </c>
      <c r="AD33" s="58" t="s">
        <v>71</v>
      </c>
    </row>
    <row r="34" spans="2:30" s="107" customFormat="1" ht="174.75" customHeight="1" x14ac:dyDescent="0.2">
      <c r="B34" s="108" t="s">
        <v>62</v>
      </c>
      <c r="C34" s="113" t="s">
        <v>166</v>
      </c>
      <c r="D34" s="117" t="s">
        <v>167</v>
      </c>
      <c r="E34" s="32" t="s">
        <v>168</v>
      </c>
      <c r="F34" s="135" t="s">
        <v>169</v>
      </c>
      <c r="G34" s="112" t="s">
        <v>67</v>
      </c>
      <c r="H34" s="144"/>
      <c r="I34" s="131" t="s">
        <v>85</v>
      </c>
      <c r="J34" s="58" t="s">
        <v>171</v>
      </c>
      <c r="K34" s="59" t="s">
        <v>87</v>
      </c>
      <c r="L34" s="58" t="s">
        <v>88</v>
      </c>
      <c r="M34" s="59" t="s">
        <v>152</v>
      </c>
      <c r="N34" s="59" t="s">
        <v>153</v>
      </c>
      <c r="O34" s="58">
        <v>1</v>
      </c>
      <c r="P34" s="58">
        <v>2</v>
      </c>
      <c r="Q34" s="58">
        <v>6</v>
      </c>
      <c r="R34" s="58" t="str">
        <f t="shared" ref="R34:R40" si="30">IF(Q34&lt;=4,"BAJO",IF(Q34&lt;=8,"MEDIO",IF(Q34&lt;=20,"ALTO","MUY ALTO")))</f>
        <v>MEDIO</v>
      </c>
      <c r="S34" s="58">
        <v>10</v>
      </c>
      <c r="T34" s="58">
        <f t="shared" ref="T34:T40" si="31">Q34*S34</f>
        <v>60</v>
      </c>
      <c r="U34" s="58" t="str">
        <f t="shared" ref="U34:U40" si="32">IF(T34&lt;=20,"IV",IF(T34&lt;=120,"III",IF(T34&lt;=500,"II",IF(T34&lt;=4000,"I",FALSE))))</f>
        <v>III</v>
      </c>
      <c r="V34" s="58" t="str">
        <f t="shared" ref="V34:V40" si="33">IF(U34="IV","Aceptable",IF(U34="III","Aceptable con control existente",IF(U34="II","Aceptable con control especifico", IF(U34="I","No Aceptable",FALSE))))</f>
        <v>Aceptable con control existente</v>
      </c>
      <c r="W34" s="58" t="s">
        <v>170</v>
      </c>
      <c r="X34" s="58" t="s">
        <v>154</v>
      </c>
      <c r="Y34" s="58" t="s">
        <v>39</v>
      </c>
      <c r="Z34" s="58" t="s">
        <v>71</v>
      </c>
      <c r="AA34" s="58" t="s">
        <v>71</v>
      </c>
      <c r="AB34" s="58" t="s">
        <v>155</v>
      </c>
      <c r="AC34" s="58" t="s">
        <v>156</v>
      </c>
      <c r="AD34" s="58" t="s">
        <v>71</v>
      </c>
    </row>
    <row r="35" spans="2:30" s="107" customFormat="1" ht="174.75" customHeight="1" x14ac:dyDescent="0.2">
      <c r="B35" s="108" t="s">
        <v>62</v>
      </c>
      <c r="C35" s="113" t="s">
        <v>166</v>
      </c>
      <c r="D35" s="117" t="s">
        <v>167</v>
      </c>
      <c r="E35" s="32" t="s">
        <v>168</v>
      </c>
      <c r="F35" s="135" t="s">
        <v>169</v>
      </c>
      <c r="G35" s="112" t="s">
        <v>67</v>
      </c>
      <c r="H35" s="144"/>
      <c r="I35" s="132" t="s">
        <v>93</v>
      </c>
      <c r="J35" s="58" t="s">
        <v>171</v>
      </c>
      <c r="K35" s="59" t="s">
        <v>94</v>
      </c>
      <c r="L35" s="58" t="s">
        <v>157</v>
      </c>
      <c r="M35" s="59" t="s">
        <v>95</v>
      </c>
      <c r="N35" s="59" t="s">
        <v>158</v>
      </c>
      <c r="O35" s="58">
        <v>1</v>
      </c>
      <c r="P35" s="58">
        <v>2</v>
      </c>
      <c r="Q35" s="58">
        <v>6</v>
      </c>
      <c r="R35" s="58" t="str">
        <f t="shared" si="30"/>
        <v>MEDIO</v>
      </c>
      <c r="S35" s="58">
        <v>10</v>
      </c>
      <c r="T35" s="58">
        <f t="shared" si="31"/>
        <v>60</v>
      </c>
      <c r="U35" s="58" t="str">
        <f t="shared" si="32"/>
        <v>III</v>
      </c>
      <c r="V35" s="58" t="str">
        <f t="shared" si="33"/>
        <v>Aceptable con control existente</v>
      </c>
      <c r="W35" s="58" t="s">
        <v>170</v>
      </c>
      <c r="X35" s="58" t="s">
        <v>159</v>
      </c>
      <c r="Y35" s="58" t="s">
        <v>39</v>
      </c>
      <c r="Z35" s="58" t="s">
        <v>71</v>
      </c>
      <c r="AA35" s="58" t="s">
        <v>71</v>
      </c>
      <c r="AB35" s="58" t="s">
        <v>71</v>
      </c>
      <c r="AC35" s="58" t="s">
        <v>160</v>
      </c>
      <c r="AD35" s="58" t="s">
        <v>71</v>
      </c>
    </row>
    <row r="36" spans="2:30" s="107" customFormat="1" ht="174.75" customHeight="1" x14ac:dyDescent="0.2">
      <c r="B36" s="108" t="s">
        <v>62</v>
      </c>
      <c r="C36" s="108" t="s">
        <v>166</v>
      </c>
      <c r="D36" s="117" t="s">
        <v>167</v>
      </c>
      <c r="E36" s="32" t="s">
        <v>168</v>
      </c>
      <c r="F36" s="135" t="s">
        <v>169</v>
      </c>
      <c r="G36" s="112" t="s">
        <v>67</v>
      </c>
      <c r="H36" s="144"/>
      <c r="I36" s="79" t="s">
        <v>99</v>
      </c>
      <c r="J36" s="58" t="s">
        <v>100</v>
      </c>
      <c r="K36" s="59" t="s">
        <v>101</v>
      </c>
      <c r="L36" s="59" t="s">
        <v>102</v>
      </c>
      <c r="M36" s="59" t="s">
        <v>103</v>
      </c>
      <c r="N36" s="59" t="s">
        <v>104</v>
      </c>
      <c r="O36" s="58">
        <v>1</v>
      </c>
      <c r="P36" s="58">
        <v>2</v>
      </c>
      <c r="Q36" s="58">
        <v>6</v>
      </c>
      <c r="R36" s="58" t="str">
        <f t="shared" si="30"/>
        <v>MEDIO</v>
      </c>
      <c r="S36" s="58">
        <v>10</v>
      </c>
      <c r="T36" s="58">
        <f t="shared" si="31"/>
        <v>60</v>
      </c>
      <c r="U36" s="58" t="str">
        <f t="shared" si="32"/>
        <v>III</v>
      </c>
      <c r="V36" s="58" t="str">
        <f t="shared" si="33"/>
        <v>Aceptable con control existente</v>
      </c>
      <c r="W36" s="58" t="s">
        <v>170</v>
      </c>
      <c r="X36" s="58" t="s">
        <v>91</v>
      </c>
      <c r="Y36" s="58" t="s">
        <v>39</v>
      </c>
      <c r="Z36" s="58" t="s">
        <v>71</v>
      </c>
      <c r="AA36" s="58" t="s">
        <v>71</v>
      </c>
      <c r="AB36" s="58" t="s">
        <v>71</v>
      </c>
      <c r="AC36" s="58" t="s">
        <v>161</v>
      </c>
      <c r="AD36" s="58" t="s">
        <v>71</v>
      </c>
    </row>
    <row r="37" spans="2:30" s="107" customFormat="1" ht="174.75" customHeight="1" x14ac:dyDescent="0.2">
      <c r="B37" s="108" t="s">
        <v>62</v>
      </c>
      <c r="C37" s="108" t="s">
        <v>166</v>
      </c>
      <c r="D37" s="117" t="s">
        <v>167</v>
      </c>
      <c r="E37" s="32" t="s">
        <v>168</v>
      </c>
      <c r="F37" s="135" t="s">
        <v>169</v>
      </c>
      <c r="G37" s="112" t="s">
        <v>67</v>
      </c>
      <c r="H37" s="144"/>
      <c r="I37" s="79" t="s">
        <v>106</v>
      </c>
      <c r="J37" s="58" t="s">
        <v>100</v>
      </c>
      <c r="K37" s="59" t="s">
        <v>101</v>
      </c>
      <c r="L37" s="58" t="s">
        <v>107</v>
      </c>
      <c r="M37" s="59" t="s">
        <v>162</v>
      </c>
      <c r="N37" s="59" t="s">
        <v>109</v>
      </c>
      <c r="O37" s="58">
        <v>1</v>
      </c>
      <c r="P37" s="58">
        <v>2</v>
      </c>
      <c r="Q37" s="58">
        <v>6</v>
      </c>
      <c r="R37" s="58" t="str">
        <f t="shared" si="30"/>
        <v>MEDIO</v>
      </c>
      <c r="S37" s="58">
        <v>10</v>
      </c>
      <c r="T37" s="58">
        <f t="shared" si="31"/>
        <v>60</v>
      </c>
      <c r="U37" s="58" t="str">
        <f t="shared" si="32"/>
        <v>III</v>
      </c>
      <c r="V37" s="58" t="str">
        <f t="shared" si="33"/>
        <v>Aceptable con control existente</v>
      </c>
      <c r="W37" s="58" t="s">
        <v>170</v>
      </c>
      <c r="X37" s="58" t="s">
        <v>91</v>
      </c>
      <c r="Y37" s="58" t="s">
        <v>39</v>
      </c>
      <c r="Z37" s="58" t="s">
        <v>71</v>
      </c>
      <c r="AA37" s="58" t="s">
        <v>71</v>
      </c>
      <c r="AB37" s="58" t="s">
        <v>71</v>
      </c>
      <c r="AC37" s="58" t="s">
        <v>163</v>
      </c>
      <c r="AD37" s="58" t="s">
        <v>71</v>
      </c>
    </row>
    <row r="38" spans="2:30" s="107" customFormat="1" ht="174.75" customHeight="1" x14ac:dyDescent="0.2">
      <c r="B38" s="108" t="s">
        <v>62</v>
      </c>
      <c r="C38" s="108" t="s">
        <v>166</v>
      </c>
      <c r="D38" s="117" t="s">
        <v>167</v>
      </c>
      <c r="E38" s="32" t="s">
        <v>168</v>
      </c>
      <c r="F38" s="135" t="s">
        <v>169</v>
      </c>
      <c r="G38" s="112" t="s">
        <v>67</v>
      </c>
      <c r="H38" s="144"/>
      <c r="I38" s="79" t="s">
        <v>172</v>
      </c>
      <c r="J38" s="58" t="s">
        <v>100</v>
      </c>
      <c r="K38" s="59" t="s">
        <v>101</v>
      </c>
      <c r="L38" s="59" t="s">
        <v>112</v>
      </c>
      <c r="M38" s="59" t="s">
        <v>103</v>
      </c>
      <c r="N38" s="59" t="s">
        <v>173</v>
      </c>
      <c r="O38" s="58">
        <v>1</v>
      </c>
      <c r="P38" s="58">
        <v>2</v>
      </c>
      <c r="Q38" s="58">
        <v>6</v>
      </c>
      <c r="R38" s="58" t="str">
        <f t="shared" si="30"/>
        <v>MEDIO</v>
      </c>
      <c r="S38" s="58">
        <v>10</v>
      </c>
      <c r="T38" s="58">
        <f t="shared" si="31"/>
        <v>60</v>
      </c>
      <c r="U38" s="58" t="str">
        <f t="shared" si="32"/>
        <v>III</v>
      </c>
      <c r="V38" s="58" t="str">
        <f t="shared" si="33"/>
        <v>Aceptable con control existente</v>
      </c>
      <c r="W38" s="58" t="s">
        <v>170</v>
      </c>
      <c r="X38" s="58" t="s">
        <v>91</v>
      </c>
      <c r="Y38" s="58" t="s">
        <v>39</v>
      </c>
      <c r="Z38" s="58" t="s">
        <v>71</v>
      </c>
      <c r="AA38" s="58" t="s">
        <v>71</v>
      </c>
      <c r="AB38" s="58" t="s">
        <v>71</v>
      </c>
      <c r="AC38" s="58" t="s">
        <v>174</v>
      </c>
      <c r="AD38" s="58" t="s">
        <v>71</v>
      </c>
    </row>
    <row r="39" spans="2:30" s="107" customFormat="1" ht="174.75" customHeight="1" x14ac:dyDescent="0.2">
      <c r="B39" s="108" t="s">
        <v>62</v>
      </c>
      <c r="C39" s="113" t="s">
        <v>166</v>
      </c>
      <c r="D39" s="117" t="s">
        <v>167</v>
      </c>
      <c r="E39" s="32" t="s">
        <v>168</v>
      </c>
      <c r="F39" s="135" t="s">
        <v>169</v>
      </c>
      <c r="G39" s="112" t="s">
        <v>67</v>
      </c>
      <c r="H39" s="144"/>
      <c r="I39" s="79" t="s">
        <v>111</v>
      </c>
      <c r="J39" s="58" t="s">
        <v>100</v>
      </c>
      <c r="K39" s="59" t="s">
        <v>101</v>
      </c>
      <c r="L39" s="59" t="s">
        <v>112</v>
      </c>
      <c r="M39" s="59" t="s">
        <v>113</v>
      </c>
      <c r="N39" s="59" t="s">
        <v>114</v>
      </c>
      <c r="O39" s="58">
        <v>1</v>
      </c>
      <c r="P39" s="58">
        <v>2</v>
      </c>
      <c r="Q39" s="58">
        <v>6</v>
      </c>
      <c r="R39" s="58" t="str">
        <f t="shared" si="30"/>
        <v>MEDIO</v>
      </c>
      <c r="S39" s="58">
        <v>10</v>
      </c>
      <c r="T39" s="58">
        <f t="shared" si="31"/>
        <v>60</v>
      </c>
      <c r="U39" s="58" t="str">
        <f t="shared" si="32"/>
        <v>III</v>
      </c>
      <c r="V39" s="58" t="str">
        <f t="shared" si="33"/>
        <v>Aceptable con control existente</v>
      </c>
      <c r="W39" s="58" t="s">
        <v>170</v>
      </c>
      <c r="X39" s="58" t="s">
        <v>91</v>
      </c>
      <c r="Y39" s="58" t="s">
        <v>39</v>
      </c>
      <c r="Z39" s="58" t="s">
        <v>71</v>
      </c>
      <c r="AA39" s="58" t="s">
        <v>71</v>
      </c>
      <c r="AB39" s="58" t="s">
        <v>71</v>
      </c>
      <c r="AC39" s="58" t="s">
        <v>175</v>
      </c>
      <c r="AD39" s="58" t="s">
        <v>71</v>
      </c>
    </row>
    <row r="40" spans="2:30" s="107" customFormat="1" ht="174.75" customHeight="1" x14ac:dyDescent="0.2">
      <c r="B40" s="108" t="s">
        <v>62</v>
      </c>
      <c r="C40" s="113" t="s">
        <v>166</v>
      </c>
      <c r="D40" s="117" t="s">
        <v>167</v>
      </c>
      <c r="E40" s="32" t="s">
        <v>168</v>
      </c>
      <c r="F40" s="135" t="s">
        <v>169</v>
      </c>
      <c r="G40" s="112" t="s">
        <v>67</v>
      </c>
      <c r="H40" s="144"/>
      <c r="I40" s="133" t="s">
        <v>115</v>
      </c>
      <c r="J40" s="130" t="s">
        <v>116</v>
      </c>
      <c r="K40" s="128" t="s">
        <v>117</v>
      </c>
      <c r="L40" s="130" t="s">
        <v>118</v>
      </c>
      <c r="M40" s="128" t="s">
        <v>119</v>
      </c>
      <c r="N40" s="128" t="s">
        <v>120</v>
      </c>
      <c r="O40" s="130">
        <v>2</v>
      </c>
      <c r="P40" s="130">
        <v>2</v>
      </c>
      <c r="Q40" s="130">
        <f t="shared" ref="Q40" si="34">O40*P40</f>
        <v>4</v>
      </c>
      <c r="R40" s="130" t="str">
        <f t="shared" si="30"/>
        <v>BAJO</v>
      </c>
      <c r="S40" s="130">
        <v>25</v>
      </c>
      <c r="T40" s="130">
        <f t="shared" si="31"/>
        <v>100</v>
      </c>
      <c r="U40" s="58" t="str">
        <f t="shared" si="32"/>
        <v>III</v>
      </c>
      <c r="V40" s="58" t="str">
        <f t="shared" si="33"/>
        <v>Aceptable con control existente</v>
      </c>
      <c r="W40" s="130" t="s">
        <v>170</v>
      </c>
      <c r="X40" s="130" t="s">
        <v>122</v>
      </c>
      <c r="Y40" s="130" t="s">
        <v>39</v>
      </c>
      <c r="Z40" s="130" t="s">
        <v>71</v>
      </c>
      <c r="AA40" s="130" t="s">
        <v>71</v>
      </c>
      <c r="AB40" s="130" t="s">
        <v>71</v>
      </c>
      <c r="AC40" s="128" t="s">
        <v>123</v>
      </c>
      <c r="AD40" s="58" t="s">
        <v>71</v>
      </c>
    </row>
    <row r="41" spans="2:30" s="107" customFormat="1" ht="174.75" customHeight="1" x14ac:dyDescent="0.2">
      <c r="B41" s="108" t="s">
        <v>62</v>
      </c>
      <c r="C41" s="113" t="s">
        <v>166</v>
      </c>
      <c r="D41" s="117" t="s">
        <v>167</v>
      </c>
      <c r="E41" s="32" t="s">
        <v>168</v>
      </c>
      <c r="F41" s="135" t="s">
        <v>169</v>
      </c>
      <c r="G41" s="112" t="s">
        <v>67</v>
      </c>
      <c r="H41" s="144"/>
      <c r="I41" s="79" t="s">
        <v>124</v>
      </c>
      <c r="J41" s="58" t="s">
        <v>116</v>
      </c>
      <c r="K41" s="59" t="s">
        <v>125</v>
      </c>
      <c r="L41" s="58" t="s">
        <v>126</v>
      </c>
      <c r="M41" s="59" t="s">
        <v>164</v>
      </c>
      <c r="N41" s="59" t="s">
        <v>128</v>
      </c>
      <c r="O41" s="58">
        <v>2</v>
      </c>
      <c r="P41" s="58">
        <v>3</v>
      </c>
      <c r="Q41" s="58">
        <f t="shared" ref="Q41" si="35">O41*P41</f>
        <v>6</v>
      </c>
      <c r="R41" s="58" t="str">
        <f t="shared" si="27"/>
        <v>MEDIO</v>
      </c>
      <c r="S41" s="58">
        <v>10</v>
      </c>
      <c r="T41" s="58">
        <f t="shared" si="28"/>
        <v>60</v>
      </c>
      <c r="U41" s="58" t="str">
        <f t="shared" si="29"/>
        <v>III</v>
      </c>
      <c r="V41" s="58" t="str">
        <f t="shared" si="0"/>
        <v>Aceptable con control existente</v>
      </c>
      <c r="W41" s="58" t="s">
        <v>170</v>
      </c>
      <c r="X41" s="58" t="s">
        <v>122</v>
      </c>
      <c r="Y41" s="58" t="s">
        <v>39</v>
      </c>
      <c r="Z41" s="58" t="s">
        <v>71</v>
      </c>
      <c r="AA41" s="58" t="s">
        <v>71</v>
      </c>
      <c r="AB41" s="58" t="s">
        <v>71</v>
      </c>
      <c r="AC41" s="58" t="s">
        <v>129</v>
      </c>
      <c r="AD41" s="58" t="s">
        <v>71</v>
      </c>
    </row>
    <row r="42" spans="2:30" s="107" customFormat="1" ht="174.75" customHeight="1" x14ac:dyDescent="0.2">
      <c r="B42" s="108" t="s">
        <v>62</v>
      </c>
      <c r="C42" s="113" t="s">
        <v>166</v>
      </c>
      <c r="D42" s="117" t="s">
        <v>167</v>
      </c>
      <c r="E42" s="32" t="s">
        <v>168</v>
      </c>
      <c r="F42" s="135" t="s">
        <v>169</v>
      </c>
      <c r="G42" s="112"/>
      <c r="H42" s="112" t="s">
        <v>67</v>
      </c>
      <c r="I42" s="79" t="s">
        <v>165</v>
      </c>
      <c r="J42" s="58" t="s">
        <v>131</v>
      </c>
      <c r="K42" s="59" t="s">
        <v>132</v>
      </c>
      <c r="L42" s="58" t="s">
        <v>133</v>
      </c>
      <c r="M42" s="59" t="s">
        <v>134</v>
      </c>
      <c r="N42" s="59" t="s">
        <v>135</v>
      </c>
      <c r="O42" s="58">
        <v>2</v>
      </c>
      <c r="P42" s="58">
        <v>2</v>
      </c>
      <c r="Q42" s="58">
        <v>2</v>
      </c>
      <c r="R42" s="58" t="str">
        <f t="shared" ref="R42" si="36">IF(Q42&lt;=4,"BAJO",IF(Q42&lt;=8,"MEDIO",IF(Q42&lt;=20,"ALTO","MUY ALTO")))</f>
        <v>BAJO</v>
      </c>
      <c r="S42" s="58">
        <v>10</v>
      </c>
      <c r="T42" s="58">
        <f t="shared" ref="T42" si="37">Q42*S42</f>
        <v>20</v>
      </c>
      <c r="U42" s="58" t="str">
        <f t="shared" ref="U42" si="38">IF(T42&lt;=20,"IV",IF(T42&lt;=120,"III",IF(T42&lt;=500,"II",IF(T42&lt;=4000,"I",FALSE))))</f>
        <v>IV</v>
      </c>
      <c r="V42" s="58" t="str">
        <f t="shared" ref="V42" si="39">IF(U42="IV","Aceptable",IF(U42="III","Aceptable con control existente",IF(U42="II","Aceptable con control especifico", IF(U42="I","No Aceptable",FALSE))))</f>
        <v>Aceptable</v>
      </c>
      <c r="W42" s="58" t="s">
        <v>170</v>
      </c>
      <c r="X42" s="58" t="s">
        <v>136</v>
      </c>
      <c r="Y42" s="58" t="s">
        <v>39</v>
      </c>
      <c r="Z42" s="58" t="s">
        <v>71</v>
      </c>
      <c r="AA42" s="58" t="s">
        <v>71</v>
      </c>
      <c r="AB42" s="58" t="s">
        <v>71</v>
      </c>
      <c r="AC42" s="59" t="s">
        <v>137</v>
      </c>
      <c r="AD42" s="58" t="s">
        <v>71</v>
      </c>
    </row>
    <row r="43" spans="2:30" s="107" customFormat="1" ht="174.75" customHeight="1" x14ac:dyDescent="0.2">
      <c r="B43" s="108" t="s">
        <v>62</v>
      </c>
      <c r="C43" s="113" t="s">
        <v>166</v>
      </c>
      <c r="D43" s="117" t="s">
        <v>167</v>
      </c>
      <c r="E43" s="32" t="s">
        <v>168</v>
      </c>
      <c r="F43" s="135" t="s">
        <v>169</v>
      </c>
      <c r="G43" s="112"/>
      <c r="H43" s="112" t="s">
        <v>67</v>
      </c>
      <c r="I43" s="79" t="s">
        <v>138</v>
      </c>
      <c r="J43" s="58" t="s">
        <v>131</v>
      </c>
      <c r="K43" s="59" t="s">
        <v>139</v>
      </c>
      <c r="L43" s="58" t="s">
        <v>140</v>
      </c>
      <c r="M43" s="59" t="s">
        <v>134</v>
      </c>
      <c r="N43" s="59" t="s">
        <v>135</v>
      </c>
      <c r="O43" s="58">
        <v>2</v>
      </c>
      <c r="P43" s="58">
        <v>2</v>
      </c>
      <c r="Q43" s="58">
        <v>2</v>
      </c>
      <c r="R43" s="58" t="str">
        <f t="shared" si="27"/>
        <v>BAJO</v>
      </c>
      <c r="S43" s="58">
        <v>10</v>
      </c>
      <c r="T43" s="58">
        <f t="shared" si="28"/>
        <v>20</v>
      </c>
      <c r="U43" s="58" t="str">
        <f t="shared" si="29"/>
        <v>IV</v>
      </c>
      <c r="V43" s="58" t="str">
        <f t="shared" si="0"/>
        <v>Aceptable</v>
      </c>
      <c r="W43" s="58" t="s">
        <v>170</v>
      </c>
      <c r="X43" s="58" t="s">
        <v>136</v>
      </c>
      <c r="Y43" s="58" t="s">
        <v>39</v>
      </c>
      <c r="Z43" s="58" t="s">
        <v>71</v>
      </c>
      <c r="AA43" s="58" t="s">
        <v>71</v>
      </c>
      <c r="AB43" s="58" t="s">
        <v>71</v>
      </c>
      <c r="AC43" s="59" t="s">
        <v>137</v>
      </c>
      <c r="AD43" s="58" t="s">
        <v>71</v>
      </c>
    </row>
    <row r="44" spans="2:30" s="107" customFormat="1" ht="222.75" customHeight="1" x14ac:dyDescent="0.25">
      <c r="B44" s="108" t="s">
        <v>176</v>
      </c>
      <c r="C44" s="109" t="s">
        <v>177</v>
      </c>
      <c r="D44" s="136" t="s">
        <v>178</v>
      </c>
      <c r="E44" s="32" t="s">
        <v>179</v>
      </c>
      <c r="F44" s="32" t="s">
        <v>180</v>
      </c>
      <c r="G44" s="32" t="s">
        <v>67</v>
      </c>
      <c r="H44" s="32"/>
      <c r="I44" s="79" t="s">
        <v>68</v>
      </c>
      <c r="J44" s="58" t="s">
        <v>69</v>
      </c>
      <c r="K44" s="59" t="s">
        <v>70</v>
      </c>
      <c r="L44" s="59" t="s">
        <v>71</v>
      </c>
      <c r="M44" s="59" t="s">
        <v>72</v>
      </c>
      <c r="N44" s="59" t="s">
        <v>73</v>
      </c>
      <c r="O44" s="58">
        <v>1</v>
      </c>
      <c r="P44" s="58">
        <v>1</v>
      </c>
      <c r="Q44" s="58">
        <f>O44*P44</f>
        <v>1</v>
      </c>
      <c r="R44" s="58" t="str">
        <f>IF(Q44&lt;=4,"BAJO",IF(Q44&lt;=8,"MEDIO",IF(Q44&lt;=20,"ALTO","MUY ALTO")))</f>
        <v>BAJO</v>
      </c>
      <c r="S44" s="58">
        <v>10</v>
      </c>
      <c r="T44" s="58">
        <f>Q44*S44</f>
        <v>10</v>
      </c>
      <c r="U44" s="58" t="str">
        <f>IF(T44&lt;=20,"IV",IF(T44&lt;=120,"III",IF(T44&lt;=500,"II",IF(T44&lt;=4000,"I",FALSE))))</f>
        <v>IV</v>
      </c>
      <c r="V44" s="58" t="str">
        <f t="shared" ref="V44:V82" si="40">IF(U44="IV","Aceptable",IF(U44="III","Aceptable con control existente",IF(U44="II","Aceptable con control especifico", IF(U44="I","No Aceptable",FALSE))))</f>
        <v>Aceptable</v>
      </c>
      <c r="W44" s="58" t="s">
        <v>82</v>
      </c>
      <c r="X44" s="59" t="s">
        <v>70</v>
      </c>
      <c r="Y44" s="58" t="s">
        <v>39</v>
      </c>
      <c r="Z44" s="58" t="s">
        <v>71</v>
      </c>
      <c r="AA44" s="58" t="s">
        <v>71</v>
      </c>
      <c r="AB44" s="58" t="s">
        <v>71</v>
      </c>
      <c r="AC44" s="58" t="s">
        <v>75</v>
      </c>
      <c r="AD44" s="58" t="s">
        <v>71</v>
      </c>
    </row>
    <row r="45" spans="2:30" s="107" customFormat="1" ht="228.75" customHeight="1" x14ac:dyDescent="0.25">
      <c r="B45" s="108" t="s">
        <v>176</v>
      </c>
      <c r="C45" s="109" t="s">
        <v>177</v>
      </c>
      <c r="D45" s="136" t="s">
        <v>178</v>
      </c>
      <c r="E45" s="32" t="s">
        <v>179</v>
      </c>
      <c r="F45" s="32" t="s">
        <v>180</v>
      </c>
      <c r="G45" s="32" t="s">
        <v>67</v>
      </c>
      <c r="H45" s="32"/>
      <c r="I45" s="79" t="s">
        <v>76</v>
      </c>
      <c r="J45" s="58" t="s">
        <v>77</v>
      </c>
      <c r="K45" s="59" t="s">
        <v>78</v>
      </c>
      <c r="L45" s="58" t="s">
        <v>79</v>
      </c>
      <c r="M45" s="59" t="s">
        <v>80</v>
      </c>
      <c r="N45" s="59" t="s">
        <v>81</v>
      </c>
      <c r="O45" s="58">
        <v>1</v>
      </c>
      <c r="P45" s="58">
        <v>2</v>
      </c>
      <c r="Q45" s="58">
        <v>6</v>
      </c>
      <c r="R45" s="58" t="str">
        <f t="shared" ref="R45" si="41">IF(Q45&lt;=4,"BAJO",IF(Q45&lt;=8,"MEDIO",IF(Q45&lt;=20,"ALTO","MUY ALTO")))</f>
        <v>MEDIO</v>
      </c>
      <c r="S45" s="58">
        <v>10</v>
      </c>
      <c r="T45" s="58">
        <f t="shared" ref="T45" si="42">Q45*S45</f>
        <v>60</v>
      </c>
      <c r="U45" s="58" t="str">
        <f t="shared" ref="U45" si="43">IF(T45&lt;=20,"IV",IF(T45&lt;=120,"III",IF(T45&lt;=500,"II",IF(T45&lt;=4000,"I",FALSE))))</f>
        <v>III</v>
      </c>
      <c r="V45" s="58" t="str">
        <f t="shared" si="40"/>
        <v>Aceptable con control existente</v>
      </c>
      <c r="W45" s="58" t="s">
        <v>82</v>
      </c>
      <c r="X45" s="58" t="s">
        <v>83</v>
      </c>
      <c r="Y45" s="58" t="s">
        <v>39</v>
      </c>
      <c r="Z45" s="58" t="s">
        <v>71</v>
      </c>
      <c r="AA45" s="58" t="s">
        <v>71</v>
      </c>
      <c r="AB45" s="58" t="s">
        <v>71</v>
      </c>
      <c r="AC45" s="58" t="s">
        <v>84</v>
      </c>
      <c r="AD45" s="58" t="s">
        <v>71</v>
      </c>
    </row>
    <row r="46" spans="2:30" s="107" customFormat="1" ht="210.75" customHeight="1" x14ac:dyDescent="0.25">
      <c r="B46" s="108" t="s">
        <v>176</v>
      </c>
      <c r="C46" s="109" t="s">
        <v>177</v>
      </c>
      <c r="D46" s="136" t="s">
        <v>178</v>
      </c>
      <c r="E46" s="32" t="s">
        <v>179</v>
      </c>
      <c r="F46" s="32" t="s">
        <v>180</v>
      </c>
      <c r="G46" s="32" t="s">
        <v>67</v>
      </c>
      <c r="H46" s="32"/>
      <c r="I46" s="131" t="s">
        <v>85</v>
      </c>
      <c r="J46" s="58" t="s">
        <v>171</v>
      </c>
      <c r="K46" s="59" t="s">
        <v>87</v>
      </c>
      <c r="L46" s="58" t="s">
        <v>88</v>
      </c>
      <c r="M46" s="59" t="s">
        <v>152</v>
      </c>
      <c r="N46" s="59" t="s">
        <v>153</v>
      </c>
      <c r="O46" s="58">
        <v>2</v>
      </c>
      <c r="P46" s="58">
        <v>3</v>
      </c>
      <c r="Q46" s="58">
        <v>6</v>
      </c>
      <c r="R46" s="58" t="s">
        <v>44</v>
      </c>
      <c r="S46" s="58">
        <v>10</v>
      </c>
      <c r="T46" s="58">
        <v>60</v>
      </c>
      <c r="U46" s="58" t="s">
        <v>181</v>
      </c>
      <c r="V46" s="58" t="str">
        <f t="shared" ref="V46:V48" si="44">IF(U46="IV","Aceptable",IF(U46="III","Aceptable con control existente",IF(U46="II","Aceptable con control especifico", IF(U46="I","No Aceptable",FALSE))))</f>
        <v>Aceptable con control existente</v>
      </c>
      <c r="W46" s="58" t="s">
        <v>82</v>
      </c>
      <c r="X46" s="58" t="s">
        <v>154</v>
      </c>
      <c r="Y46" s="58" t="s">
        <v>39</v>
      </c>
      <c r="Z46" s="58" t="s">
        <v>71</v>
      </c>
      <c r="AA46" s="58" t="s">
        <v>71</v>
      </c>
      <c r="AB46" s="58" t="s">
        <v>155</v>
      </c>
      <c r="AC46" s="58" t="s">
        <v>156</v>
      </c>
      <c r="AD46" s="58" t="s">
        <v>71</v>
      </c>
    </row>
    <row r="47" spans="2:30" s="107" customFormat="1" ht="210.75" customHeight="1" x14ac:dyDescent="0.25">
      <c r="B47" s="108" t="s">
        <v>176</v>
      </c>
      <c r="C47" s="109" t="s">
        <v>177</v>
      </c>
      <c r="D47" s="136" t="s">
        <v>178</v>
      </c>
      <c r="E47" s="32" t="s">
        <v>179</v>
      </c>
      <c r="F47" s="32" t="s">
        <v>180</v>
      </c>
      <c r="G47" s="32" t="s">
        <v>67</v>
      </c>
      <c r="H47" s="32"/>
      <c r="I47" s="132" t="s">
        <v>93</v>
      </c>
      <c r="J47" s="58" t="s">
        <v>171</v>
      </c>
      <c r="K47" s="59" t="s">
        <v>94</v>
      </c>
      <c r="L47" s="58" t="s">
        <v>157</v>
      </c>
      <c r="M47" s="59" t="s">
        <v>95</v>
      </c>
      <c r="N47" s="59" t="s">
        <v>158</v>
      </c>
      <c r="O47" s="58">
        <v>2</v>
      </c>
      <c r="P47" s="58">
        <v>3</v>
      </c>
      <c r="Q47" s="58">
        <v>6</v>
      </c>
      <c r="R47" s="58" t="s">
        <v>44</v>
      </c>
      <c r="S47" s="58">
        <v>10</v>
      </c>
      <c r="T47" s="58">
        <v>60</v>
      </c>
      <c r="U47" s="58" t="s">
        <v>181</v>
      </c>
      <c r="V47" s="58" t="str">
        <f t="shared" si="44"/>
        <v>Aceptable con control existente</v>
      </c>
      <c r="W47" s="58" t="s">
        <v>82</v>
      </c>
      <c r="X47" s="58" t="s">
        <v>159</v>
      </c>
      <c r="Y47" s="58" t="s">
        <v>39</v>
      </c>
      <c r="Z47" s="58" t="s">
        <v>71</v>
      </c>
      <c r="AA47" s="58" t="s">
        <v>71</v>
      </c>
      <c r="AB47" s="58" t="s">
        <v>71</v>
      </c>
      <c r="AC47" s="58" t="s">
        <v>160</v>
      </c>
      <c r="AD47" s="58" t="s">
        <v>71</v>
      </c>
    </row>
    <row r="48" spans="2:30" s="107" customFormat="1" ht="210.75" customHeight="1" x14ac:dyDescent="0.25">
      <c r="B48" s="108" t="s">
        <v>176</v>
      </c>
      <c r="C48" s="109" t="s">
        <v>177</v>
      </c>
      <c r="D48" s="136" t="s">
        <v>178</v>
      </c>
      <c r="E48" s="32" t="s">
        <v>179</v>
      </c>
      <c r="F48" s="32" t="s">
        <v>180</v>
      </c>
      <c r="G48" s="32" t="s">
        <v>67</v>
      </c>
      <c r="H48" s="32"/>
      <c r="I48" s="79" t="s">
        <v>99</v>
      </c>
      <c r="J48" s="58" t="s">
        <v>100</v>
      </c>
      <c r="K48" s="59" t="s">
        <v>101</v>
      </c>
      <c r="L48" s="59" t="s">
        <v>102</v>
      </c>
      <c r="M48" s="59" t="s">
        <v>103</v>
      </c>
      <c r="N48" s="59" t="s">
        <v>104</v>
      </c>
      <c r="O48" s="58">
        <v>2</v>
      </c>
      <c r="P48" s="58">
        <v>3</v>
      </c>
      <c r="Q48" s="58">
        <v>6</v>
      </c>
      <c r="R48" s="58" t="s">
        <v>44</v>
      </c>
      <c r="S48" s="58">
        <v>10</v>
      </c>
      <c r="T48" s="58">
        <v>60</v>
      </c>
      <c r="U48" s="58" t="s">
        <v>181</v>
      </c>
      <c r="V48" s="58" t="str">
        <f t="shared" si="44"/>
        <v>Aceptable con control existente</v>
      </c>
      <c r="W48" s="58" t="s">
        <v>82</v>
      </c>
      <c r="X48" s="58" t="s">
        <v>91</v>
      </c>
      <c r="Y48" s="58" t="s">
        <v>39</v>
      </c>
      <c r="Z48" s="58" t="s">
        <v>71</v>
      </c>
      <c r="AA48" s="58" t="s">
        <v>71</v>
      </c>
      <c r="AB48" s="58" t="s">
        <v>71</v>
      </c>
      <c r="AC48" s="58" t="s">
        <v>161</v>
      </c>
      <c r="AD48" s="58" t="s">
        <v>71</v>
      </c>
    </row>
    <row r="49" spans="2:30" s="107" customFormat="1" ht="213" customHeight="1" x14ac:dyDescent="0.25">
      <c r="B49" s="108" t="s">
        <v>176</v>
      </c>
      <c r="C49" s="109" t="s">
        <v>177</v>
      </c>
      <c r="D49" s="136" t="s">
        <v>178</v>
      </c>
      <c r="E49" s="32" t="s">
        <v>179</v>
      </c>
      <c r="F49" s="32" t="s">
        <v>180</v>
      </c>
      <c r="G49" s="32" t="s">
        <v>67</v>
      </c>
      <c r="H49" s="32"/>
      <c r="I49" s="79" t="s">
        <v>106</v>
      </c>
      <c r="J49" s="58" t="s">
        <v>100</v>
      </c>
      <c r="K49" s="59" t="s">
        <v>101</v>
      </c>
      <c r="L49" s="58" t="s">
        <v>107</v>
      </c>
      <c r="M49" s="59" t="s">
        <v>162</v>
      </c>
      <c r="N49" s="59" t="s">
        <v>109</v>
      </c>
      <c r="O49" s="58">
        <v>2</v>
      </c>
      <c r="P49" s="58">
        <v>3</v>
      </c>
      <c r="Q49" s="58">
        <v>6</v>
      </c>
      <c r="R49" s="58" t="s">
        <v>44</v>
      </c>
      <c r="S49" s="58">
        <v>10</v>
      </c>
      <c r="T49" s="58">
        <v>60</v>
      </c>
      <c r="U49" s="58" t="s">
        <v>181</v>
      </c>
      <c r="V49" s="58" t="str">
        <f t="shared" si="40"/>
        <v>Aceptable con control existente</v>
      </c>
      <c r="W49" s="58" t="s">
        <v>82</v>
      </c>
      <c r="X49" s="58" t="s">
        <v>91</v>
      </c>
      <c r="Y49" s="58" t="s">
        <v>39</v>
      </c>
      <c r="Z49" s="58" t="s">
        <v>71</v>
      </c>
      <c r="AA49" s="58" t="s">
        <v>71</v>
      </c>
      <c r="AB49" s="58" t="s">
        <v>71</v>
      </c>
      <c r="AC49" s="58" t="s">
        <v>163</v>
      </c>
      <c r="AD49" s="58" t="s">
        <v>71</v>
      </c>
    </row>
    <row r="50" spans="2:30" s="107" customFormat="1" ht="213" customHeight="1" x14ac:dyDescent="0.25">
      <c r="B50" s="108" t="s">
        <v>176</v>
      </c>
      <c r="C50" s="109" t="s">
        <v>177</v>
      </c>
      <c r="D50" s="136" t="s">
        <v>178</v>
      </c>
      <c r="E50" s="32" t="s">
        <v>179</v>
      </c>
      <c r="F50" s="32" t="s">
        <v>180</v>
      </c>
      <c r="G50" s="32" t="s">
        <v>67</v>
      </c>
      <c r="H50" s="32"/>
      <c r="I50" s="79" t="s">
        <v>172</v>
      </c>
      <c r="J50" s="58" t="s">
        <v>100</v>
      </c>
      <c r="K50" s="59" t="s">
        <v>101</v>
      </c>
      <c r="L50" s="59" t="s">
        <v>112</v>
      </c>
      <c r="M50" s="59" t="s">
        <v>103</v>
      </c>
      <c r="N50" s="59" t="s">
        <v>173</v>
      </c>
      <c r="O50" s="58">
        <v>2</v>
      </c>
      <c r="P50" s="58">
        <v>3</v>
      </c>
      <c r="Q50" s="58">
        <v>6</v>
      </c>
      <c r="R50" s="58" t="s">
        <v>44</v>
      </c>
      <c r="S50" s="58">
        <v>10</v>
      </c>
      <c r="T50" s="58">
        <v>60</v>
      </c>
      <c r="U50" s="58" t="s">
        <v>181</v>
      </c>
      <c r="V50" s="58" t="str">
        <f t="shared" ref="V50" si="45">IF(U50="IV","Aceptable",IF(U50="III","Aceptable con control existente",IF(U50="II","Aceptable con control especifico", IF(U50="I","No Aceptable",FALSE))))</f>
        <v>Aceptable con control existente</v>
      </c>
      <c r="W50" s="58" t="s">
        <v>82</v>
      </c>
      <c r="X50" s="58" t="s">
        <v>91</v>
      </c>
      <c r="Y50" s="58" t="s">
        <v>39</v>
      </c>
      <c r="Z50" s="58" t="s">
        <v>71</v>
      </c>
      <c r="AA50" s="58" t="s">
        <v>71</v>
      </c>
      <c r="AB50" s="58" t="s">
        <v>71</v>
      </c>
      <c r="AC50" s="58" t="s">
        <v>174</v>
      </c>
      <c r="AD50" s="58" t="s">
        <v>71</v>
      </c>
    </row>
    <row r="51" spans="2:30" s="107" customFormat="1" ht="216.75" customHeight="1" x14ac:dyDescent="0.25">
      <c r="B51" s="108" t="s">
        <v>176</v>
      </c>
      <c r="C51" s="109" t="s">
        <v>177</v>
      </c>
      <c r="D51" s="136" t="s">
        <v>178</v>
      </c>
      <c r="E51" s="32" t="s">
        <v>179</v>
      </c>
      <c r="F51" s="32" t="s">
        <v>180</v>
      </c>
      <c r="G51" s="32" t="s">
        <v>67</v>
      </c>
      <c r="H51" s="32"/>
      <c r="I51" s="79" t="s">
        <v>111</v>
      </c>
      <c r="J51" s="58" t="s">
        <v>100</v>
      </c>
      <c r="K51" s="59" t="s">
        <v>101</v>
      </c>
      <c r="L51" s="59" t="s">
        <v>112</v>
      </c>
      <c r="M51" s="59" t="s">
        <v>113</v>
      </c>
      <c r="N51" s="59" t="s">
        <v>114</v>
      </c>
      <c r="O51" s="58">
        <v>2</v>
      </c>
      <c r="P51" s="58">
        <v>3</v>
      </c>
      <c r="Q51" s="58">
        <v>6</v>
      </c>
      <c r="R51" s="58" t="s">
        <v>44</v>
      </c>
      <c r="S51" s="58">
        <v>10</v>
      </c>
      <c r="T51" s="58">
        <v>60</v>
      </c>
      <c r="U51" s="58" t="s">
        <v>181</v>
      </c>
      <c r="V51" s="58" t="str">
        <f t="shared" si="40"/>
        <v>Aceptable con control existente</v>
      </c>
      <c r="W51" s="58" t="s">
        <v>82</v>
      </c>
      <c r="X51" s="58" t="s">
        <v>91</v>
      </c>
      <c r="Y51" s="58" t="s">
        <v>39</v>
      </c>
      <c r="Z51" s="58" t="s">
        <v>71</v>
      </c>
      <c r="AA51" s="58" t="s">
        <v>71</v>
      </c>
      <c r="AB51" s="58" t="s">
        <v>71</v>
      </c>
      <c r="AC51" s="58" t="s">
        <v>175</v>
      </c>
      <c r="AD51" s="58" t="s">
        <v>71</v>
      </c>
    </row>
    <row r="52" spans="2:30" s="107" customFormat="1" ht="216.75" customHeight="1" x14ac:dyDescent="0.25">
      <c r="B52" s="108" t="s">
        <v>176</v>
      </c>
      <c r="C52" s="109" t="s">
        <v>177</v>
      </c>
      <c r="D52" s="136" t="s">
        <v>178</v>
      </c>
      <c r="E52" s="32" t="s">
        <v>179</v>
      </c>
      <c r="F52" s="32" t="s">
        <v>180</v>
      </c>
      <c r="G52" s="32" t="s">
        <v>67</v>
      </c>
      <c r="H52" s="32"/>
      <c r="I52" s="79" t="s">
        <v>182</v>
      </c>
      <c r="J52" s="58" t="s">
        <v>116</v>
      </c>
      <c r="K52" s="59" t="s">
        <v>117</v>
      </c>
      <c r="L52" s="58" t="s">
        <v>118</v>
      </c>
      <c r="M52" s="59" t="s">
        <v>183</v>
      </c>
      <c r="N52" s="59" t="s">
        <v>184</v>
      </c>
      <c r="O52" s="58">
        <v>2</v>
      </c>
      <c r="P52" s="58">
        <v>1</v>
      </c>
      <c r="Q52" s="58">
        <f t="shared" ref="Q52:Q54" si="46">O52*P52</f>
        <v>2</v>
      </c>
      <c r="R52" s="58" t="str">
        <f t="shared" ref="R52:R54" si="47">IF(Q52&lt;=4,"BAJO",IF(Q52&lt;=8,"MEDIO",IF(Q52&lt;=20,"ALTO","MUY ALTO")))</f>
        <v>BAJO</v>
      </c>
      <c r="S52" s="58">
        <v>100</v>
      </c>
      <c r="T52" s="58">
        <f t="shared" ref="T52:T54" si="48">Q52*S52</f>
        <v>200</v>
      </c>
      <c r="U52" s="58" t="str">
        <f t="shared" ref="U52:U54" si="49">IF(T52&lt;=20,"IV",IF(T52&lt;=120,"III",IF(T52&lt;=500,"II",IF(T52&lt;=4000,"I",FALSE))))</f>
        <v>II</v>
      </c>
      <c r="V52" s="58" t="str">
        <f t="shared" ref="V52:V54" si="50">IF(U52="IV","Aceptable",IF(U52="III","Aceptable con control existente",IF(U52="II","Aceptable con control especifico", IF(U52="I","No Aceptable",FALSE))))</f>
        <v>Aceptable con control especifico</v>
      </c>
      <c r="W52" s="58" t="s">
        <v>82</v>
      </c>
      <c r="X52" s="58" t="s">
        <v>122</v>
      </c>
      <c r="Y52" s="58" t="s">
        <v>39</v>
      </c>
      <c r="Z52" s="58" t="s">
        <v>71</v>
      </c>
      <c r="AA52" s="58" t="s">
        <v>71</v>
      </c>
      <c r="AB52" s="58" t="s">
        <v>71</v>
      </c>
      <c r="AC52" s="59" t="s">
        <v>185</v>
      </c>
      <c r="AD52" s="58" t="s">
        <v>71</v>
      </c>
    </row>
    <row r="53" spans="2:30" s="107" customFormat="1" ht="216.75" customHeight="1" x14ac:dyDescent="0.25">
      <c r="B53" s="108" t="s">
        <v>176</v>
      </c>
      <c r="C53" s="109" t="s">
        <v>177</v>
      </c>
      <c r="D53" s="136" t="s">
        <v>178</v>
      </c>
      <c r="E53" s="32" t="s">
        <v>179</v>
      </c>
      <c r="F53" s="32" t="s">
        <v>180</v>
      </c>
      <c r="G53" s="32" t="s">
        <v>67</v>
      </c>
      <c r="H53" s="32"/>
      <c r="I53" s="79" t="s">
        <v>186</v>
      </c>
      <c r="J53" s="58" t="s">
        <v>116</v>
      </c>
      <c r="K53" s="59" t="s">
        <v>125</v>
      </c>
      <c r="L53" s="58" t="s">
        <v>126</v>
      </c>
      <c r="M53" s="59" t="s">
        <v>164</v>
      </c>
      <c r="N53" s="59" t="s">
        <v>128</v>
      </c>
      <c r="O53" s="58">
        <v>2</v>
      </c>
      <c r="P53" s="58">
        <v>3</v>
      </c>
      <c r="Q53" s="58">
        <f t="shared" si="46"/>
        <v>6</v>
      </c>
      <c r="R53" s="58" t="str">
        <f t="shared" si="47"/>
        <v>MEDIO</v>
      </c>
      <c r="S53" s="58">
        <v>10</v>
      </c>
      <c r="T53" s="58">
        <f t="shared" si="48"/>
        <v>60</v>
      </c>
      <c r="U53" s="58" t="str">
        <f t="shared" si="49"/>
        <v>III</v>
      </c>
      <c r="V53" s="58" t="str">
        <f t="shared" si="50"/>
        <v>Aceptable con control existente</v>
      </c>
      <c r="W53" s="58" t="s">
        <v>82</v>
      </c>
      <c r="X53" s="58" t="s">
        <v>122</v>
      </c>
      <c r="Y53" s="58" t="s">
        <v>39</v>
      </c>
      <c r="Z53" s="58" t="s">
        <v>71</v>
      </c>
      <c r="AA53" s="58" t="s">
        <v>71</v>
      </c>
      <c r="AB53" s="58" t="s">
        <v>71</v>
      </c>
      <c r="AC53" s="58" t="s">
        <v>129</v>
      </c>
      <c r="AD53" s="58" t="s">
        <v>71</v>
      </c>
    </row>
    <row r="54" spans="2:30" s="107" customFormat="1" ht="216.75" customHeight="1" x14ac:dyDescent="0.25">
      <c r="B54" s="108" t="s">
        <v>176</v>
      </c>
      <c r="C54" s="109" t="s">
        <v>177</v>
      </c>
      <c r="D54" s="136" t="s">
        <v>178</v>
      </c>
      <c r="E54" s="32" t="s">
        <v>179</v>
      </c>
      <c r="F54" s="32" t="s">
        <v>180</v>
      </c>
      <c r="G54" s="32"/>
      <c r="H54" s="32" t="s">
        <v>67</v>
      </c>
      <c r="I54" s="79" t="s">
        <v>130</v>
      </c>
      <c r="J54" s="58" t="s">
        <v>131</v>
      </c>
      <c r="K54" s="59" t="s">
        <v>132</v>
      </c>
      <c r="L54" s="58" t="s">
        <v>133</v>
      </c>
      <c r="M54" s="59" t="s">
        <v>134</v>
      </c>
      <c r="N54" s="59" t="s">
        <v>135</v>
      </c>
      <c r="O54" s="58">
        <v>4</v>
      </c>
      <c r="P54" s="58">
        <v>2</v>
      </c>
      <c r="Q54" s="58">
        <f t="shared" si="46"/>
        <v>8</v>
      </c>
      <c r="R54" s="58" t="str">
        <f t="shared" si="47"/>
        <v>MEDIO</v>
      </c>
      <c r="S54" s="58">
        <v>60</v>
      </c>
      <c r="T54" s="58">
        <f t="shared" si="48"/>
        <v>480</v>
      </c>
      <c r="U54" s="58" t="str">
        <f t="shared" si="49"/>
        <v>II</v>
      </c>
      <c r="V54" s="58" t="str">
        <f t="shared" si="50"/>
        <v>Aceptable con control especifico</v>
      </c>
      <c r="W54" s="58" t="s">
        <v>82</v>
      </c>
      <c r="X54" s="58" t="s">
        <v>136</v>
      </c>
      <c r="Y54" s="58" t="s">
        <v>39</v>
      </c>
      <c r="Z54" s="58" t="s">
        <v>71</v>
      </c>
      <c r="AA54" s="58" t="s">
        <v>71</v>
      </c>
      <c r="AB54" s="58" t="s">
        <v>71</v>
      </c>
      <c r="AC54" s="59" t="s">
        <v>137</v>
      </c>
      <c r="AD54" s="58" t="s">
        <v>71</v>
      </c>
    </row>
    <row r="55" spans="2:30" s="107" customFormat="1" ht="216" customHeight="1" x14ac:dyDescent="0.25">
      <c r="B55" s="108" t="s">
        <v>176</v>
      </c>
      <c r="C55" s="109" t="s">
        <v>177</v>
      </c>
      <c r="D55" s="136" t="s">
        <v>178</v>
      </c>
      <c r="E55" s="32" t="s">
        <v>179</v>
      </c>
      <c r="F55" s="32" t="s">
        <v>180</v>
      </c>
      <c r="G55" s="32"/>
      <c r="H55" s="32" t="s">
        <v>67</v>
      </c>
      <c r="I55" s="79" t="s">
        <v>138</v>
      </c>
      <c r="J55" s="58" t="s">
        <v>131</v>
      </c>
      <c r="K55" s="59" t="s">
        <v>139</v>
      </c>
      <c r="L55" s="58" t="s">
        <v>140</v>
      </c>
      <c r="M55" s="59" t="s">
        <v>134</v>
      </c>
      <c r="N55" s="59" t="s">
        <v>135</v>
      </c>
      <c r="O55" s="58">
        <v>2</v>
      </c>
      <c r="P55" s="58">
        <v>2</v>
      </c>
      <c r="Q55" s="58">
        <f t="shared" ref="Q55:Q56" si="51">O55*P55</f>
        <v>4</v>
      </c>
      <c r="R55" s="58" t="str">
        <f t="shared" ref="R55:R57" si="52">IF(Q55&lt;=4,"BAJO",IF(Q55&lt;=8,"MEDIO",IF(Q55&lt;=20,"ALTO","MUY ALTO")))</f>
        <v>BAJO</v>
      </c>
      <c r="S55" s="58">
        <v>25</v>
      </c>
      <c r="T55" s="58">
        <f t="shared" ref="T55:T57" si="53">Q55*S55</f>
        <v>100</v>
      </c>
      <c r="U55" s="58" t="str">
        <f t="shared" ref="U55:U57" si="54">IF(T55&lt;=20,"IV",IF(T55&lt;=120,"III",IF(T55&lt;=500,"II",IF(T55&lt;=4000,"I",FALSE))))</f>
        <v>III</v>
      </c>
      <c r="V55" s="58" t="str">
        <f t="shared" si="40"/>
        <v>Aceptable con control existente</v>
      </c>
      <c r="W55" s="58" t="s">
        <v>82</v>
      </c>
      <c r="X55" s="58" t="s">
        <v>136</v>
      </c>
      <c r="Y55" s="58" t="s">
        <v>39</v>
      </c>
      <c r="Z55" s="58" t="s">
        <v>71</v>
      </c>
      <c r="AA55" s="58" t="s">
        <v>71</v>
      </c>
      <c r="AB55" s="58" t="s">
        <v>71</v>
      </c>
      <c r="AC55" s="59" t="s">
        <v>137</v>
      </c>
      <c r="AD55" s="58" t="s">
        <v>71</v>
      </c>
    </row>
    <row r="56" spans="2:30" s="107" customFormat="1" ht="216" customHeight="1" x14ac:dyDescent="0.25">
      <c r="B56" s="108" t="s">
        <v>176</v>
      </c>
      <c r="C56" s="109" t="s">
        <v>177</v>
      </c>
      <c r="D56" s="136" t="s">
        <v>187</v>
      </c>
      <c r="E56" s="32" t="s">
        <v>188</v>
      </c>
      <c r="F56" s="32" t="s">
        <v>189</v>
      </c>
      <c r="G56" s="32" t="s">
        <v>67</v>
      </c>
      <c r="H56" s="32"/>
      <c r="I56" s="79" t="s">
        <v>68</v>
      </c>
      <c r="J56" s="58" t="s">
        <v>69</v>
      </c>
      <c r="K56" s="59" t="s">
        <v>70</v>
      </c>
      <c r="L56" s="58" t="s">
        <v>80</v>
      </c>
      <c r="M56" s="59" t="s">
        <v>72</v>
      </c>
      <c r="N56" s="59" t="s">
        <v>73</v>
      </c>
      <c r="O56" s="58">
        <v>1</v>
      </c>
      <c r="P56" s="58">
        <v>1</v>
      </c>
      <c r="Q56" s="58">
        <f t="shared" si="51"/>
        <v>1</v>
      </c>
      <c r="R56" s="58" t="str">
        <f t="shared" si="52"/>
        <v>BAJO</v>
      </c>
      <c r="S56" s="58">
        <v>10</v>
      </c>
      <c r="T56" s="58">
        <f t="shared" si="53"/>
        <v>10</v>
      </c>
      <c r="U56" s="58" t="str">
        <f t="shared" si="54"/>
        <v>IV</v>
      </c>
      <c r="V56" s="58" t="str">
        <f t="shared" si="40"/>
        <v>Aceptable</v>
      </c>
      <c r="W56" s="58" t="s">
        <v>82</v>
      </c>
      <c r="X56" s="59" t="s">
        <v>70</v>
      </c>
      <c r="Y56" s="58" t="s">
        <v>39</v>
      </c>
      <c r="Z56" s="58" t="s">
        <v>71</v>
      </c>
      <c r="AA56" s="58" t="s">
        <v>71</v>
      </c>
      <c r="AB56" s="58" t="s">
        <v>71</v>
      </c>
      <c r="AC56" s="58" t="s">
        <v>75</v>
      </c>
      <c r="AD56" s="58" t="s">
        <v>71</v>
      </c>
    </row>
    <row r="57" spans="2:30" s="107" customFormat="1" ht="216" customHeight="1" x14ac:dyDescent="0.25">
      <c r="B57" s="108" t="s">
        <v>176</v>
      </c>
      <c r="C57" s="109" t="s">
        <v>177</v>
      </c>
      <c r="D57" s="136" t="s">
        <v>187</v>
      </c>
      <c r="E57" s="32" t="s">
        <v>188</v>
      </c>
      <c r="F57" s="32" t="s">
        <v>189</v>
      </c>
      <c r="G57" s="32" t="s">
        <v>67</v>
      </c>
      <c r="H57" s="32"/>
      <c r="I57" s="79" t="s">
        <v>76</v>
      </c>
      <c r="J57" s="58" t="s">
        <v>77</v>
      </c>
      <c r="K57" s="59" t="s">
        <v>78</v>
      </c>
      <c r="L57" s="58" t="s">
        <v>79</v>
      </c>
      <c r="M57" s="59" t="s">
        <v>80</v>
      </c>
      <c r="N57" s="59" t="s">
        <v>81</v>
      </c>
      <c r="O57" s="58">
        <v>1</v>
      </c>
      <c r="P57" s="58">
        <v>2</v>
      </c>
      <c r="Q57" s="58">
        <v>6</v>
      </c>
      <c r="R57" s="58" t="str">
        <f t="shared" si="52"/>
        <v>MEDIO</v>
      </c>
      <c r="S57" s="58">
        <v>10</v>
      </c>
      <c r="T57" s="58">
        <f t="shared" si="53"/>
        <v>60</v>
      </c>
      <c r="U57" s="58" t="str">
        <f t="shared" si="54"/>
        <v>III</v>
      </c>
      <c r="V57" s="58" t="str">
        <f t="shared" si="40"/>
        <v>Aceptable con control existente</v>
      </c>
      <c r="W57" s="58" t="s">
        <v>82</v>
      </c>
      <c r="X57" s="58" t="s">
        <v>83</v>
      </c>
      <c r="Y57" s="58" t="s">
        <v>39</v>
      </c>
      <c r="Z57" s="58" t="s">
        <v>71</v>
      </c>
      <c r="AA57" s="58" t="s">
        <v>71</v>
      </c>
      <c r="AB57" s="58" t="s">
        <v>71</v>
      </c>
      <c r="AC57" s="58" t="s">
        <v>84</v>
      </c>
      <c r="AD57" s="58" t="s">
        <v>71</v>
      </c>
    </row>
    <row r="58" spans="2:30" s="107" customFormat="1" ht="216" customHeight="1" x14ac:dyDescent="0.25">
      <c r="B58" s="108" t="s">
        <v>176</v>
      </c>
      <c r="C58" s="109" t="s">
        <v>177</v>
      </c>
      <c r="D58" s="136" t="s">
        <v>187</v>
      </c>
      <c r="E58" s="32" t="s">
        <v>188</v>
      </c>
      <c r="F58" s="32" t="s">
        <v>189</v>
      </c>
      <c r="G58" s="32" t="s">
        <v>67</v>
      </c>
      <c r="H58" s="32"/>
      <c r="I58" s="131" t="s">
        <v>85</v>
      </c>
      <c r="J58" s="58" t="s">
        <v>86</v>
      </c>
      <c r="K58" s="59" t="s">
        <v>87</v>
      </c>
      <c r="L58" s="58" t="s">
        <v>88</v>
      </c>
      <c r="M58" s="59" t="s">
        <v>152</v>
      </c>
      <c r="N58" s="59" t="s">
        <v>153</v>
      </c>
      <c r="O58" s="58">
        <v>2</v>
      </c>
      <c r="P58" s="58">
        <v>3</v>
      </c>
      <c r="Q58" s="58">
        <v>6</v>
      </c>
      <c r="R58" s="58" t="s">
        <v>44</v>
      </c>
      <c r="S58" s="58">
        <v>10</v>
      </c>
      <c r="T58" s="58">
        <v>60</v>
      </c>
      <c r="U58" s="58" t="s">
        <v>181</v>
      </c>
      <c r="V58" s="58" t="str">
        <f t="shared" ref="V58:V60" si="55">IF(U58="IV","Aceptable",IF(U58="III","Aceptable con control existente",IF(U58="II","Aceptable con control especifico", IF(U58="I","No Aceptable",FALSE))))</f>
        <v>Aceptable con control existente</v>
      </c>
      <c r="W58" s="58" t="s">
        <v>82</v>
      </c>
      <c r="X58" s="58" t="s">
        <v>154</v>
      </c>
      <c r="Y58" s="58" t="s">
        <v>39</v>
      </c>
      <c r="Z58" s="58" t="s">
        <v>71</v>
      </c>
      <c r="AA58" s="58" t="s">
        <v>71</v>
      </c>
      <c r="AB58" s="58" t="s">
        <v>155</v>
      </c>
      <c r="AC58" s="58" t="s">
        <v>156</v>
      </c>
      <c r="AD58" s="58" t="s">
        <v>71</v>
      </c>
    </row>
    <row r="59" spans="2:30" s="107" customFormat="1" ht="216" customHeight="1" x14ac:dyDescent="0.25">
      <c r="B59" s="108" t="s">
        <v>176</v>
      </c>
      <c r="C59" s="109" t="s">
        <v>177</v>
      </c>
      <c r="D59" s="136" t="s">
        <v>187</v>
      </c>
      <c r="E59" s="32" t="s">
        <v>188</v>
      </c>
      <c r="F59" s="32" t="s">
        <v>189</v>
      </c>
      <c r="G59" s="32" t="s">
        <v>67</v>
      </c>
      <c r="H59" s="32"/>
      <c r="I59" s="132" t="s">
        <v>93</v>
      </c>
      <c r="J59" s="58" t="s">
        <v>86</v>
      </c>
      <c r="K59" s="59" t="s">
        <v>94</v>
      </c>
      <c r="L59" s="58" t="s">
        <v>157</v>
      </c>
      <c r="M59" s="59" t="s">
        <v>95</v>
      </c>
      <c r="N59" s="59" t="s">
        <v>158</v>
      </c>
      <c r="O59" s="58">
        <v>2</v>
      </c>
      <c r="P59" s="58">
        <v>3</v>
      </c>
      <c r="Q59" s="58">
        <v>6</v>
      </c>
      <c r="R59" s="58" t="s">
        <v>44</v>
      </c>
      <c r="S59" s="58">
        <v>10</v>
      </c>
      <c r="T59" s="58">
        <v>60</v>
      </c>
      <c r="U59" s="58" t="s">
        <v>181</v>
      </c>
      <c r="V59" s="58" t="str">
        <f t="shared" si="55"/>
        <v>Aceptable con control existente</v>
      </c>
      <c r="W59" s="58" t="s">
        <v>82</v>
      </c>
      <c r="X59" s="58" t="s">
        <v>159</v>
      </c>
      <c r="Y59" s="58" t="s">
        <v>39</v>
      </c>
      <c r="Z59" s="58" t="s">
        <v>71</v>
      </c>
      <c r="AA59" s="58" t="s">
        <v>71</v>
      </c>
      <c r="AB59" s="58" t="s">
        <v>71</v>
      </c>
      <c r="AC59" s="58" t="s">
        <v>160</v>
      </c>
      <c r="AD59" s="58" t="s">
        <v>71</v>
      </c>
    </row>
    <row r="60" spans="2:30" s="107" customFormat="1" ht="216" customHeight="1" x14ac:dyDescent="0.25">
      <c r="B60" s="108" t="s">
        <v>176</v>
      </c>
      <c r="C60" s="109" t="s">
        <v>177</v>
      </c>
      <c r="D60" s="136" t="s">
        <v>187</v>
      </c>
      <c r="E60" s="32" t="s">
        <v>188</v>
      </c>
      <c r="F60" s="32" t="s">
        <v>189</v>
      </c>
      <c r="G60" s="32" t="s">
        <v>67</v>
      </c>
      <c r="H60" s="32"/>
      <c r="I60" s="79" t="s">
        <v>99</v>
      </c>
      <c r="J60" s="58" t="s">
        <v>100</v>
      </c>
      <c r="K60" s="59" t="s">
        <v>101</v>
      </c>
      <c r="L60" s="59" t="s">
        <v>102</v>
      </c>
      <c r="M60" s="59" t="s">
        <v>103</v>
      </c>
      <c r="N60" s="59" t="s">
        <v>104</v>
      </c>
      <c r="O60" s="58">
        <v>2</v>
      </c>
      <c r="P60" s="58">
        <v>3</v>
      </c>
      <c r="Q60" s="58">
        <v>6</v>
      </c>
      <c r="R60" s="58" t="s">
        <v>44</v>
      </c>
      <c r="S60" s="58">
        <v>10</v>
      </c>
      <c r="T60" s="58">
        <v>60</v>
      </c>
      <c r="U60" s="58" t="s">
        <v>181</v>
      </c>
      <c r="V60" s="58" t="str">
        <f t="shared" si="55"/>
        <v>Aceptable con control existente</v>
      </c>
      <c r="W60" s="58" t="s">
        <v>82</v>
      </c>
      <c r="X60" s="58" t="s">
        <v>91</v>
      </c>
      <c r="Y60" s="58" t="s">
        <v>39</v>
      </c>
      <c r="Z60" s="58" t="s">
        <v>71</v>
      </c>
      <c r="AA60" s="58" t="s">
        <v>71</v>
      </c>
      <c r="AB60" s="58" t="s">
        <v>71</v>
      </c>
      <c r="AC60" s="58" t="s">
        <v>161</v>
      </c>
      <c r="AD60" s="58" t="s">
        <v>71</v>
      </c>
    </row>
    <row r="61" spans="2:30" s="107" customFormat="1" ht="233.25" customHeight="1" x14ac:dyDescent="0.25">
      <c r="B61" s="108" t="s">
        <v>176</v>
      </c>
      <c r="C61" s="109" t="s">
        <v>177</v>
      </c>
      <c r="D61" s="136" t="s">
        <v>187</v>
      </c>
      <c r="E61" s="32" t="s">
        <v>188</v>
      </c>
      <c r="F61" s="32" t="s">
        <v>189</v>
      </c>
      <c r="G61" s="32" t="s">
        <v>67</v>
      </c>
      <c r="H61" s="32"/>
      <c r="I61" s="79" t="s">
        <v>106</v>
      </c>
      <c r="J61" s="58" t="s">
        <v>100</v>
      </c>
      <c r="K61" s="59" t="s">
        <v>101</v>
      </c>
      <c r="L61" s="58" t="s">
        <v>107</v>
      </c>
      <c r="M61" s="59" t="s">
        <v>162</v>
      </c>
      <c r="N61" s="59" t="s">
        <v>109</v>
      </c>
      <c r="O61" s="58">
        <v>2</v>
      </c>
      <c r="P61" s="58">
        <v>3</v>
      </c>
      <c r="Q61" s="58">
        <v>6</v>
      </c>
      <c r="R61" s="58" t="s">
        <v>44</v>
      </c>
      <c r="S61" s="58">
        <v>10</v>
      </c>
      <c r="T61" s="58">
        <v>60</v>
      </c>
      <c r="U61" s="58" t="s">
        <v>181</v>
      </c>
      <c r="V61" s="58" t="str">
        <f t="shared" si="40"/>
        <v>Aceptable con control existente</v>
      </c>
      <c r="W61" s="58" t="s">
        <v>82</v>
      </c>
      <c r="X61" s="58" t="s">
        <v>91</v>
      </c>
      <c r="Y61" s="58" t="s">
        <v>39</v>
      </c>
      <c r="Z61" s="58" t="s">
        <v>71</v>
      </c>
      <c r="AA61" s="58" t="s">
        <v>71</v>
      </c>
      <c r="AB61" s="58" t="s">
        <v>71</v>
      </c>
      <c r="AC61" s="58" t="s">
        <v>163</v>
      </c>
      <c r="AD61" s="58" t="s">
        <v>71</v>
      </c>
    </row>
    <row r="62" spans="2:30" s="107" customFormat="1" ht="233.25" customHeight="1" x14ac:dyDescent="0.25">
      <c r="B62" s="108" t="s">
        <v>176</v>
      </c>
      <c r="C62" s="109" t="s">
        <v>177</v>
      </c>
      <c r="D62" s="136" t="s">
        <v>187</v>
      </c>
      <c r="E62" s="32" t="s">
        <v>188</v>
      </c>
      <c r="F62" s="32" t="s">
        <v>189</v>
      </c>
      <c r="G62" s="32" t="s">
        <v>67</v>
      </c>
      <c r="H62" s="32"/>
      <c r="I62" s="79" t="s">
        <v>172</v>
      </c>
      <c r="J62" s="58" t="s">
        <v>100</v>
      </c>
      <c r="K62" s="59" t="s">
        <v>101</v>
      </c>
      <c r="L62" s="59" t="s">
        <v>112</v>
      </c>
      <c r="M62" s="59" t="s">
        <v>103</v>
      </c>
      <c r="N62" s="59" t="s">
        <v>173</v>
      </c>
      <c r="O62" s="58">
        <v>2</v>
      </c>
      <c r="P62" s="58">
        <v>3</v>
      </c>
      <c r="Q62" s="58">
        <v>6</v>
      </c>
      <c r="R62" s="58" t="s">
        <v>44</v>
      </c>
      <c r="S62" s="58">
        <v>10</v>
      </c>
      <c r="T62" s="58">
        <v>60</v>
      </c>
      <c r="U62" s="58" t="s">
        <v>181</v>
      </c>
      <c r="V62" s="58" t="str">
        <f t="shared" ref="V62" si="56">IF(U62="IV","Aceptable",IF(U62="III","Aceptable con control existente",IF(U62="II","Aceptable con control especifico", IF(U62="I","No Aceptable",FALSE))))</f>
        <v>Aceptable con control existente</v>
      </c>
      <c r="W62" s="58" t="s">
        <v>82</v>
      </c>
      <c r="X62" s="58" t="s">
        <v>91</v>
      </c>
      <c r="Y62" s="58" t="s">
        <v>39</v>
      </c>
      <c r="Z62" s="58" t="s">
        <v>71</v>
      </c>
      <c r="AA62" s="58" t="s">
        <v>71</v>
      </c>
      <c r="AB62" s="58" t="s">
        <v>71</v>
      </c>
      <c r="AC62" s="58" t="s">
        <v>174</v>
      </c>
      <c r="AD62" s="58" t="s">
        <v>71</v>
      </c>
    </row>
    <row r="63" spans="2:30" s="107" customFormat="1" ht="232.5" customHeight="1" x14ac:dyDescent="0.25">
      <c r="B63" s="108" t="s">
        <v>176</v>
      </c>
      <c r="C63" s="109" t="s">
        <v>177</v>
      </c>
      <c r="D63" s="136" t="s">
        <v>187</v>
      </c>
      <c r="E63" s="32" t="s">
        <v>188</v>
      </c>
      <c r="F63" s="32" t="s">
        <v>189</v>
      </c>
      <c r="G63" s="32" t="s">
        <v>67</v>
      </c>
      <c r="H63" s="32"/>
      <c r="I63" s="79" t="s">
        <v>111</v>
      </c>
      <c r="J63" s="58" t="s">
        <v>100</v>
      </c>
      <c r="K63" s="59" t="s">
        <v>101</v>
      </c>
      <c r="L63" s="59" t="s">
        <v>112</v>
      </c>
      <c r="M63" s="59" t="s">
        <v>113</v>
      </c>
      <c r="N63" s="59" t="s">
        <v>114</v>
      </c>
      <c r="O63" s="58">
        <v>2</v>
      </c>
      <c r="P63" s="58">
        <v>3</v>
      </c>
      <c r="Q63" s="58">
        <v>6</v>
      </c>
      <c r="R63" s="58" t="s">
        <v>44</v>
      </c>
      <c r="S63" s="58">
        <v>10</v>
      </c>
      <c r="T63" s="58">
        <v>60</v>
      </c>
      <c r="U63" s="58" t="s">
        <v>181</v>
      </c>
      <c r="V63" s="58" t="str">
        <f t="shared" si="40"/>
        <v>Aceptable con control existente</v>
      </c>
      <c r="W63" s="58" t="s">
        <v>82</v>
      </c>
      <c r="X63" s="58" t="s">
        <v>91</v>
      </c>
      <c r="Y63" s="58" t="s">
        <v>39</v>
      </c>
      <c r="Z63" s="58" t="s">
        <v>71</v>
      </c>
      <c r="AA63" s="58" t="s">
        <v>71</v>
      </c>
      <c r="AB63" s="58" t="s">
        <v>71</v>
      </c>
      <c r="AC63" s="58" t="s">
        <v>175</v>
      </c>
      <c r="AD63" s="58" t="s">
        <v>71</v>
      </c>
    </row>
    <row r="64" spans="2:30" s="107" customFormat="1" ht="232.5" customHeight="1" x14ac:dyDescent="0.25">
      <c r="B64" s="108" t="s">
        <v>176</v>
      </c>
      <c r="C64" s="109" t="s">
        <v>177</v>
      </c>
      <c r="D64" s="136" t="s">
        <v>187</v>
      </c>
      <c r="E64" s="32" t="s">
        <v>188</v>
      </c>
      <c r="F64" s="32" t="s">
        <v>189</v>
      </c>
      <c r="G64" s="32" t="s">
        <v>67</v>
      </c>
      <c r="H64" s="32"/>
      <c r="I64" s="79" t="s">
        <v>182</v>
      </c>
      <c r="J64" s="58" t="s">
        <v>116</v>
      </c>
      <c r="K64" s="59" t="s">
        <v>117</v>
      </c>
      <c r="L64" s="58" t="s">
        <v>118</v>
      </c>
      <c r="M64" s="59" t="s">
        <v>183</v>
      </c>
      <c r="N64" s="59" t="s">
        <v>184</v>
      </c>
      <c r="O64" s="58">
        <v>2</v>
      </c>
      <c r="P64" s="58">
        <v>1</v>
      </c>
      <c r="Q64" s="58">
        <f t="shared" ref="Q64" si="57">O64*P64</f>
        <v>2</v>
      </c>
      <c r="R64" s="58" t="str">
        <f t="shared" ref="R64" si="58">IF(Q64&lt;=4,"BAJO",IF(Q64&lt;=8,"MEDIO",IF(Q64&lt;=20,"ALTO","MUY ALTO")))</f>
        <v>BAJO</v>
      </c>
      <c r="S64" s="58">
        <v>100</v>
      </c>
      <c r="T64" s="58">
        <f t="shared" ref="T64" si="59">Q64*S64</f>
        <v>200</v>
      </c>
      <c r="U64" s="58" t="str">
        <f t="shared" ref="U64" si="60">IF(T64&lt;=20,"IV",IF(T64&lt;=120,"III",IF(T64&lt;=500,"II",IF(T64&lt;=4000,"I",FALSE))))</f>
        <v>II</v>
      </c>
      <c r="V64" s="58" t="str">
        <f t="shared" si="40"/>
        <v>Aceptable con control especifico</v>
      </c>
      <c r="W64" s="58" t="s">
        <v>82</v>
      </c>
      <c r="X64" s="58" t="s">
        <v>122</v>
      </c>
      <c r="Y64" s="58" t="s">
        <v>39</v>
      </c>
      <c r="Z64" s="58" t="s">
        <v>71</v>
      </c>
      <c r="AA64" s="58" t="s">
        <v>71</v>
      </c>
      <c r="AB64" s="58" t="s">
        <v>71</v>
      </c>
      <c r="AC64" s="59" t="s">
        <v>185</v>
      </c>
      <c r="AD64" s="58" t="s">
        <v>71</v>
      </c>
    </row>
    <row r="65" spans="2:30" s="107" customFormat="1" ht="226.5" customHeight="1" x14ac:dyDescent="0.25">
      <c r="B65" s="108" t="s">
        <v>176</v>
      </c>
      <c r="C65" s="109" t="s">
        <v>177</v>
      </c>
      <c r="D65" s="136" t="s">
        <v>187</v>
      </c>
      <c r="E65" s="32" t="s">
        <v>188</v>
      </c>
      <c r="F65" s="32" t="s">
        <v>189</v>
      </c>
      <c r="G65" s="32" t="s">
        <v>67</v>
      </c>
      <c r="H65" s="32"/>
      <c r="I65" s="79" t="s">
        <v>186</v>
      </c>
      <c r="J65" s="58" t="s">
        <v>116</v>
      </c>
      <c r="K65" s="59" t="s">
        <v>125</v>
      </c>
      <c r="L65" s="58" t="s">
        <v>126</v>
      </c>
      <c r="M65" s="59" t="s">
        <v>164</v>
      </c>
      <c r="N65" s="59" t="s">
        <v>128</v>
      </c>
      <c r="O65" s="58">
        <v>2</v>
      </c>
      <c r="P65" s="58">
        <v>3</v>
      </c>
      <c r="Q65" s="58">
        <f t="shared" ref="Q65:Q67" si="61">O65*P65</f>
        <v>6</v>
      </c>
      <c r="R65" s="58" t="str">
        <f t="shared" ref="R65:R69" si="62">IF(Q65&lt;=4,"BAJO",IF(Q65&lt;=8,"MEDIO",IF(Q65&lt;=20,"ALTO","MUY ALTO")))</f>
        <v>MEDIO</v>
      </c>
      <c r="S65" s="58">
        <v>10</v>
      </c>
      <c r="T65" s="58">
        <f t="shared" ref="T65:T75" si="63">Q65*S65</f>
        <v>60</v>
      </c>
      <c r="U65" s="58" t="str">
        <f t="shared" ref="U65:U87" si="64">IF(T65&lt;=20,"IV",IF(T65&lt;=120,"III",IF(T65&lt;=500,"II",IF(T65&lt;=4000,"I",FALSE))))</f>
        <v>III</v>
      </c>
      <c r="V65" s="58" t="str">
        <f t="shared" si="40"/>
        <v>Aceptable con control existente</v>
      </c>
      <c r="W65" s="58" t="s">
        <v>82</v>
      </c>
      <c r="X65" s="58" t="s">
        <v>122</v>
      </c>
      <c r="Y65" s="58" t="s">
        <v>39</v>
      </c>
      <c r="Z65" s="58" t="s">
        <v>71</v>
      </c>
      <c r="AA65" s="58" t="s">
        <v>71</v>
      </c>
      <c r="AB65" s="58" t="s">
        <v>71</v>
      </c>
      <c r="AC65" s="58" t="s">
        <v>129</v>
      </c>
      <c r="AD65" s="58" t="s">
        <v>71</v>
      </c>
    </row>
    <row r="66" spans="2:30" s="107" customFormat="1" ht="226.5" customHeight="1" x14ac:dyDescent="0.25">
      <c r="B66" s="108" t="s">
        <v>176</v>
      </c>
      <c r="C66" s="109" t="s">
        <v>177</v>
      </c>
      <c r="D66" s="136" t="s">
        <v>187</v>
      </c>
      <c r="E66" s="32" t="s">
        <v>188</v>
      </c>
      <c r="F66" s="32" t="s">
        <v>189</v>
      </c>
      <c r="G66" s="32"/>
      <c r="H66" s="32" t="s">
        <v>67</v>
      </c>
      <c r="I66" s="79" t="s">
        <v>130</v>
      </c>
      <c r="J66" s="58" t="s">
        <v>131</v>
      </c>
      <c r="K66" s="59" t="s">
        <v>132</v>
      </c>
      <c r="L66" s="58" t="s">
        <v>133</v>
      </c>
      <c r="M66" s="59" t="s">
        <v>134</v>
      </c>
      <c r="N66" s="59" t="s">
        <v>135</v>
      </c>
      <c r="O66" s="58">
        <v>4</v>
      </c>
      <c r="P66" s="58">
        <v>2</v>
      </c>
      <c r="Q66" s="58">
        <f t="shared" ref="Q66" si="65">O66*P66</f>
        <v>8</v>
      </c>
      <c r="R66" s="58" t="str">
        <f t="shared" ref="R66" si="66">IF(Q66&lt;=4,"BAJO",IF(Q66&lt;=8,"MEDIO",IF(Q66&lt;=20,"ALTO","MUY ALTO")))</f>
        <v>MEDIO</v>
      </c>
      <c r="S66" s="58">
        <v>60</v>
      </c>
      <c r="T66" s="58">
        <f t="shared" ref="T66" si="67">Q66*S66</f>
        <v>480</v>
      </c>
      <c r="U66" s="58" t="str">
        <f t="shared" ref="U66" si="68">IF(T66&lt;=20,"IV",IF(T66&lt;=120,"III",IF(T66&lt;=500,"II",IF(T66&lt;=4000,"I",FALSE))))</f>
        <v>II</v>
      </c>
      <c r="V66" s="58" t="str">
        <f t="shared" ref="V66" si="69">IF(U66="IV","Aceptable",IF(U66="III","Aceptable con control existente",IF(U66="II","Aceptable con control especifico", IF(U66="I","No Aceptable",FALSE))))</f>
        <v>Aceptable con control especifico</v>
      </c>
      <c r="W66" s="58" t="s">
        <v>82</v>
      </c>
      <c r="X66" s="58" t="s">
        <v>136</v>
      </c>
      <c r="Y66" s="58" t="s">
        <v>39</v>
      </c>
      <c r="Z66" s="58" t="s">
        <v>71</v>
      </c>
      <c r="AA66" s="58" t="s">
        <v>71</v>
      </c>
      <c r="AB66" s="58" t="s">
        <v>71</v>
      </c>
      <c r="AC66" s="59" t="s">
        <v>137</v>
      </c>
      <c r="AD66" s="58" t="s">
        <v>71</v>
      </c>
    </row>
    <row r="67" spans="2:30" s="107" customFormat="1" ht="247.5" customHeight="1" x14ac:dyDescent="0.25">
      <c r="B67" s="108" t="s">
        <v>176</v>
      </c>
      <c r="C67" s="109" t="s">
        <v>177</v>
      </c>
      <c r="D67" s="136" t="s">
        <v>187</v>
      </c>
      <c r="E67" s="32" t="s">
        <v>188</v>
      </c>
      <c r="F67" s="32" t="s">
        <v>189</v>
      </c>
      <c r="G67" s="32"/>
      <c r="H67" s="32" t="s">
        <v>67</v>
      </c>
      <c r="I67" s="79" t="s">
        <v>138</v>
      </c>
      <c r="J67" s="58" t="s">
        <v>131</v>
      </c>
      <c r="K67" s="59" t="s">
        <v>139</v>
      </c>
      <c r="L67" s="58" t="s">
        <v>140</v>
      </c>
      <c r="M67" s="59" t="s">
        <v>134</v>
      </c>
      <c r="N67" s="59" t="s">
        <v>135</v>
      </c>
      <c r="O67" s="58">
        <v>2</v>
      </c>
      <c r="P67" s="58">
        <v>2</v>
      </c>
      <c r="Q67" s="58">
        <f t="shared" si="61"/>
        <v>4</v>
      </c>
      <c r="R67" s="58" t="str">
        <f t="shared" si="62"/>
        <v>BAJO</v>
      </c>
      <c r="S67" s="58">
        <v>25</v>
      </c>
      <c r="T67" s="58">
        <f t="shared" si="63"/>
        <v>100</v>
      </c>
      <c r="U67" s="58" t="str">
        <f t="shared" si="64"/>
        <v>III</v>
      </c>
      <c r="V67" s="58" t="str">
        <f t="shared" si="40"/>
        <v>Aceptable con control existente</v>
      </c>
      <c r="W67" s="58" t="s">
        <v>82</v>
      </c>
      <c r="X67" s="58" t="s">
        <v>136</v>
      </c>
      <c r="Y67" s="58" t="s">
        <v>39</v>
      </c>
      <c r="Z67" s="58" t="s">
        <v>71</v>
      </c>
      <c r="AA67" s="58" t="s">
        <v>71</v>
      </c>
      <c r="AB67" s="58" t="s">
        <v>71</v>
      </c>
      <c r="AC67" s="59" t="s">
        <v>137</v>
      </c>
      <c r="AD67" s="58" t="s">
        <v>71</v>
      </c>
    </row>
    <row r="68" spans="2:30" s="107" customFormat="1" ht="204.75" customHeight="1" x14ac:dyDescent="0.2">
      <c r="B68" s="108" t="s">
        <v>62</v>
      </c>
      <c r="C68" s="108" t="s">
        <v>190</v>
      </c>
      <c r="D68" s="117" t="s">
        <v>191</v>
      </c>
      <c r="E68" s="32" t="s">
        <v>192</v>
      </c>
      <c r="F68" s="32" t="s">
        <v>193</v>
      </c>
      <c r="G68" s="112" t="s">
        <v>67</v>
      </c>
      <c r="H68" s="144"/>
      <c r="I68" s="79" t="s">
        <v>194</v>
      </c>
      <c r="J68" s="58" t="s">
        <v>69</v>
      </c>
      <c r="K68" s="59" t="s">
        <v>70</v>
      </c>
      <c r="L68" s="59" t="s">
        <v>71</v>
      </c>
      <c r="M68" s="59" t="s">
        <v>72</v>
      </c>
      <c r="N68" s="59" t="s">
        <v>73</v>
      </c>
      <c r="O68" s="58">
        <v>1</v>
      </c>
      <c r="P68" s="58">
        <v>2</v>
      </c>
      <c r="Q68" s="58">
        <v>6</v>
      </c>
      <c r="R68" s="58" t="str">
        <f t="shared" si="62"/>
        <v>MEDIO</v>
      </c>
      <c r="S68" s="58">
        <v>10</v>
      </c>
      <c r="T68" s="58">
        <f t="shared" si="63"/>
        <v>60</v>
      </c>
      <c r="U68" s="58" t="str">
        <f t="shared" si="64"/>
        <v>III</v>
      </c>
      <c r="V68" s="58" t="str">
        <f t="shared" si="40"/>
        <v>Aceptable con control existente</v>
      </c>
      <c r="W68" s="58" t="s">
        <v>170</v>
      </c>
      <c r="X68" s="59" t="s">
        <v>70</v>
      </c>
      <c r="Y68" s="58" t="s">
        <v>39</v>
      </c>
      <c r="Z68" s="58" t="s">
        <v>71</v>
      </c>
      <c r="AA68" s="58" t="s">
        <v>71</v>
      </c>
      <c r="AB68" s="58" t="s">
        <v>71</v>
      </c>
      <c r="AC68" s="58" t="s">
        <v>75</v>
      </c>
      <c r="AD68" s="58" t="s">
        <v>71</v>
      </c>
    </row>
    <row r="69" spans="2:30" s="107" customFormat="1" ht="200.25" customHeight="1" x14ac:dyDescent="0.2">
      <c r="B69" s="108" t="s">
        <v>62</v>
      </c>
      <c r="C69" s="113" t="s">
        <v>190</v>
      </c>
      <c r="D69" s="117" t="s">
        <v>191</v>
      </c>
      <c r="E69" s="32" t="s">
        <v>192</v>
      </c>
      <c r="F69" s="32" t="s">
        <v>193</v>
      </c>
      <c r="G69" s="112" t="s">
        <v>67</v>
      </c>
      <c r="H69" s="144"/>
      <c r="I69" s="79" t="s">
        <v>195</v>
      </c>
      <c r="J69" s="58" t="s">
        <v>77</v>
      </c>
      <c r="K69" s="59" t="s">
        <v>196</v>
      </c>
      <c r="L69" s="59" t="s">
        <v>71</v>
      </c>
      <c r="M69" s="59" t="s">
        <v>71</v>
      </c>
      <c r="N69" s="59" t="s">
        <v>197</v>
      </c>
      <c r="O69" s="58">
        <v>1</v>
      </c>
      <c r="P69" s="58">
        <v>2</v>
      </c>
      <c r="Q69" s="58">
        <v>6</v>
      </c>
      <c r="R69" s="58" t="str">
        <f t="shared" si="62"/>
        <v>MEDIO</v>
      </c>
      <c r="S69" s="58">
        <v>10</v>
      </c>
      <c r="T69" s="58">
        <f t="shared" si="63"/>
        <v>60</v>
      </c>
      <c r="U69" s="58" t="str">
        <f t="shared" si="64"/>
        <v>III</v>
      </c>
      <c r="V69" s="58" t="str">
        <f t="shared" si="40"/>
        <v>Aceptable con control existente</v>
      </c>
      <c r="W69" s="58" t="s">
        <v>170</v>
      </c>
      <c r="X69" s="59" t="s">
        <v>198</v>
      </c>
      <c r="Y69" s="58" t="s">
        <v>39</v>
      </c>
      <c r="Z69" s="58" t="s">
        <v>71</v>
      </c>
      <c r="AA69" s="58" t="s">
        <v>71</v>
      </c>
      <c r="AB69" s="58" t="s">
        <v>71</v>
      </c>
      <c r="AC69" s="58" t="s">
        <v>199</v>
      </c>
      <c r="AD69" s="58" t="s">
        <v>71</v>
      </c>
    </row>
    <row r="70" spans="2:30" s="107" customFormat="1" ht="193.5" customHeight="1" x14ac:dyDescent="0.2">
      <c r="B70" s="108" t="s">
        <v>62</v>
      </c>
      <c r="C70" s="113" t="s">
        <v>190</v>
      </c>
      <c r="D70" s="117" t="s">
        <v>191</v>
      </c>
      <c r="E70" s="32" t="s">
        <v>192</v>
      </c>
      <c r="F70" s="32" t="s">
        <v>193</v>
      </c>
      <c r="G70" s="112" t="s">
        <v>67</v>
      </c>
      <c r="H70" s="144"/>
      <c r="I70" s="79" t="s">
        <v>200</v>
      </c>
      <c r="J70" s="58" t="s">
        <v>77</v>
      </c>
      <c r="K70" s="59" t="s">
        <v>201</v>
      </c>
      <c r="L70" s="58" t="s">
        <v>202</v>
      </c>
      <c r="M70" s="59" t="s">
        <v>71</v>
      </c>
      <c r="N70" s="59" t="s">
        <v>197</v>
      </c>
      <c r="O70" s="58">
        <v>1</v>
      </c>
      <c r="P70" s="58">
        <v>2</v>
      </c>
      <c r="Q70" s="58">
        <f>O70*P70</f>
        <v>2</v>
      </c>
      <c r="R70" s="58" t="str">
        <f>IF(Q70&lt;=4,"BAJO",IF(Q70&lt;=8,"MEDIO",IF(Q70&lt;=20,"ALTO","MUY ALTO")))</f>
        <v>BAJO</v>
      </c>
      <c r="S70" s="58">
        <v>10</v>
      </c>
      <c r="T70" s="58">
        <f t="shared" si="63"/>
        <v>20</v>
      </c>
      <c r="U70" s="58" t="str">
        <f t="shared" si="64"/>
        <v>IV</v>
      </c>
      <c r="V70" s="58" t="str">
        <f t="shared" si="40"/>
        <v>Aceptable</v>
      </c>
      <c r="W70" s="58" t="s">
        <v>170</v>
      </c>
      <c r="X70" s="58" t="s">
        <v>203</v>
      </c>
      <c r="Y70" s="58" t="s">
        <v>39</v>
      </c>
      <c r="Z70" s="58" t="s">
        <v>71</v>
      </c>
      <c r="AA70" s="58" t="s">
        <v>71</v>
      </c>
      <c r="AB70" s="58" t="s">
        <v>71</v>
      </c>
      <c r="AC70" s="58" t="s">
        <v>204</v>
      </c>
      <c r="AD70" s="58" t="s">
        <v>71</v>
      </c>
    </row>
    <row r="71" spans="2:30" s="107" customFormat="1" ht="193.5" customHeight="1" x14ac:dyDescent="0.2">
      <c r="B71" s="108" t="s">
        <v>62</v>
      </c>
      <c r="C71" s="108" t="s">
        <v>190</v>
      </c>
      <c r="D71" s="117" t="s">
        <v>191</v>
      </c>
      <c r="E71" s="32" t="s">
        <v>192</v>
      </c>
      <c r="F71" s="32" t="s">
        <v>193</v>
      </c>
      <c r="G71" s="112" t="s">
        <v>67</v>
      </c>
      <c r="H71" s="144"/>
      <c r="I71" s="79" t="s">
        <v>205</v>
      </c>
      <c r="J71" s="58" t="s">
        <v>77</v>
      </c>
      <c r="K71" s="59" t="s">
        <v>206</v>
      </c>
      <c r="L71" s="58" t="s">
        <v>207</v>
      </c>
      <c r="M71" s="59" t="s">
        <v>71</v>
      </c>
      <c r="N71" s="59" t="s">
        <v>208</v>
      </c>
      <c r="O71" s="58">
        <v>1</v>
      </c>
      <c r="P71" s="58">
        <v>2</v>
      </c>
      <c r="Q71" s="58">
        <v>6</v>
      </c>
      <c r="R71" s="58" t="str">
        <f>IF(Q71&lt;=4,"BAJO",IF(Q71&lt;=8,"MEDIO",IF(Q71&lt;=20,"ALTO","MUY ALTO")))</f>
        <v>MEDIO</v>
      </c>
      <c r="S71" s="58">
        <v>10</v>
      </c>
      <c r="T71" s="58">
        <f t="shared" ref="T71" si="70">Q71*S71</f>
        <v>60</v>
      </c>
      <c r="U71" s="58" t="str">
        <f t="shared" ref="U71" si="71">IF(T71&lt;=20,"IV",IF(T71&lt;=120,"III",IF(T71&lt;=500,"II",IF(T71&lt;=4000,"I",FALSE))))</f>
        <v>III</v>
      </c>
      <c r="V71" s="58" t="str">
        <f t="shared" ref="V71" si="72">IF(U71="IV","Aceptable",IF(U71="III","Aceptable con control existente",IF(U71="II","Aceptable con control especifico", IF(U71="I","No Aceptable",FALSE))))</f>
        <v>Aceptable con control existente</v>
      </c>
      <c r="W71" s="58" t="s">
        <v>170</v>
      </c>
      <c r="X71" s="59" t="s">
        <v>209</v>
      </c>
      <c r="Y71" s="58" t="s">
        <v>39</v>
      </c>
      <c r="Z71" s="58" t="s">
        <v>71</v>
      </c>
      <c r="AA71" s="58" t="s">
        <v>71</v>
      </c>
      <c r="AB71" s="58" t="s">
        <v>71</v>
      </c>
      <c r="AC71" s="58" t="s">
        <v>210</v>
      </c>
      <c r="AD71" s="58" t="s">
        <v>71</v>
      </c>
    </row>
    <row r="72" spans="2:30" s="107" customFormat="1" ht="198" customHeight="1" x14ac:dyDescent="0.2">
      <c r="B72" s="108" t="s">
        <v>62</v>
      </c>
      <c r="C72" s="108" t="s">
        <v>190</v>
      </c>
      <c r="D72" s="117" t="s">
        <v>191</v>
      </c>
      <c r="E72" s="32" t="s">
        <v>192</v>
      </c>
      <c r="F72" s="32" t="s">
        <v>193</v>
      </c>
      <c r="G72" s="112" t="s">
        <v>67</v>
      </c>
      <c r="H72" s="144"/>
      <c r="I72" s="79" t="s">
        <v>211</v>
      </c>
      <c r="J72" s="58" t="s">
        <v>77</v>
      </c>
      <c r="K72" s="59" t="s">
        <v>212</v>
      </c>
      <c r="L72" s="59" t="s">
        <v>71</v>
      </c>
      <c r="M72" s="59" t="s">
        <v>71</v>
      </c>
      <c r="N72" s="59" t="s">
        <v>208</v>
      </c>
      <c r="O72" s="58">
        <v>1</v>
      </c>
      <c r="P72" s="58">
        <v>2</v>
      </c>
      <c r="Q72" s="58">
        <v>6</v>
      </c>
      <c r="R72" s="58" t="str">
        <f>IF(Q72&lt;=4,"BAJO",IF(Q72&lt;=8,"MEDIO",IF(Q72&lt;=20,"ALTO","MUY ALTO")))</f>
        <v>MEDIO</v>
      </c>
      <c r="S72" s="58">
        <v>10</v>
      </c>
      <c r="T72" s="58">
        <f t="shared" si="63"/>
        <v>60</v>
      </c>
      <c r="U72" s="58" t="str">
        <f t="shared" si="64"/>
        <v>III</v>
      </c>
      <c r="V72" s="58" t="str">
        <f t="shared" si="40"/>
        <v>Aceptable con control existente</v>
      </c>
      <c r="W72" s="58" t="s">
        <v>170</v>
      </c>
      <c r="X72" s="58" t="s">
        <v>213</v>
      </c>
      <c r="Y72" s="58" t="s">
        <v>39</v>
      </c>
      <c r="Z72" s="58" t="s">
        <v>71</v>
      </c>
      <c r="AA72" s="58" t="s">
        <v>71</v>
      </c>
      <c r="AB72" s="58" t="s">
        <v>71</v>
      </c>
      <c r="AC72" s="58" t="s">
        <v>214</v>
      </c>
      <c r="AD72" s="58" t="s">
        <v>71</v>
      </c>
    </row>
    <row r="73" spans="2:30" s="107" customFormat="1" ht="201" customHeight="1" x14ac:dyDescent="0.2">
      <c r="B73" s="108" t="s">
        <v>62</v>
      </c>
      <c r="C73" s="108" t="s">
        <v>190</v>
      </c>
      <c r="D73" s="117" t="s">
        <v>191</v>
      </c>
      <c r="E73" s="32" t="s">
        <v>192</v>
      </c>
      <c r="F73" s="32" t="s">
        <v>193</v>
      </c>
      <c r="G73" s="112" t="s">
        <v>67</v>
      </c>
      <c r="H73" s="144"/>
      <c r="I73" s="79" t="s">
        <v>215</v>
      </c>
      <c r="J73" s="58" t="s">
        <v>77</v>
      </c>
      <c r="K73" s="59" t="s">
        <v>78</v>
      </c>
      <c r="L73" s="59" t="s">
        <v>71</v>
      </c>
      <c r="M73" s="59" t="s">
        <v>71</v>
      </c>
      <c r="N73" s="59" t="s">
        <v>216</v>
      </c>
      <c r="O73" s="58">
        <v>1</v>
      </c>
      <c r="P73" s="58">
        <v>2</v>
      </c>
      <c r="Q73" s="58">
        <v>6</v>
      </c>
      <c r="R73" s="58" t="str">
        <f>IF(Q73&lt;=4,"BAJO",IF(Q73&lt;=8,"MEDIO",IF(Q73&lt;=20,"ALTO","MUY ALTO")))</f>
        <v>MEDIO</v>
      </c>
      <c r="S73" s="58">
        <v>10</v>
      </c>
      <c r="T73" s="58">
        <f t="shared" si="63"/>
        <v>60</v>
      </c>
      <c r="U73" s="58" t="str">
        <f t="shared" si="64"/>
        <v>III</v>
      </c>
      <c r="V73" s="58" t="str">
        <f t="shared" si="40"/>
        <v>Aceptable con control existente</v>
      </c>
      <c r="W73" s="58" t="s">
        <v>170</v>
      </c>
      <c r="X73" s="58" t="s">
        <v>217</v>
      </c>
      <c r="Y73" s="58" t="s">
        <v>39</v>
      </c>
      <c r="Z73" s="58" t="s">
        <v>71</v>
      </c>
      <c r="AA73" s="58" t="s">
        <v>71</v>
      </c>
      <c r="AB73" s="58" t="s">
        <v>71</v>
      </c>
      <c r="AC73" s="58" t="s">
        <v>218</v>
      </c>
      <c r="AD73" s="58" t="s">
        <v>71</v>
      </c>
    </row>
    <row r="74" spans="2:30" s="107" customFormat="1" ht="199.5" customHeight="1" x14ac:dyDescent="0.2">
      <c r="B74" s="108" t="s">
        <v>62</v>
      </c>
      <c r="C74" s="113" t="s">
        <v>190</v>
      </c>
      <c r="D74" s="117" t="s">
        <v>191</v>
      </c>
      <c r="E74" s="32" t="s">
        <v>192</v>
      </c>
      <c r="F74" s="32" t="s">
        <v>193</v>
      </c>
      <c r="G74" s="112" t="s">
        <v>67</v>
      </c>
      <c r="H74" s="144"/>
      <c r="I74" s="79" t="s">
        <v>219</v>
      </c>
      <c r="J74" s="58" t="s">
        <v>220</v>
      </c>
      <c r="K74" s="59" t="s">
        <v>221</v>
      </c>
      <c r="L74" s="59" t="s">
        <v>71</v>
      </c>
      <c r="M74" s="59" t="s">
        <v>222</v>
      </c>
      <c r="N74" s="59" t="s">
        <v>223</v>
      </c>
      <c r="O74" s="58">
        <v>1</v>
      </c>
      <c r="P74" s="58">
        <v>2</v>
      </c>
      <c r="Q74" s="58">
        <v>6</v>
      </c>
      <c r="R74" s="58" t="str">
        <f>IF(Q74&lt;=4,"BAJO",IF(Q74&lt;=8,"MEDIO",IF(Q74&lt;=20,"ALTO","MUY ALTO")))</f>
        <v>MEDIO</v>
      </c>
      <c r="S74" s="58">
        <v>10</v>
      </c>
      <c r="T74" s="58">
        <f t="shared" si="63"/>
        <v>60</v>
      </c>
      <c r="U74" s="58" t="str">
        <f t="shared" si="64"/>
        <v>III</v>
      </c>
      <c r="V74" s="58" t="str">
        <f t="shared" si="40"/>
        <v>Aceptable con control existente</v>
      </c>
      <c r="W74" s="58" t="s">
        <v>170</v>
      </c>
      <c r="X74" s="58" t="s">
        <v>224</v>
      </c>
      <c r="Y74" s="58" t="s">
        <v>39</v>
      </c>
      <c r="Z74" s="58" t="s">
        <v>71</v>
      </c>
      <c r="AA74" s="58" t="s">
        <v>71</v>
      </c>
      <c r="AB74" s="58" t="s">
        <v>71</v>
      </c>
      <c r="AC74" s="58" t="s">
        <v>225</v>
      </c>
      <c r="AD74" s="58" t="s">
        <v>71</v>
      </c>
    </row>
    <row r="75" spans="2:30" s="107" customFormat="1" ht="195.75" customHeight="1" x14ac:dyDescent="0.2">
      <c r="B75" s="108" t="s">
        <v>62</v>
      </c>
      <c r="C75" s="113" t="s">
        <v>190</v>
      </c>
      <c r="D75" s="117" t="s">
        <v>191</v>
      </c>
      <c r="E75" s="32" t="s">
        <v>192</v>
      </c>
      <c r="F75" s="32" t="s">
        <v>193</v>
      </c>
      <c r="G75" s="112" t="s">
        <v>67</v>
      </c>
      <c r="H75" s="144"/>
      <c r="I75" s="79" t="s">
        <v>226</v>
      </c>
      <c r="J75" s="58" t="s">
        <v>220</v>
      </c>
      <c r="K75" s="59" t="s">
        <v>227</v>
      </c>
      <c r="L75" s="59" t="s">
        <v>71</v>
      </c>
      <c r="M75" s="59" t="s">
        <v>222</v>
      </c>
      <c r="N75" s="59" t="s">
        <v>223</v>
      </c>
      <c r="O75" s="58">
        <v>2</v>
      </c>
      <c r="P75" s="58">
        <v>3</v>
      </c>
      <c r="Q75" s="58">
        <f>O75*P75</f>
        <v>6</v>
      </c>
      <c r="R75" s="58" t="str">
        <f t="shared" ref="R75:R132" si="73">IF(Q75&lt;=4,"BAJO",IF(Q75&lt;=8,"MEDIO",IF(Q75&lt;=20,"ALTO","MUY ALTO")))</f>
        <v>MEDIO</v>
      </c>
      <c r="S75" s="58">
        <v>25</v>
      </c>
      <c r="T75" s="58">
        <f t="shared" si="63"/>
        <v>150</v>
      </c>
      <c r="U75" s="58" t="str">
        <f t="shared" si="64"/>
        <v>II</v>
      </c>
      <c r="V75" s="58" t="str">
        <f t="shared" si="40"/>
        <v>Aceptable con control especifico</v>
      </c>
      <c r="W75" s="58" t="s">
        <v>170</v>
      </c>
      <c r="X75" s="59" t="s">
        <v>227</v>
      </c>
      <c r="Y75" s="58" t="s">
        <v>39</v>
      </c>
      <c r="Z75" s="58" t="s">
        <v>71</v>
      </c>
      <c r="AA75" s="58" t="s">
        <v>71</v>
      </c>
      <c r="AB75" s="58" t="s">
        <v>71</v>
      </c>
      <c r="AC75" s="58" t="s">
        <v>228</v>
      </c>
      <c r="AD75" s="58" t="s">
        <v>71</v>
      </c>
    </row>
    <row r="76" spans="2:30" s="107" customFormat="1" ht="201.75" customHeight="1" x14ac:dyDescent="0.2">
      <c r="B76" s="108" t="s">
        <v>62</v>
      </c>
      <c r="C76" s="113" t="s">
        <v>190</v>
      </c>
      <c r="D76" s="117" t="s">
        <v>191</v>
      </c>
      <c r="E76" s="32" t="s">
        <v>192</v>
      </c>
      <c r="F76" s="32" t="s">
        <v>193</v>
      </c>
      <c r="G76" s="112" t="s">
        <v>67</v>
      </c>
      <c r="H76" s="144"/>
      <c r="I76" s="79" t="s">
        <v>229</v>
      </c>
      <c r="J76" s="58" t="s">
        <v>220</v>
      </c>
      <c r="K76" s="59" t="s">
        <v>230</v>
      </c>
      <c r="L76" s="59" t="s">
        <v>71</v>
      </c>
      <c r="M76" s="59" t="s">
        <v>222</v>
      </c>
      <c r="N76" s="59" t="s">
        <v>223</v>
      </c>
      <c r="O76" s="58">
        <v>1</v>
      </c>
      <c r="P76" s="58">
        <v>2</v>
      </c>
      <c r="Q76" s="58">
        <f>O76*P76</f>
        <v>2</v>
      </c>
      <c r="R76" s="58" t="str">
        <f t="shared" si="73"/>
        <v>BAJO</v>
      </c>
      <c r="S76" s="58">
        <v>10</v>
      </c>
      <c r="T76" s="58">
        <f>Q76*S76</f>
        <v>20</v>
      </c>
      <c r="U76" s="58" t="str">
        <f t="shared" si="64"/>
        <v>IV</v>
      </c>
      <c r="V76" s="58" t="str">
        <f t="shared" si="40"/>
        <v>Aceptable</v>
      </c>
      <c r="W76" s="58" t="s">
        <v>170</v>
      </c>
      <c r="X76" s="59" t="s">
        <v>230</v>
      </c>
      <c r="Y76" s="58" t="s">
        <v>39</v>
      </c>
      <c r="Z76" s="58" t="s">
        <v>71</v>
      </c>
      <c r="AA76" s="58" t="s">
        <v>71</v>
      </c>
      <c r="AB76" s="58" t="s">
        <v>71</v>
      </c>
      <c r="AC76" s="58" t="s">
        <v>231</v>
      </c>
      <c r="AD76" s="58" t="s">
        <v>71</v>
      </c>
    </row>
    <row r="77" spans="2:30" s="107" customFormat="1" ht="201.75" customHeight="1" x14ac:dyDescent="0.2">
      <c r="B77" s="108" t="s">
        <v>62</v>
      </c>
      <c r="C77" s="113" t="s">
        <v>190</v>
      </c>
      <c r="D77" s="117" t="s">
        <v>191</v>
      </c>
      <c r="E77" s="32" t="s">
        <v>192</v>
      </c>
      <c r="F77" s="32" t="s">
        <v>193</v>
      </c>
      <c r="G77" s="112" t="s">
        <v>67</v>
      </c>
      <c r="H77" s="144"/>
      <c r="I77" s="131" t="s">
        <v>85</v>
      </c>
      <c r="J77" s="58" t="s">
        <v>171</v>
      </c>
      <c r="K77" s="59" t="s">
        <v>87</v>
      </c>
      <c r="L77" s="58" t="s">
        <v>88</v>
      </c>
      <c r="M77" s="59" t="s">
        <v>152</v>
      </c>
      <c r="N77" s="59" t="s">
        <v>153</v>
      </c>
      <c r="O77" s="58">
        <v>3</v>
      </c>
      <c r="P77" s="58">
        <v>3</v>
      </c>
      <c r="Q77" s="58">
        <f>O77*P77</f>
        <v>9</v>
      </c>
      <c r="R77" s="58" t="str">
        <f t="shared" ref="R77:R78" si="74">IF(Q77&lt;=4,"BAJO",IF(Q77&lt;=8,"MEDIO",IF(Q77&lt;=20,"ALTO","MUY ALTO")))</f>
        <v>ALTO</v>
      </c>
      <c r="S77" s="58">
        <v>25</v>
      </c>
      <c r="T77" s="58">
        <f>Q77*S77</f>
        <v>225</v>
      </c>
      <c r="U77" s="58" t="str">
        <f t="shared" ref="U77:U78" si="75">IF(T77&lt;=20,"IV",IF(T77&lt;=120,"III",IF(T77&lt;=500,"II",IF(T77&lt;=4000,"I",FALSE))))</f>
        <v>II</v>
      </c>
      <c r="V77" s="58" t="str">
        <f t="shared" ref="V77:V78" si="76">IF(U77="IV","Aceptable",IF(U77="III","Aceptable con control existente",IF(U77="II","Aceptable con control especifico", IF(U77="I","No Aceptable",FALSE))))</f>
        <v>Aceptable con control especifico</v>
      </c>
      <c r="W77" s="58" t="s">
        <v>170</v>
      </c>
      <c r="X77" s="58" t="s">
        <v>154</v>
      </c>
      <c r="Y77" s="58" t="s">
        <v>39</v>
      </c>
      <c r="Z77" s="58" t="s">
        <v>71</v>
      </c>
      <c r="AA77" s="58" t="s">
        <v>71</v>
      </c>
      <c r="AB77" s="58" t="s">
        <v>71</v>
      </c>
      <c r="AC77" s="58" t="s">
        <v>156</v>
      </c>
      <c r="AD77" s="58" t="s">
        <v>71</v>
      </c>
    </row>
    <row r="78" spans="2:30" s="107" customFormat="1" ht="201.75" customHeight="1" x14ac:dyDescent="0.2">
      <c r="B78" s="108" t="s">
        <v>62</v>
      </c>
      <c r="C78" s="113" t="s">
        <v>190</v>
      </c>
      <c r="D78" s="117" t="s">
        <v>191</v>
      </c>
      <c r="E78" s="32" t="s">
        <v>192</v>
      </c>
      <c r="F78" s="32" t="s">
        <v>193</v>
      </c>
      <c r="G78" s="112" t="s">
        <v>67</v>
      </c>
      <c r="H78" s="144"/>
      <c r="I78" s="132" t="s">
        <v>93</v>
      </c>
      <c r="J78" s="58" t="s">
        <v>171</v>
      </c>
      <c r="K78" s="59" t="s">
        <v>94</v>
      </c>
      <c r="L78" s="58" t="s">
        <v>157</v>
      </c>
      <c r="M78" s="59" t="s">
        <v>95</v>
      </c>
      <c r="N78" s="59" t="s">
        <v>232</v>
      </c>
      <c r="O78" s="58">
        <v>3</v>
      </c>
      <c r="P78" s="58">
        <v>3</v>
      </c>
      <c r="Q78" s="58">
        <f>O78*P78</f>
        <v>9</v>
      </c>
      <c r="R78" s="58" t="str">
        <f t="shared" si="74"/>
        <v>ALTO</v>
      </c>
      <c r="S78" s="58">
        <v>25</v>
      </c>
      <c r="T78" s="58">
        <f>Q78*S78</f>
        <v>225</v>
      </c>
      <c r="U78" s="58" t="str">
        <f t="shared" si="75"/>
        <v>II</v>
      </c>
      <c r="V78" s="58" t="str">
        <f t="shared" si="76"/>
        <v>Aceptable con control especifico</v>
      </c>
      <c r="W78" s="58" t="s">
        <v>170</v>
      </c>
      <c r="X78" s="58" t="s">
        <v>159</v>
      </c>
      <c r="Y78" s="58" t="s">
        <v>39</v>
      </c>
      <c r="Z78" s="58" t="s">
        <v>71</v>
      </c>
      <c r="AA78" s="58" t="s">
        <v>71</v>
      </c>
      <c r="AB78" s="58" t="s">
        <v>71</v>
      </c>
      <c r="AC78" s="58" t="s">
        <v>160</v>
      </c>
      <c r="AD78" s="58" t="s">
        <v>71</v>
      </c>
    </row>
    <row r="79" spans="2:30" s="107" customFormat="1" ht="198" customHeight="1" x14ac:dyDescent="0.2">
      <c r="B79" s="108" t="s">
        <v>62</v>
      </c>
      <c r="C79" s="113" t="s">
        <v>190</v>
      </c>
      <c r="D79" s="117" t="s">
        <v>191</v>
      </c>
      <c r="E79" s="32" t="s">
        <v>192</v>
      </c>
      <c r="F79" s="32" t="s">
        <v>193</v>
      </c>
      <c r="G79" s="112" t="s">
        <v>67</v>
      </c>
      <c r="H79" s="144"/>
      <c r="I79" s="79" t="s">
        <v>106</v>
      </c>
      <c r="J79" s="58" t="s">
        <v>100</v>
      </c>
      <c r="K79" s="59" t="s">
        <v>101</v>
      </c>
      <c r="L79" s="58" t="s">
        <v>107</v>
      </c>
      <c r="M79" s="59" t="s">
        <v>162</v>
      </c>
      <c r="N79" s="59" t="s">
        <v>109</v>
      </c>
      <c r="O79" s="58">
        <v>1</v>
      </c>
      <c r="P79" s="58">
        <v>2</v>
      </c>
      <c r="Q79" s="58">
        <v>6</v>
      </c>
      <c r="R79" s="58" t="str">
        <f t="shared" si="73"/>
        <v>MEDIO</v>
      </c>
      <c r="S79" s="58">
        <v>10</v>
      </c>
      <c r="T79" s="58">
        <f>Q79*S79</f>
        <v>60</v>
      </c>
      <c r="U79" s="58" t="str">
        <f t="shared" si="64"/>
        <v>III</v>
      </c>
      <c r="V79" s="58" t="str">
        <f t="shared" si="40"/>
        <v>Aceptable con control existente</v>
      </c>
      <c r="W79" s="58" t="s">
        <v>170</v>
      </c>
      <c r="X79" s="58" t="s">
        <v>91</v>
      </c>
      <c r="Y79" s="58" t="s">
        <v>39</v>
      </c>
      <c r="Z79" s="58" t="s">
        <v>71</v>
      </c>
      <c r="AA79" s="58" t="s">
        <v>71</v>
      </c>
      <c r="AB79" s="58" t="s">
        <v>71</v>
      </c>
      <c r="AC79" s="58" t="s">
        <v>163</v>
      </c>
      <c r="AD79" s="58" t="s">
        <v>71</v>
      </c>
    </row>
    <row r="80" spans="2:30" s="107" customFormat="1" ht="195.75" customHeight="1" x14ac:dyDescent="0.2">
      <c r="B80" s="108" t="s">
        <v>62</v>
      </c>
      <c r="C80" s="113" t="s">
        <v>190</v>
      </c>
      <c r="D80" s="117" t="s">
        <v>191</v>
      </c>
      <c r="E80" s="32" t="s">
        <v>192</v>
      </c>
      <c r="F80" s="32" t="s">
        <v>193</v>
      </c>
      <c r="G80" s="112" t="s">
        <v>67</v>
      </c>
      <c r="H80" s="144"/>
      <c r="I80" s="79" t="s">
        <v>111</v>
      </c>
      <c r="J80" s="58" t="s">
        <v>100</v>
      </c>
      <c r="K80" s="59" t="s">
        <v>101</v>
      </c>
      <c r="L80" s="59" t="s">
        <v>112</v>
      </c>
      <c r="M80" s="59" t="s">
        <v>113</v>
      </c>
      <c r="N80" s="59" t="s">
        <v>114</v>
      </c>
      <c r="O80" s="58">
        <v>1</v>
      </c>
      <c r="P80" s="58">
        <v>2</v>
      </c>
      <c r="Q80" s="58">
        <v>6</v>
      </c>
      <c r="R80" s="58" t="str">
        <f t="shared" si="73"/>
        <v>MEDIO</v>
      </c>
      <c r="S80" s="58">
        <v>10</v>
      </c>
      <c r="T80" s="58">
        <f>Q80*S80</f>
        <v>60</v>
      </c>
      <c r="U80" s="58" t="str">
        <f t="shared" si="64"/>
        <v>III</v>
      </c>
      <c r="V80" s="58" t="str">
        <f t="shared" si="40"/>
        <v>Aceptable con control existente</v>
      </c>
      <c r="W80" s="58" t="s">
        <v>170</v>
      </c>
      <c r="X80" s="58" t="s">
        <v>91</v>
      </c>
      <c r="Y80" s="58" t="s">
        <v>39</v>
      </c>
      <c r="Z80" s="58" t="s">
        <v>71</v>
      </c>
      <c r="AA80" s="58" t="s">
        <v>71</v>
      </c>
      <c r="AB80" s="58" t="s">
        <v>71</v>
      </c>
      <c r="AC80" s="58" t="s">
        <v>175</v>
      </c>
      <c r="AD80" s="58" t="s">
        <v>71</v>
      </c>
    </row>
    <row r="81" spans="2:30" s="107" customFormat="1" ht="200.25" customHeight="1" x14ac:dyDescent="0.2">
      <c r="B81" s="108" t="s">
        <v>62</v>
      </c>
      <c r="C81" s="113" t="s">
        <v>190</v>
      </c>
      <c r="D81" s="117" t="s">
        <v>191</v>
      </c>
      <c r="E81" s="32" t="s">
        <v>192</v>
      </c>
      <c r="F81" s="32" t="s">
        <v>193</v>
      </c>
      <c r="G81" s="112" t="s">
        <v>67</v>
      </c>
      <c r="H81" s="144"/>
      <c r="I81" s="79" t="s">
        <v>233</v>
      </c>
      <c r="J81" s="58" t="s">
        <v>116</v>
      </c>
      <c r="K81" s="59" t="s">
        <v>234</v>
      </c>
      <c r="L81" s="58" t="s">
        <v>235</v>
      </c>
      <c r="M81" s="59" t="s">
        <v>236</v>
      </c>
      <c r="N81" s="59" t="s">
        <v>237</v>
      </c>
      <c r="O81" s="58">
        <v>2</v>
      </c>
      <c r="P81" s="58">
        <v>3</v>
      </c>
      <c r="Q81" s="58">
        <f t="shared" ref="Q81:Q86" si="77">O81*P81</f>
        <v>6</v>
      </c>
      <c r="R81" s="58" t="str">
        <f t="shared" si="73"/>
        <v>MEDIO</v>
      </c>
      <c r="S81" s="58">
        <v>25</v>
      </c>
      <c r="T81" s="58">
        <f t="shared" ref="T81:T132" si="78">Q81*S81</f>
        <v>150</v>
      </c>
      <c r="U81" s="58" t="str">
        <f t="shared" si="64"/>
        <v>II</v>
      </c>
      <c r="V81" s="58" t="str">
        <f t="shared" si="40"/>
        <v>Aceptable con control especifico</v>
      </c>
      <c r="W81" s="58" t="s">
        <v>170</v>
      </c>
      <c r="X81" s="58" t="s">
        <v>238</v>
      </c>
      <c r="Y81" s="58" t="s">
        <v>39</v>
      </c>
      <c r="Z81" s="58" t="s">
        <v>71</v>
      </c>
      <c r="AA81" s="58" t="s">
        <v>71</v>
      </c>
      <c r="AB81" s="58" t="s">
        <v>71</v>
      </c>
      <c r="AC81" s="58" t="s">
        <v>239</v>
      </c>
      <c r="AD81" s="58" t="s">
        <v>71</v>
      </c>
    </row>
    <row r="82" spans="2:30" s="107" customFormat="1" ht="210.75" customHeight="1" x14ac:dyDescent="0.2">
      <c r="B82" s="108" t="s">
        <v>62</v>
      </c>
      <c r="C82" s="113" t="s">
        <v>190</v>
      </c>
      <c r="D82" s="117" t="s">
        <v>191</v>
      </c>
      <c r="E82" s="32" t="s">
        <v>192</v>
      </c>
      <c r="F82" s="32" t="s">
        <v>193</v>
      </c>
      <c r="G82" s="112" t="s">
        <v>67</v>
      </c>
      <c r="H82" s="144"/>
      <c r="I82" s="79" t="s">
        <v>240</v>
      </c>
      <c r="J82" s="58" t="s">
        <v>116</v>
      </c>
      <c r="K82" s="59" t="s">
        <v>241</v>
      </c>
      <c r="L82" s="58" t="s">
        <v>235</v>
      </c>
      <c r="M82" s="59" t="s">
        <v>71</v>
      </c>
      <c r="N82" s="59" t="s">
        <v>242</v>
      </c>
      <c r="O82" s="58">
        <v>1</v>
      </c>
      <c r="P82" s="58">
        <v>1</v>
      </c>
      <c r="Q82" s="58">
        <f t="shared" si="77"/>
        <v>1</v>
      </c>
      <c r="R82" s="58" t="str">
        <f t="shared" si="73"/>
        <v>BAJO</v>
      </c>
      <c r="S82" s="58">
        <v>25</v>
      </c>
      <c r="T82" s="58">
        <f t="shared" si="78"/>
        <v>25</v>
      </c>
      <c r="U82" s="58" t="str">
        <f t="shared" si="64"/>
        <v>III</v>
      </c>
      <c r="V82" s="58" t="str">
        <f t="shared" si="40"/>
        <v>Aceptable con control existente</v>
      </c>
      <c r="W82" s="58" t="s">
        <v>170</v>
      </c>
      <c r="X82" s="58" t="s">
        <v>243</v>
      </c>
      <c r="Y82" s="58" t="s">
        <v>39</v>
      </c>
      <c r="Z82" s="58" t="s">
        <v>71</v>
      </c>
      <c r="AA82" s="58" t="s">
        <v>71</v>
      </c>
      <c r="AB82" s="58" t="s">
        <v>71</v>
      </c>
      <c r="AC82" s="58" t="s">
        <v>244</v>
      </c>
      <c r="AD82" s="58" t="s">
        <v>71</v>
      </c>
    </row>
    <row r="83" spans="2:30" s="107" customFormat="1" ht="203.25" customHeight="1" x14ac:dyDescent="0.2">
      <c r="B83" s="108" t="s">
        <v>62</v>
      </c>
      <c r="C83" s="113" t="s">
        <v>190</v>
      </c>
      <c r="D83" s="117" t="s">
        <v>191</v>
      </c>
      <c r="E83" s="32" t="s">
        <v>192</v>
      </c>
      <c r="F83" s="32" t="s">
        <v>193</v>
      </c>
      <c r="G83" s="112" t="s">
        <v>67</v>
      </c>
      <c r="H83" s="144"/>
      <c r="I83" s="79" t="s">
        <v>245</v>
      </c>
      <c r="J83" s="58" t="s">
        <v>116</v>
      </c>
      <c r="K83" s="59" t="s">
        <v>117</v>
      </c>
      <c r="L83" s="58" t="s">
        <v>118</v>
      </c>
      <c r="M83" s="59" t="s">
        <v>183</v>
      </c>
      <c r="N83" s="59" t="s">
        <v>184</v>
      </c>
      <c r="O83" s="58">
        <v>2</v>
      </c>
      <c r="P83" s="58">
        <v>2</v>
      </c>
      <c r="Q83" s="58">
        <f t="shared" si="77"/>
        <v>4</v>
      </c>
      <c r="R83" s="58" t="str">
        <f t="shared" si="73"/>
        <v>BAJO</v>
      </c>
      <c r="S83" s="58">
        <v>100</v>
      </c>
      <c r="T83" s="58">
        <f t="shared" si="78"/>
        <v>400</v>
      </c>
      <c r="U83" s="58" t="str">
        <f t="shared" si="64"/>
        <v>II</v>
      </c>
      <c r="V83" s="58" t="str">
        <f t="shared" ref="V83:V132" si="79">IF(U83="IV","Aceptable",IF(U83="III","Aceptable con control existente",IF(U83="II","Aceptable con control especifico", IF(U83="I","No Aceptable",FALSE))))</f>
        <v>Aceptable con control especifico</v>
      </c>
      <c r="W83" s="58" t="s">
        <v>170</v>
      </c>
      <c r="X83" s="58" t="s">
        <v>122</v>
      </c>
      <c r="Y83" s="58" t="s">
        <v>39</v>
      </c>
      <c r="Z83" s="58" t="s">
        <v>71</v>
      </c>
      <c r="AA83" s="58" t="s">
        <v>71</v>
      </c>
      <c r="AB83" s="58" t="s">
        <v>71</v>
      </c>
      <c r="AC83" s="59" t="s">
        <v>185</v>
      </c>
      <c r="AD83" s="58" t="s">
        <v>71</v>
      </c>
    </row>
    <row r="84" spans="2:30" s="107" customFormat="1" ht="198.75" customHeight="1" x14ac:dyDescent="0.2">
      <c r="B84" s="108" t="s">
        <v>62</v>
      </c>
      <c r="C84" s="113" t="s">
        <v>190</v>
      </c>
      <c r="D84" s="117" t="s">
        <v>191</v>
      </c>
      <c r="E84" s="32" t="s">
        <v>192</v>
      </c>
      <c r="F84" s="32" t="s">
        <v>193</v>
      </c>
      <c r="G84" s="112" t="s">
        <v>67</v>
      </c>
      <c r="H84" s="144"/>
      <c r="I84" s="79" t="s">
        <v>186</v>
      </c>
      <c r="J84" s="58" t="s">
        <v>116</v>
      </c>
      <c r="K84" s="59" t="s">
        <v>125</v>
      </c>
      <c r="L84" s="58" t="s">
        <v>126</v>
      </c>
      <c r="M84" s="59" t="s">
        <v>164</v>
      </c>
      <c r="N84" s="59" t="s">
        <v>128</v>
      </c>
      <c r="O84" s="58">
        <v>2</v>
      </c>
      <c r="P84" s="58">
        <v>3</v>
      </c>
      <c r="Q84" s="58">
        <f t="shared" si="77"/>
        <v>6</v>
      </c>
      <c r="R84" s="58" t="str">
        <f t="shared" si="73"/>
        <v>MEDIO</v>
      </c>
      <c r="S84" s="58">
        <v>10</v>
      </c>
      <c r="T84" s="58">
        <f t="shared" si="78"/>
        <v>60</v>
      </c>
      <c r="U84" s="58" t="str">
        <f t="shared" si="64"/>
        <v>III</v>
      </c>
      <c r="V84" s="58" t="str">
        <f t="shared" si="79"/>
        <v>Aceptable con control existente</v>
      </c>
      <c r="W84" s="58" t="s">
        <v>170</v>
      </c>
      <c r="X84" s="58" t="s">
        <v>122</v>
      </c>
      <c r="Y84" s="58" t="s">
        <v>39</v>
      </c>
      <c r="Z84" s="58" t="s">
        <v>71</v>
      </c>
      <c r="AA84" s="58" t="s">
        <v>71</v>
      </c>
      <c r="AB84" s="58" t="s">
        <v>71</v>
      </c>
      <c r="AC84" s="58" t="s">
        <v>129</v>
      </c>
      <c r="AD84" s="58" t="s">
        <v>71</v>
      </c>
    </row>
    <row r="85" spans="2:30" s="107" customFormat="1" ht="198.75" customHeight="1" x14ac:dyDescent="0.25">
      <c r="B85" s="108" t="s">
        <v>62</v>
      </c>
      <c r="C85" s="108" t="s">
        <v>190</v>
      </c>
      <c r="D85" s="117" t="s">
        <v>191</v>
      </c>
      <c r="E85" s="32" t="s">
        <v>192</v>
      </c>
      <c r="F85" s="32" t="s">
        <v>193</v>
      </c>
      <c r="G85" s="112"/>
      <c r="H85" s="112" t="s">
        <v>67</v>
      </c>
      <c r="I85" s="79" t="s">
        <v>246</v>
      </c>
      <c r="J85" s="58" t="s">
        <v>131</v>
      </c>
      <c r="K85" s="59" t="s">
        <v>132</v>
      </c>
      <c r="L85" s="58" t="s">
        <v>133</v>
      </c>
      <c r="M85" s="59" t="s">
        <v>134</v>
      </c>
      <c r="N85" s="59" t="s">
        <v>135</v>
      </c>
      <c r="O85" s="58">
        <v>4</v>
      </c>
      <c r="P85" s="58">
        <v>2</v>
      </c>
      <c r="Q85" s="58">
        <f t="shared" ref="Q85" si="80">O85*P85</f>
        <v>8</v>
      </c>
      <c r="R85" s="58" t="str">
        <f t="shared" ref="R85" si="81">IF(Q85&lt;=4,"BAJO",IF(Q85&lt;=8,"MEDIO",IF(Q85&lt;=20,"ALTO","MUY ALTO")))</f>
        <v>MEDIO</v>
      </c>
      <c r="S85" s="58">
        <v>60</v>
      </c>
      <c r="T85" s="58">
        <f t="shared" ref="T85" si="82">Q85*S85</f>
        <v>480</v>
      </c>
      <c r="U85" s="58" t="str">
        <f t="shared" ref="U85" si="83">IF(T85&lt;=20,"IV",IF(T85&lt;=120,"III",IF(T85&lt;=500,"II",IF(T85&lt;=4000,"I",FALSE))))</f>
        <v>II</v>
      </c>
      <c r="V85" s="58" t="str">
        <f t="shared" ref="V85" si="84">IF(U85="IV","Aceptable",IF(U85="III","Aceptable con control existente",IF(U85="II","Aceptable con control especifico", IF(U85="I","No Aceptable",FALSE))))</f>
        <v>Aceptable con control especifico</v>
      </c>
      <c r="W85" s="58" t="s">
        <v>170</v>
      </c>
      <c r="X85" s="58" t="s">
        <v>136</v>
      </c>
      <c r="Y85" s="58" t="s">
        <v>39</v>
      </c>
      <c r="Z85" s="58" t="s">
        <v>71</v>
      </c>
      <c r="AA85" s="58" t="s">
        <v>71</v>
      </c>
      <c r="AB85" s="58" t="s">
        <v>71</v>
      </c>
      <c r="AC85" s="59" t="s">
        <v>137</v>
      </c>
      <c r="AD85" s="58" t="s">
        <v>71</v>
      </c>
    </row>
    <row r="86" spans="2:30" s="107" customFormat="1" ht="203.25" customHeight="1" x14ac:dyDescent="0.25">
      <c r="B86" s="108" t="s">
        <v>62</v>
      </c>
      <c r="C86" s="113" t="s">
        <v>190</v>
      </c>
      <c r="D86" s="117" t="s">
        <v>191</v>
      </c>
      <c r="E86" s="32" t="s">
        <v>192</v>
      </c>
      <c r="F86" s="32" t="s">
        <v>193</v>
      </c>
      <c r="G86" s="112"/>
      <c r="H86" s="112" t="s">
        <v>67</v>
      </c>
      <c r="I86" s="79" t="s">
        <v>138</v>
      </c>
      <c r="J86" s="58" t="s">
        <v>131</v>
      </c>
      <c r="K86" s="59" t="s">
        <v>139</v>
      </c>
      <c r="L86" s="58" t="s">
        <v>140</v>
      </c>
      <c r="M86" s="59" t="s">
        <v>134</v>
      </c>
      <c r="N86" s="59" t="s">
        <v>135</v>
      </c>
      <c r="O86" s="58">
        <v>2</v>
      </c>
      <c r="P86" s="58">
        <v>2</v>
      </c>
      <c r="Q86" s="58">
        <f t="shared" si="77"/>
        <v>4</v>
      </c>
      <c r="R86" s="58" t="str">
        <f t="shared" si="73"/>
        <v>BAJO</v>
      </c>
      <c r="S86" s="58">
        <v>25</v>
      </c>
      <c r="T86" s="58">
        <f t="shared" si="78"/>
        <v>100</v>
      </c>
      <c r="U86" s="58" t="str">
        <f t="shared" si="64"/>
        <v>III</v>
      </c>
      <c r="V86" s="58" t="str">
        <f t="shared" si="79"/>
        <v>Aceptable con control existente</v>
      </c>
      <c r="W86" s="58" t="s">
        <v>170</v>
      </c>
      <c r="X86" s="58" t="s">
        <v>136</v>
      </c>
      <c r="Y86" s="58" t="s">
        <v>39</v>
      </c>
      <c r="Z86" s="58" t="s">
        <v>71</v>
      </c>
      <c r="AA86" s="58" t="s">
        <v>71</v>
      </c>
      <c r="AB86" s="58" t="s">
        <v>71</v>
      </c>
      <c r="AC86" s="59" t="s">
        <v>137</v>
      </c>
      <c r="AD86" s="58" t="s">
        <v>71</v>
      </c>
    </row>
    <row r="87" spans="2:30" s="107" customFormat="1" ht="240" customHeight="1" x14ac:dyDescent="0.25">
      <c r="B87" s="108" t="s">
        <v>62</v>
      </c>
      <c r="C87" s="108" t="s">
        <v>247</v>
      </c>
      <c r="D87" s="117" t="s">
        <v>248</v>
      </c>
      <c r="E87" s="32" t="s">
        <v>249</v>
      </c>
      <c r="F87" s="32" t="s">
        <v>250</v>
      </c>
      <c r="G87" s="114" t="s">
        <v>67</v>
      </c>
      <c r="H87" s="32"/>
      <c r="I87" s="116" t="s">
        <v>251</v>
      </c>
      <c r="J87" s="32" t="s">
        <v>69</v>
      </c>
      <c r="K87" s="59" t="s">
        <v>252</v>
      </c>
      <c r="L87" s="32" t="s">
        <v>71</v>
      </c>
      <c r="M87" s="32" t="s">
        <v>253</v>
      </c>
      <c r="N87" s="32" t="s">
        <v>254</v>
      </c>
      <c r="O87" s="58">
        <v>2</v>
      </c>
      <c r="P87" s="58">
        <v>1</v>
      </c>
      <c r="Q87" s="58">
        <v>2</v>
      </c>
      <c r="R87" s="58" t="s">
        <v>121</v>
      </c>
      <c r="S87" s="58">
        <v>10</v>
      </c>
      <c r="T87" s="58">
        <v>25</v>
      </c>
      <c r="U87" s="58" t="str">
        <f t="shared" si="64"/>
        <v>III</v>
      </c>
      <c r="V87" s="58" t="str">
        <f t="shared" ref="V87" si="85">IF(U87="IV","Aceptable",IF(U87="III","Mejorable",IF(U87="II","Aceptable con control especifico", IF(U87="I","No Aceptable",FALSE))))</f>
        <v>Mejorable</v>
      </c>
      <c r="W87" s="58" t="s">
        <v>255</v>
      </c>
      <c r="X87" s="59" t="s">
        <v>256</v>
      </c>
      <c r="Y87" s="58" t="s">
        <v>39</v>
      </c>
      <c r="Z87" s="58" t="s">
        <v>71</v>
      </c>
      <c r="AA87" s="58" t="s">
        <v>71</v>
      </c>
      <c r="AB87" s="58" t="s">
        <v>71</v>
      </c>
      <c r="AC87" s="32" t="s">
        <v>257</v>
      </c>
      <c r="AD87" s="58" t="s">
        <v>71</v>
      </c>
    </row>
    <row r="88" spans="2:30" s="107" customFormat="1" ht="243.75" customHeight="1" x14ac:dyDescent="0.2">
      <c r="B88" s="108" t="s">
        <v>62</v>
      </c>
      <c r="C88" s="108" t="s">
        <v>247</v>
      </c>
      <c r="D88" s="117" t="s">
        <v>248</v>
      </c>
      <c r="E88" s="32" t="s">
        <v>249</v>
      </c>
      <c r="F88" s="32" t="s">
        <v>250</v>
      </c>
      <c r="G88" s="112" t="s">
        <v>67</v>
      </c>
      <c r="H88" s="144"/>
      <c r="I88" s="79" t="s">
        <v>258</v>
      </c>
      <c r="J88" s="58" t="s">
        <v>77</v>
      </c>
      <c r="K88" s="59" t="s">
        <v>78</v>
      </c>
      <c r="L88" s="58" t="s">
        <v>79</v>
      </c>
      <c r="M88" s="59" t="s">
        <v>71</v>
      </c>
      <c r="N88" s="59" t="s">
        <v>81</v>
      </c>
      <c r="O88" s="58">
        <v>1</v>
      </c>
      <c r="P88" s="58">
        <v>2</v>
      </c>
      <c r="Q88" s="58">
        <v>6</v>
      </c>
      <c r="R88" s="58" t="str">
        <f t="shared" si="73"/>
        <v>MEDIO</v>
      </c>
      <c r="S88" s="58">
        <v>10</v>
      </c>
      <c r="T88" s="58">
        <f t="shared" si="78"/>
        <v>60</v>
      </c>
      <c r="U88" s="58" t="str">
        <f t="shared" ref="U88:U132" si="86">IF(T88&lt;=20,"IV",IF(T88&lt;=120,"III",IF(T88&lt;=500,"II",IF(T88&lt;=4000,"I",FALSE))))</f>
        <v>III</v>
      </c>
      <c r="V88" s="58" t="str">
        <f t="shared" si="79"/>
        <v>Aceptable con control existente</v>
      </c>
      <c r="W88" s="58" t="s">
        <v>255</v>
      </c>
      <c r="X88" s="58" t="s">
        <v>83</v>
      </c>
      <c r="Y88" s="58" t="s">
        <v>39</v>
      </c>
      <c r="Z88" s="58" t="s">
        <v>71</v>
      </c>
      <c r="AA88" s="58" t="s">
        <v>71</v>
      </c>
      <c r="AB88" s="58" t="s">
        <v>71</v>
      </c>
      <c r="AC88" s="58" t="s">
        <v>84</v>
      </c>
      <c r="AD88" s="58" t="s">
        <v>71</v>
      </c>
    </row>
    <row r="89" spans="2:30" s="107" customFormat="1" ht="243.75" customHeight="1" x14ac:dyDescent="0.2">
      <c r="B89" s="108" t="s">
        <v>62</v>
      </c>
      <c r="C89" s="108" t="s">
        <v>247</v>
      </c>
      <c r="D89" s="117" t="s">
        <v>248</v>
      </c>
      <c r="E89" s="32" t="s">
        <v>249</v>
      </c>
      <c r="F89" s="32" t="s">
        <v>250</v>
      </c>
      <c r="G89" s="112" t="s">
        <v>67</v>
      </c>
      <c r="H89" s="144"/>
      <c r="I89" s="131" t="s">
        <v>85</v>
      </c>
      <c r="J89" s="58" t="s">
        <v>86</v>
      </c>
      <c r="K89" s="59" t="s">
        <v>87</v>
      </c>
      <c r="L89" s="58" t="s">
        <v>88</v>
      </c>
      <c r="M89" s="59" t="s">
        <v>152</v>
      </c>
      <c r="N89" s="59" t="s">
        <v>153</v>
      </c>
      <c r="O89" s="58">
        <v>1</v>
      </c>
      <c r="P89" s="58">
        <v>2</v>
      </c>
      <c r="Q89" s="58">
        <v>6</v>
      </c>
      <c r="R89" s="58" t="str">
        <f t="shared" ref="R89:R91" si="87">IF(Q89&lt;=4,"BAJO",IF(Q89&lt;=8,"MEDIO",IF(Q89&lt;=20,"ALTO","MUY ALTO")))</f>
        <v>MEDIO</v>
      </c>
      <c r="S89" s="58">
        <v>10</v>
      </c>
      <c r="T89" s="58">
        <f t="shared" ref="T89:T91" si="88">Q89*S89</f>
        <v>60</v>
      </c>
      <c r="U89" s="58" t="str">
        <f t="shared" ref="U89:U91" si="89">IF(T89&lt;=20,"IV",IF(T89&lt;=120,"III",IF(T89&lt;=500,"II",IF(T89&lt;=4000,"I",FALSE))))</f>
        <v>III</v>
      </c>
      <c r="V89" s="58" t="str">
        <f t="shared" ref="V89:V91" si="90">IF(U89="IV","Aceptable",IF(U89="III","Aceptable con control existente",IF(U89="II","Aceptable con control especifico", IF(U89="I","No Aceptable",FALSE))))</f>
        <v>Aceptable con control existente</v>
      </c>
      <c r="W89" s="58" t="s">
        <v>255</v>
      </c>
      <c r="X89" s="58" t="s">
        <v>154</v>
      </c>
      <c r="Y89" s="58" t="s">
        <v>39</v>
      </c>
      <c r="Z89" s="58" t="s">
        <v>71</v>
      </c>
      <c r="AA89" s="58" t="s">
        <v>71</v>
      </c>
      <c r="AB89" s="58" t="s">
        <v>155</v>
      </c>
      <c r="AC89" s="58" t="s">
        <v>156</v>
      </c>
      <c r="AD89" s="58" t="s">
        <v>71</v>
      </c>
    </row>
    <row r="90" spans="2:30" s="107" customFormat="1" ht="243.75" customHeight="1" x14ac:dyDescent="0.2">
      <c r="B90" s="108" t="s">
        <v>62</v>
      </c>
      <c r="C90" s="108" t="s">
        <v>247</v>
      </c>
      <c r="D90" s="117" t="s">
        <v>248</v>
      </c>
      <c r="E90" s="32" t="s">
        <v>249</v>
      </c>
      <c r="F90" s="32" t="s">
        <v>250</v>
      </c>
      <c r="G90" s="112" t="s">
        <v>67</v>
      </c>
      <c r="H90" s="144"/>
      <c r="I90" s="132" t="s">
        <v>93</v>
      </c>
      <c r="J90" s="58" t="s">
        <v>86</v>
      </c>
      <c r="K90" s="59" t="s">
        <v>94</v>
      </c>
      <c r="L90" s="58" t="s">
        <v>157</v>
      </c>
      <c r="M90" s="59" t="s">
        <v>95</v>
      </c>
      <c r="N90" s="59" t="s">
        <v>158</v>
      </c>
      <c r="O90" s="58">
        <v>1</v>
      </c>
      <c r="P90" s="58">
        <v>2</v>
      </c>
      <c r="Q90" s="58">
        <v>6</v>
      </c>
      <c r="R90" s="58" t="str">
        <f t="shared" si="87"/>
        <v>MEDIO</v>
      </c>
      <c r="S90" s="58">
        <v>10</v>
      </c>
      <c r="T90" s="58">
        <f t="shared" si="88"/>
        <v>60</v>
      </c>
      <c r="U90" s="58" t="str">
        <f t="shared" si="89"/>
        <v>III</v>
      </c>
      <c r="V90" s="58" t="str">
        <f t="shared" si="90"/>
        <v>Aceptable con control existente</v>
      </c>
      <c r="W90" s="58" t="s">
        <v>255</v>
      </c>
      <c r="X90" s="58" t="s">
        <v>159</v>
      </c>
      <c r="Y90" s="58" t="s">
        <v>39</v>
      </c>
      <c r="Z90" s="58" t="s">
        <v>71</v>
      </c>
      <c r="AA90" s="58" t="s">
        <v>71</v>
      </c>
      <c r="AB90" s="58" t="s">
        <v>71</v>
      </c>
      <c r="AC90" s="58" t="s">
        <v>160</v>
      </c>
      <c r="AD90" s="58" t="s">
        <v>71</v>
      </c>
    </row>
    <row r="91" spans="2:30" s="107" customFormat="1" ht="243.75" customHeight="1" x14ac:dyDescent="0.2">
      <c r="B91" s="108" t="s">
        <v>62</v>
      </c>
      <c r="C91" s="108" t="s">
        <v>247</v>
      </c>
      <c r="D91" s="117" t="s">
        <v>248</v>
      </c>
      <c r="E91" s="32" t="s">
        <v>249</v>
      </c>
      <c r="F91" s="32" t="s">
        <v>250</v>
      </c>
      <c r="G91" s="112" t="s">
        <v>67</v>
      </c>
      <c r="H91" s="144"/>
      <c r="I91" s="79" t="s">
        <v>99</v>
      </c>
      <c r="J91" s="58" t="s">
        <v>100</v>
      </c>
      <c r="K91" s="59" t="s">
        <v>101</v>
      </c>
      <c r="L91" s="59" t="s">
        <v>102</v>
      </c>
      <c r="M91" s="59" t="s">
        <v>103</v>
      </c>
      <c r="N91" s="59" t="s">
        <v>104</v>
      </c>
      <c r="O91" s="58">
        <v>1</v>
      </c>
      <c r="P91" s="58">
        <v>2</v>
      </c>
      <c r="Q91" s="58">
        <v>6</v>
      </c>
      <c r="R91" s="58" t="str">
        <f t="shared" si="87"/>
        <v>MEDIO</v>
      </c>
      <c r="S91" s="58">
        <v>10</v>
      </c>
      <c r="T91" s="58">
        <f t="shared" si="88"/>
        <v>60</v>
      </c>
      <c r="U91" s="58" t="str">
        <f t="shared" si="89"/>
        <v>III</v>
      </c>
      <c r="V91" s="58" t="str">
        <f t="shared" si="90"/>
        <v>Aceptable con control existente</v>
      </c>
      <c r="W91" s="58" t="s">
        <v>255</v>
      </c>
      <c r="X91" s="58" t="s">
        <v>91</v>
      </c>
      <c r="Y91" s="58" t="s">
        <v>39</v>
      </c>
      <c r="Z91" s="58" t="s">
        <v>71</v>
      </c>
      <c r="AA91" s="58" t="s">
        <v>71</v>
      </c>
      <c r="AB91" s="58" t="s">
        <v>71</v>
      </c>
      <c r="AC91" s="58" t="s">
        <v>161</v>
      </c>
      <c r="AD91" s="58" t="s">
        <v>71</v>
      </c>
    </row>
    <row r="92" spans="2:30" s="107" customFormat="1" ht="240.75" customHeight="1" x14ac:dyDescent="0.2">
      <c r="B92" s="108" t="s">
        <v>62</v>
      </c>
      <c r="C92" s="108" t="s">
        <v>247</v>
      </c>
      <c r="D92" s="117" t="s">
        <v>248</v>
      </c>
      <c r="E92" s="32" t="s">
        <v>249</v>
      </c>
      <c r="F92" s="32" t="s">
        <v>250</v>
      </c>
      <c r="G92" s="112" t="s">
        <v>67</v>
      </c>
      <c r="H92" s="144"/>
      <c r="I92" s="79" t="s">
        <v>106</v>
      </c>
      <c r="J92" s="58" t="s">
        <v>100</v>
      </c>
      <c r="K92" s="59" t="s">
        <v>101</v>
      </c>
      <c r="L92" s="58" t="s">
        <v>107</v>
      </c>
      <c r="M92" s="59" t="s">
        <v>162</v>
      </c>
      <c r="N92" s="59" t="s">
        <v>109</v>
      </c>
      <c r="O92" s="58">
        <v>1</v>
      </c>
      <c r="P92" s="58">
        <v>2</v>
      </c>
      <c r="Q92" s="58">
        <v>6</v>
      </c>
      <c r="R92" s="58" t="str">
        <f t="shared" si="73"/>
        <v>MEDIO</v>
      </c>
      <c r="S92" s="58">
        <v>10</v>
      </c>
      <c r="T92" s="58">
        <f t="shared" si="78"/>
        <v>60</v>
      </c>
      <c r="U92" s="58" t="str">
        <f t="shared" si="86"/>
        <v>III</v>
      </c>
      <c r="V92" s="58" t="str">
        <f t="shared" si="79"/>
        <v>Aceptable con control existente</v>
      </c>
      <c r="W92" s="58" t="s">
        <v>255</v>
      </c>
      <c r="X92" s="58" t="s">
        <v>91</v>
      </c>
      <c r="Y92" s="58" t="s">
        <v>39</v>
      </c>
      <c r="Z92" s="58" t="s">
        <v>71</v>
      </c>
      <c r="AA92" s="58" t="s">
        <v>71</v>
      </c>
      <c r="AB92" s="58" t="s">
        <v>71</v>
      </c>
      <c r="AC92" s="58" t="s">
        <v>163</v>
      </c>
      <c r="AD92" s="58" t="s">
        <v>71</v>
      </c>
    </row>
    <row r="93" spans="2:30" s="107" customFormat="1" ht="240.75" customHeight="1" x14ac:dyDescent="0.2">
      <c r="B93" s="108" t="s">
        <v>62</v>
      </c>
      <c r="C93" s="108" t="s">
        <v>247</v>
      </c>
      <c r="D93" s="117" t="s">
        <v>248</v>
      </c>
      <c r="E93" s="32" t="s">
        <v>249</v>
      </c>
      <c r="F93" s="32" t="s">
        <v>250</v>
      </c>
      <c r="G93" s="112" t="s">
        <v>67</v>
      </c>
      <c r="H93" s="144"/>
      <c r="I93" s="79" t="s">
        <v>172</v>
      </c>
      <c r="J93" s="58" t="s">
        <v>100</v>
      </c>
      <c r="K93" s="59" t="s">
        <v>101</v>
      </c>
      <c r="L93" s="59" t="s">
        <v>112</v>
      </c>
      <c r="M93" s="59" t="s">
        <v>103</v>
      </c>
      <c r="N93" s="59" t="s">
        <v>173</v>
      </c>
      <c r="O93" s="58">
        <v>2</v>
      </c>
      <c r="P93" s="58">
        <v>6</v>
      </c>
      <c r="Q93" s="58">
        <v>4</v>
      </c>
      <c r="R93" s="58" t="str">
        <f t="shared" ref="R93" si="91">IF(Q93&lt;=4,"BAJO",IF(Q93&lt;=8,"MEDIO",IF(Q93&lt;=20,"ALTO","MUY ALTO")))</f>
        <v>BAJO</v>
      </c>
      <c r="S93" s="58">
        <v>10</v>
      </c>
      <c r="T93" s="58">
        <f t="shared" ref="T93" si="92">Q93*S93</f>
        <v>40</v>
      </c>
      <c r="U93" s="58" t="str">
        <f t="shared" ref="U93" si="93">IF(T93&lt;=20,"IV",IF(T93&lt;=120,"III",IF(T93&lt;=500,"II",IF(T93&lt;=4000,"I",FALSE))))</f>
        <v>III</v>
      </c>
      <c r="V93" s="58" t="str">
        <f t="shared" ref="V93" si="94">IF(U93="IV","Aceptable",IF(U93="III","Aceptable con control existente",IF(U93="II","Aceptable con control especifico", IF(U93="I","No Aceptable",FALSE))))</f>
        <v>Aceptable con control existente</v>
      </c>
      <c r="W93" s="58" t="s">
        <v>255</v>
      </c>
      <c r="X93" s="58" t="s">
        <v>91</v>
      </c>
      <c r="Y93" s="58" t="s">
        <v>39</v>
      </c>
      <c r="Z93" s="58" t="s">
        <v>71</v>
      </c>
      <c r="AA93" s="58" t="s">
        <v>71</v>
      </c>
      <c r="AB93" s="58" t="s">
        <v>71</v>
      </c>
      <c r="AC93" s="58" t="s">
        <v>174</v>
      </c>
      <c r="AD93" s="58" t="s">
        <v>71</v>
      </c>
    </row>
    <row r="94" spans="2:30" s="107" customFormat="1" ht="246.75" customHeight="1" x14ac:dyDescent="0.2">
      <c r="B94" s="108" t="s">
        <v>62</v>
      </c>
      <c r="C94" s="108" t="s">
        <v>247</v>
      </c>
      <c r="D94" s="117" t="s">
        <v>248</v>
      </c>
      <c r="E94" s="32" t="s">
        <v>249</v>
      </c>
      <c r="F94" s="32" t="s">
        <v>250</v>
      </c>
      <c r="G94" s="112" t="s">
        <v>67</v>
      </c>
      <c r="H94" s="144"/>
      <c r="I94" s="79" t="s">
        <v>111</v>
      </c>
      <c r="J94" s="58" t="s">
        <v>100</v>
      </c>
      <c r="K94" s="59" t="s">
        <v>101</v>
      </c>
      <c r="L94" s="59" t="s">
        <v>112</v>
      </c>
      <c r="M94" s="59" t="s">
        <v>113</v>
      </c>
      <c r="N94" s="59" t="s">
        <v>114</v>
      </c>
      <c r="O94" s="58">
        <v>1</v>
      </c>
      <c r="P94" s="58">
        <v>2</v>
      </c>
      <c r="Q94" s="58">
        <v>6</v>
      </c>
      <c r="R94" s="58" t="str">
        <f t="shared" si="73"/>
        <v>MEDIO</v>
      </c>
      <c r="S94" s="58">
        <v>10</v>
      </c>
      <c r="T94" s="58">
        <f t="shared" si="78"/>
        <v>60</v>
      </c>
      <c r="U94" s="58" t="str">
        <f t="shared" si="86"/>
        <v>III</v>
      </c>
      <c r="V94" s="58" t="str">
        <f t="shared" si="79"/>
        <v>Aceptable con control existente</v>
      </c>
      <c r="W94" s="58" t="s">
        <v>255</v>
      </c>
      <c r="X94" s="58" t="s">
        <v>91</v>
      </c>
      <c r="Y94" s="58" t="s">
        <v>39</v>
      </c>
      <c r="Z94" s="58" t="s">
        <v>71</v>
      </c>
      <c r="AA94" s="58" t="s">
        <v>71</v>
      </c>
      <c r="AB94" s="58" t="s">
        <v>71</v>
      </c>
      <c r="AC94" s="58" t="s">
        <v>175</v>
      </c>
      <c r="AD94" s="58" t="s">
        <v>71</v>
      </c>
    </row>
    <row r="95" spans="2:30" s="107" customFormat="1" ht="252.75" customHeight="1" x14ac:dyDescent="0.2">
      <c r="B95" s="108" t="s">
        <v>62</v>
      </c>
      <c r="C95" s="108" t="s">
        <v>247</v>
      </c>
      <c r="D95" s="117" t="s">
        <v>248</v>
      </c>
      <c r="E95" s="32" t="s">
        <v>249</v>
      </c>
      <c r="F95" s="32" t="s">
        <v>250</v>
      </c>
      <c r="G95" s="112" t="s">
        <v>67</v>
      </c>
      <c r="H95" s="144"/>
      <c r="I95" s="79" t="s">
        <v>259</v>
      </c>
      <c r="J95" s="58" t="s">
        <v>116</v>
      </c>
      <c r="K95" s="59" t="s">
        <v>260</v>
      </c>
      <c r="L95" s="59" t="s">
        <v>71</v>
      </c>
      <c r="M95" s="59" t="s">
        <v>261</v>
      </c>
      <c r="N95" s="59" t="s">
        <v>262</v>
      </c>
      <c r="O95" s="58">
        <v>1</v>
      </c>
      <c r="P95" s="58">
        <v>3</v>
      </c>
      <c r="Q95" s="58">
        <f>O95*P95</f>
        <v>3</v>
      </c>
      <c r="R95" s="58" t="str">
        <f t="shared" si="73"/>
        <v>BAJO</v>
      </c>
      <c r="S95" s="58">
        <v>10</v>
      </c>
      <c r="T95" s="58">
        <f t="shared" si="78"/>
        <v>30</v>
      </c>
      <c r="U95" s="58" t="str">
        <f t="shared" si="86"/>
        <v>III</v>
      </c>
      <c r="V95" s="58" t="str">
        <f t="shared" si="79"/>
        <v>Aceptable con control existente</v>
      </c>
      <c r="W95" s="58" t="s">
        <v>255</v>
      </c>
      <c r="X95" s="58" t="s">
        <v>263</v>
      </c>
      <c r="Y95" s="58" t="s">
        <v>39</v>
      </c>
      <c r="Z95" s="58" t="s">
        <v>71</v>
      </c>
      <c r="AA95" s="58" t="s">
        <v>71</v>
      </c>
      <c r="AB95" s="58" t="s">
        <v>71</v>
      </c>
      <c r="AC95" s="58" t="s">
        <v>264</v>
      </c>
      <c r="AD95" s="58" t="s">
        <v>71</v>
      </c>
    </row>
    <row r="96" spans="2:30" s="107" customFormat="1" ht="250.5" customHeight="1" x14ac:dyDescent="0.2">
      <c r="B96" s="108" t="s">
        <v>62</v>
      </c>
      <c r="C96" s="108" t="s">
        <v>247</v>
      </c>
      <c r="D96" s="117" t="s">
        <v>248</v>
      </c>
      <c r="E96" s="32" t="s">
        <v>249</v>
      </c>
      <c r="F96" s="32" t="s">
        <v>250</v>
      </c>
      <c r="G96" s="112" t="s">
        <v>67</v>
      </c>
      <c r="H96" s="144"/>
      <c r="I96" s="79" t="s">
        <v>265</v>
      </c>
      <c r="J96" s="58" t="s">
        <v>116</v>
      </c>
      <c r="K96" s="59" t="s">
        <v>266</v>
      </c>
      <c r="L96" s="58" t="s">
        <v>267</v>
      </c>
      <c r="M96" s="59" t="s">
        <v>268</v>
      </c>
      <c r="N96" s="59" t="s">
        <v>71</v>
      </c>
      <c r="O96" s="58">
        <v>1</v>
      </c>
      <c r="P96" s="58">
        <v>2</v>
      </c>
      <c r="Q96" s="58">
        <f>O96*P96</f>
        <v>2</v>
      </c>
      <c r="R96" s="58" t="str">
        <f t="shared" si="73"/>
        <v>BAJO</v>
      </c>
      <c r="S96" s="58">
        <v>10</v>
      </c>
      <c r="T96" s="58">
        <f t="shared" si="78"/>
        <v>20</v>
      </c>
      <c r="U96" s="58" t="str">
        <f t="shared" si="86"/>
        <v>IV</v>
      </c>
      <c r="V96" s="58" t="str">
        <f t="shared" si="79"/>
        <v>Aceptable</v>
      </c>
      <c r="W96" s="58" t="s">
        <v>255</v>
      </c>
      <c r="X96" s="58" t="s">
        <v>269</v>
      </c>
      <c r="Y96" s="58" t="s">
        <v>39</v>
      </c>
      <c r="Z96" s="58" t="s">
        <v>71</v>
      </c>
      <c r="AA96" s="58" t="s">
        <v>71</v>
      </c>
      <c r="AB96" s="58" t="s">
        <v>71</v>
      </c>
      <c r="AC96" s="58" t="s">
        <v>270</v>
      </c>
      <c r="AD96" s="58" t="s">
        <v>71</v>
      </c>
    </row>
    <row r="97" spans="2:30" s="107" customFormat="1" ht="252.75" customHeight="1" x14ac:dyDescent="0.2">
      <c r="B97" s="108" t="s">
        <v>62</v>
      </c>
      <c r="C97" s="108" t="s">
        <v>247</v>
      </c>
      <c r="D97" s="117" t="s">
        <v>248</v>
      </c>
      <c r="E97" s="32" t="s">
        <v>249</v>
      </c>
      <c r="F97" s="32" t="s">
        <v>250</v>
      </c>
      <c r="G97" s="63" t="s">
        <v>67</v>
      </c>
      <c r="H97" s="145"/>
      <c r="I97" s="79" t="s">
        <v>271</v>
      </c>
      <c r="J97" s="58" t="s">
        <v>116</v>
      </c>
      <c r="K97" s="59" t="s">
        <v>272</v>
      </c>
      <c r="L97" s="59" t="s">
        <v>71</v>
      </c>
      <c r="M97" s="59" t="s">
        <v>273</v>
      </c>
      <c r="N97" s="59" t="s">
        <v>274</v>
      </c>
      <c r="O97" s="58">
        <v>1</v>
      </c>
      <c r="P97" s="58">
        <v>3</v>
      </c>
      <c r="Q97" s="58">
        <f>O97*P97</f>
        <v>3</v>
      </c>
      <c r="R97" s="58" t="str">
        <f t="shared" si="73"/>
        <v>BAJO</v>
      </c>
      <c r="S97" s="58">
        <v>10</v>
      </c>
      <c r="T97" s="58">
        <f t="shared" si="78"/>
        <v>30</v>
      </c>
      <c r="U97" s="58" t="str">
        <f t="shared" si="86"/>
        <v>III</v>
      </c>
      <c r="V97" s="58" t="str">
        <f t="shared" si="79"/>
        <v>Aceptable con control existente</v>
      </c>
      <c r="W97" s="58" t="s">
        <v>255</v>
      </c>
      <c r="X97" s="58" t="s">
        <v>269</v>
      </c>
      <c r="Y97" s="58" t="s">
        <v>39</v>
      </c>
      <c r="Z97" s="58" t="s">
        <v>71</v>
      </c>
      <c r="AA97" s="58" t="s">
        <v>71</v>
      </c>
      <c r="AB97" s="58" t="s">
        <v>71</v>
      </c>
      <c r="AC97" s="58" t="s">
        <v>275</v>
      </c>
      <c r="AD97" s="58" t="s">
        <v>71</v>
      </c>
    </row>
    <row r="98" spans="2:30" s="107" customFormat="1" ht="255" customHeight="1" x14ac:dyDescent="0.2">
      <c r="B98" s="108" t="s">
        <v>62</v>
      </c>
      <c r="C98" s="108" t="s">
        <v>247</v>
      </c>
      <c r="D98" s="117" t="s">
        <v>248</v>
      </c>
      <c r="E98" s="32" t="s">
        <v>249</v>
      </c>
      <c r="F98" s="32" t="s">
        <v>250</v>
      </c>
      <c r="G98" s="112" t="s">
        <v>67</v>
      </c>
      <c r="H98" s="144"/>
      <c r="I98" s="79" t="s">
        <v>276</v>
      </c>
      <c r="J98" s="58" t="s">
        <v>116</v>
      </c>
      <c r="K98" s="59" t="s">
        <v>241</v>
      </c>
      <c r="L98" s="59" t="s">
        <v>71</v>
      </c>
      <c r="M98" s="59" t="s">
        <v>277</v>
      </c>
      <c r="N98" s="59" t="s">
        <v>242</v>
      </c>
      <c r="O98" s="58">
        <v>1</v>
      </c>
      <c r="P98" s="58">
        <v>1</v>
      </c>
      <c r="Q98" s="58">
        <f t="shared" ref="Q98:Q101" si="95">O98*P98</f>
        <v>1</v>
      </c>
      <c r="R98" s="58" t="str">
        <f t="shared" si="73"/>
        <v>BAJO</v>
      </c>
      <c r="S98" s="58">
        <v>25</v>
      </c>
      <c r="T98" s="58">
        <f t="shared" si="78"/>
        <v>25</v>
      </c>
      <c r="U98" s="58" t="str">
        <f t="shared" si="86"/>
        <v>III</v>
      </c>
      <c r="V98" s="58" t="str">
        <f t="shared" si="79"/>
        <v>Aceptable con control existente</v>
      </c>
      <c r="W98" s="58" t="s">
        <v>255</v>
      </c>
      <c r="X98" s="58" t="s">
        <v>243</v>
      </c>
      <c r="Y98" s="58" t="s">
        <v>39</v>
      </c>
      <c r="Z98" s="58" t="s">
        <v>71</v>
      </c>
      <c r="AA98" s="58" t="s">
        <v>71</v>
      </c>
      <c r="AB98" s="58" t="s">
        <v>71</v>
      </c>
      <c r="AC98" s="58" t="s">
        <v>244</v>
      </c>
      <c r="AD98" s="58" t="s">
        <v>71</v>
      </c>
    </row>
    <row r="99" spans="2:30" s="107" customFormat="1" ht="243.75" customHeight="1" x14ac:dyDescent="0.2">
      <c r="B99" s="108" t="s">
        <v>62</v>
      </c>
      <c r="C99" s="108" t="s">
        <v>247</v>
      </c>
      <c r="D99" s="117" t="s">
        <v>248</v>
      </c>
      <c r="E99" s="32" t="s">
        <v>249</v>
      </c>
      <c r="F99" s="32" t="s">
        <v>250</v>
      </c>
      <c r="G99" s="112" t="s">
        <v>67</v>
      </c>
      <c r="H99" s="144"/>
      <c r="I99" s="79" t="s">
        <v>186</v>
      </c>
      <c r="J99" s="58" t="s">
        <v>116</v>
      </c>
      <c r="K99" s="59" t="s">
        <v>125</v>
      </c>
      <c r="L99" s="58" t="s">
        <v>126</v>
      </c>
      <c r="M99" s="59" t="s">
        <v>164</v>
      </c>
      <c r="N99" s="59" t="s">
        <v>128</v>
      </c>
      <c r="O99" s="58">
        <v>2</v>
      </c>
      <c r="P99" s="58">
        <v>3</v>
      </c>
      <c r="Q99" s="58">
        <f t="shared" si="95"/>
        <v>6</v>
      </c>
      <c r="R99" s="58" t="str">
        <f t="shared" si="73"/>
        <v>MEDIO</v>
      </c>
      <c r="S99" s="58">
        <v>10</v>
      </c>
      <c r="T99" s="58">
        <f t="shared" si="78"/>
        <v>60</v>
      </c>
      <c r="U99" s="58" t="str">
        <f t="shared" si="86"/>
        <v>III</v>
      </c>
      <c r="V99" s="58" t="str">
        <f t="shared" si="79"/>
        <v>Aceptable con control existente</v>
      </c>
      <c r="W99" s="58" t="s">
        <v>255</v>
      </c>
      <c r="X99" s="58" t="s">
        <v>122</v>
      </c>
      <c r="Y99" s="58" t="s">
        <v>39</v>
      </c>
      <c r="Z99" s="58" t="s">
        <v>71</v>
      </c>
      <c r="AA99" s="58" t="s">
        <v>71</v>
      </c>
      <c r="AB99" s="58" t="s">
        <v>71</v>
      </c>
      <c r="AC99" s="58" t="s">
        <v>129</v>
      </c>
      <c r="AD99" s="58" t="s">
        <v>71</v>
      </c>
    </row>
    <row r="100" spans="2:30" s="107" customFormat="1" ht="243.75" customHeight="1" x14ac:dyDescent="0.25">
      <c r="B100" s="108" t="s">
        <v>62</v>
      </c>
      <c r="C100" s="108" t="s">
        <v>247</v>
      </c>
      <c r="D100" s="117" t="s">
        <v>248</v>
      </c>
      <c r="E100" s="32" t="s">
        <v>249</v>
      </c>
      <c r="F100" s="32" t="s">
        <v>250</v>
      </c>
      <c r="G100" s="112"/>
      <c r="H100" s="112" t="s">
        <v>67</v>
      </c>
      <c r="I100" s="79" t="s">
        <v>246</v>
      </c>
      <c r="J100" s="58" t="s">
        <v>131</v>
      </c>
      <c r="K100" s="59" t="s">
        <v>132</v>
      </c>
      <c r="L100" s="58" t="s">
        <v>133</v>
      </c>
      <c r="M100" s="59" t="s">
        <v>134</v>
      </c>
      <c r="N100" s="59" t="s">
        <v>135</v>
      </c>
      <c r="O100" s="58">
        <v>4</v>
      </c>
      <c r="P100" s="58">
        <v>2</v>
      </c>
      <c r="Q100" s="58">
        <f t="shared" ref="Q100" si="96">O100*P100</f>
        <v>8</v>
      </c>
      <c r="R100" s="58" t="str">
        <f t="shared" ref="R100" si="97">IF(Q100&lt;=4,"BAJO",IF(Q100&lt;=8,"MEDIO",IF(Q100&lt;=20,"ALTO","MUY ALTO")))</f>
        <v>MEDIO</v>
      </c>
      <c r="S100" s="58">
        <v>60</v>
      </c>
      <c r="T100" s="58">
        <f t="shared" ref="T100" si="98">Q100*S100</f>
        <v>480</v>
      </c>
      <c r="U100" s="58" t="str">
        <f t="shared" ref="U100" si="99">IF(T100&lt;=20,"IV",IF(T100&lt;=120,"III",IF(T100&lt;=500,"II",IF(T100&lt;=4000,"I",FALSE))))</f>
        <v>II</v>
      </c>
      <c r="V100" s="58" t="str">
        <f t="shared" ref="V100" si="100">IF(U100="IV","Aceptable",IF(U100="III","Aceptable con control existente",IF(U100="II","Aceptable con control especifico", IF(U100="I","No Aceptable",FALSE))))</f>
        <v>Aceptable con control especifico</v>
      </c>
      <c r="W100" s="58" t="s">
        <v>255</v>
      </c>
      <c r="X100" s="58" t="s">
        <v>136</v>
      </c>
      <c r="Y100" s="58" t="s">
        <v>39</v>
      </c>
      <c r="Z100" s="58" t="s">
        <v>71</v>
      </c>
      <c r="AA100" s="58" t="s">
        <v>71</v>
      </c>
      <c r="AB100" s="58" t="s">
        <v>71</v>
      </c>
      <c r="AC100" s="59" t="s">
        <v>137</v>
      </c>
      <c r="AD100" s="58" t="s">
        <v>71</v>
      </c>
    </row>
    <row r="101" spans="2:30" s="107" customFormat="1" ht="260.25" customHeight="1" x14ac:dyDescent="0.25">
      <c r="B101" s="108" t="s">
        <v>62</v>
      </c>
      <c r="C101" s="108" t="s">
        <v>247</v>
      </c>
      <c r="D101" s="117" t="s">
        <v>248</v>
      </c>
      <c r="E101" s="32" t="s">
        <v>249</v>
      </c>
      <c r="F101" s="32" t="s">
        <v>250</v>
      </c>
      <c r="G101" s="112"/>
      <c r="H101" s="112" t="s">
        <v>67</v>
      </c>
      <c r="I101" s="79" t="s">
        <v>138</v>
      </c>
      <c r="J101" s="58" t="s">
        <v>131</v>
      </c>
      <c r="K101" s="59" t="s">
        <v>139</v>
      </c>
      <c r="L101" s="58" t="s">
        <v>140</v>
      </c>
      <c r="M101" s="59" t="s">
        <v>134</v>
      </c>
      <c r="N101" s="59" t="s">
        <v>135</v>
      </c>
      <c r="O101" s="58">
        <v>2</v>
      </c>
      <c r="P101" s="58">
        <v>2</v>
      </c>
      <c r="Q101" s="58">
        <f t="shared" si="95"/>
        <v>4</v>
      </c>
      <c r="R101" s="58" t="str">
        <f t="shared" si="73"/>
        <v>BAJO</v>
      </c>
      <c r="S101" s="58">
        <v>25</v>
      </c>
      <c r="T101" s="58">
        <f t="shared" si="78"/>
        <v>100</v>
      </c>
      <c r="U101" s="58" t="str">
        <f t="shared" si="86"/>
        <v>III</v>
      </c>
      <c r="V101" s="58" t="str">
        <f t="shared" si="79"/>
        <v>Aceptable con control existente</v>
      </c>
      <c r="W101" s="58" t="s">
        <v>255</v>
      </c>
      <c r="X101" s="58" t="s">
        <v>136</v>
      </c>
      <c r="Y101" s="58" t="s">
        <v>39</v>
      </c>
      <c r="Z101" s="58" t="s">
        <v>71</v>
      </c>
      <c r="AA101" s="58" t="s">
        <v>71</v>
      </c>
      <c r="AB101" s="58" t="s">
        <v>71</v>
      </c>
      <c r="AC101" s="59" t="s">
        <v>137</v>
      </c>
      <c r="AD101" s="58" t="s">
        <v>71</v>
      </c>
    </row>
    <row r="102" spans="2:30" s="107" customFormat="1" ht="170.25" customHeight="1" x14ac:dyDescent="0.2">
      <c r="B102" s="108" t="s">
        <v>62</v>
      </c>
      <c r="C102" s="108" t="s">
        <v>278</v>
      </c>
      <c r="D102" s="117" t="s">
        <v>279</v>
      </c>
      <c r="E102" s="32" t="s">
        <v>280</v>
      </c>
      <c r="F102" s="32" t="s">
        <v>281</v>
      </c>
      <c r="G102" s="112" t="s">
        <v>67</v>
      </c>
      <c r="H102" s="144"/>
      <c r="I102" s="79" t="s">
        <v>68</v>
      </c>
      <c r="J102" s="58" t="s">
        <v>69</v>
      </c>
      <c r="K102" s="59" t="s">
        <v>70</v>
      </c>
      <c r="L102" s="59" t="s">
        <v>71</v>
      </c>
      <c r="M102" s="59" t="s">
        <v>72</v>
      </c>
      <c r="N102" s="59" t="s">
        <v>73</v>
      </c>
      <c r="O102" s="58">
        <v>1</v>
      </c>
      <c r="P102" s="58">
        <v>2</v>
      </c>
      <c r="Q102" s="58">
        <f>O102*P102</f>
        <v>2</v>
      </c>
      <c r="R102" s="58" t="str">
        <f t="shared" si="73"/>
        <v>BAJO</v>
      </c>
      <c r="S102" s="58">
        <v>10</v>
      </c>
      <c r="T102" s="58">
        <f t="shared" si="78"/>
        <v>20</v>
      </c>
      <c r="U102" s="58" t="str">
        <f t="shared" si="86"/>
        <v>IV</v>
      </c>
      <c r="V102" s="58" t="str">
        <f t="shared" si="79"/>
        <v>Aceptable</v>
      </c>
      <c r="W102" s="58" t="s">
        <v>82</v>
      </c>
      <c r="X102" s="59" t="s">
        <v>70</v>
      </c>
      <c r="Y102" s="58" t="s">
        <v>39</v>
      </c>
      <c r="Z102" s="58" t="s">
        <v>71</v>
      </c>
      <c r="AA102" s="58" t="s">
        <v>71</v>
      </c>
      <c r="AB102" s="58" t="s">
        <v>71</v>
      </c>
      <c r="AC102" s="58" t="s">
        <v>75</v>
      </c>
      <c r="AD102" s="58" t="s">
        <v>71</v>
      </c>
    </row>
    <row r="103" spans="2:30" s="107" customFormat="1" ht="163.5" customHeight="1" x14ac:dyDescent="0.2">
      <c r="B103" s="108" t="s">
        <v>62</v>
      </c>
      <c r="C103" s="108" t="s">
        <v>278</v>
      </c>
      <c r="D103" s="117" t="s">
        <v>279</v>
      </c>
      <c r="E103" s="32" t="s">
        <v>280</v>
      </c>
      <c r="F103" s="32" t="s">
        <v>281</v>
      </c>
      <c r="G103" s="112" t="s">
        <v>67</v>
      </c>
      <c r="H103" s="144"/>
      <c r="I103" s="79" t="s">
        <v>282</v>
      </c>
      <c r="J103" s="58" t="s">
        <v>77</v>
      </c>
      <c r="K103" s="59" t="s">
        <v>78</v>
      </c>
      <c r="L103" s="58" t="s">
        <v>79</v>
      </c>
      <c r="M103" s="59" t="s">
        <v>80</v>
      </c>
      <c r="N103" s="59" t="s">
        <v>81</v>
      </c>
      <c r="O103" s="58">
        <v>1</v>
      </c>
      <c r="P103" s="58">
        <v>2</v>
      </c>
      <c r="Q103" s="58">
        <v>6</v>
      </c>
      <c r="R103" s="58" t="str">
        <f t="shared" si="73"/>
        <v>MEDIO</v>
      </c>
      <c r="S103" s="58">
        <v>10</v>
      </c>
      <c r="T103" s="58">
        <f t="shared" si="78"/>
        <v>60</v>
      </c>
      <c r="U103" s="58" t="str">
        <f t="shared" si="86"/>
        <v>III</v>
      </c>
      <c r="V103" s="58" t="str">
        <f t="shared" si="79"/>
        <v>Aceptable con control existente</v>
      </c>
      <c r="W103" s="58" t="s">
        <v>82</v>
      </c>
      <c r="X103" s="58" t="s">
        <v>83</v>
      </c>
      <c r="Y103" s="58" t="s">
        <v>39</v>
      </c>
      <c r="Z103" s="58" t="s">
        <v>71</v>
      </c>
      <c r="AA103" s="58" t="s">
        <v>71</v>
      </c>
      <c r="AB103" s="58" t="s">
        <v>71</v>
      </c>
      <c r="AC103" s="58" t="s">
        <v>84</v>
      </c>
      <c r="AD103" s="58" t="s">
        <v>71</v>
      </c>
    </row>
    <row r="104" spans="2:30" s="107" customFormat="1" ht="163.5" customHeight="1" x14ac:dyDescent="0.2">
      <c r="B104" s="108" t="s">
        <v>62</v>
      </c>
      <c r="C104" s="108" t="s">
        <v>278</v>
      </c>
      <c r="D104" s="117" t="s">
        <v>279</v>
      </c>
      <c r="E104" s="32" t="s">
        <v>280</v>
      </c>
      <c r="F104" s="32" t="s">
        <v>281</v>
      </c>
      <c r="G104" s="112" t="s">
        <v>67</v>
      </c>
      <c r="H104" s="144"/>
      <c r="I104" s="131" t="s">
        <v>85</v>
      </c>
      <c r="J104" s="58" t="s">
        <v>86</v>
      </c>
      <c r="K104" s="59" t="s">
        <v>87</v>
      </c>
      <c r="L104" s="58" t="s">
        <v>88</v>
      </c>
      <c r="M104" s="59" t="s">
        <v>152</v>
      </c>
      <c r="N104" s="59" t="s">
        <v>153</v>
      </c>
      <c r="O104" s="58">
        <v>1</v>
      </c>
      <c r="P104" s="58">
        <v>2</v>
      </c>
      <c r="Q104" s="58">
        <v>6</v>
      </c>
      <c r="R104" s="58" t="str">
        <f t="shared" ref="R104:R106" si="101">IF(Q104&lt;=4,"BAJO",IF(Q104&lt;=8,"MEDIO",IF(Q104&lt;=20,"ALTO","MUY ALTO")))</f>
        <v>MEDIO</v>
      </c>
      <c r="S104" s="58">
        <v>10</v>
      </c>
      <c r="T104" s="58">
        <f t="shared" ref="T104:T106" si="102">Q104*S104</f>
        <v>60</v>
      </c>
      <c r="U104" s="58" t="str">
        <f t="shared" ref="U104:U106" si="103">IF(T104&lt;=20,"IV",IF(T104&lt;=120,"III",IF(T104&lt;=500,"II",IF(T104&lt;=4000,"I",FALSE))))</f>
        <v>III</v>
      </c>
      <c r="V104" s="58" t="str">
        <f t="shared" ref="V104:V106" si="104">IF(U104="IV","Aceptable",IF(U104="III","Aceptable con control existente",IF(U104="II","Aceptable con control especifico", IF(U104="I","No Aceptable",FALSE))))</f>
        <v>Aceptable con control existente</v>
      </c>
      <c r="W104" s="58" t="s">
        <v>82</v>
      </c>
      <c r="X104" s="58" t="s">
        <v>154</v>
      </c>
      <c r="Y104" s="58" t="s">
        <v>39</v>
      </c>
      <c r="Z104" s="58" t="s">
        <v>71</v>
      </c>
      <c r="AA104" s="58" t="s">
        <v>71</v>
      </c>
      <c r="AB104" s="58" t="s">
        <v>155</v>
      </c>
      <c r="AC104" s="58" t="s">
        <v>156</v>
      </c>
      <c r="AD104" s="58" t="s">
        <v>71</v>
      </c>
    </row>
    <row r="105" spans="2:30" s="107" customFormat="1" ht="163.5" customHeight="1" x14ac:dyDescent="0.2">
      <c r="B105" s="108" t="s">
        <v>62</v>
      </c>
      <c r="C105" s="108" t="s">
        <v>278</v>
      </c>
      <c r="D105" s="117" t="s">
        <v>279</v>
      </c>
      <c r="E105" s="32" t="s">
        <v>280</v>
      </c>
      <c r="F105" s="32" t="s">
        <v>281</v>
      </c>
      <c r="G105" s="112" t="s">
        <v>67</v>
      </c>
      <c r="H105" s="144"/>
      <c r="I105" s="132" t="s">
        <v>93</v>
      </c>
      <c r="J105" s="58" t="s">
        <v>86</v>
      </c>
      <c r="K105" s="59" t="s">
        <v>94</v>
      </c>
      <c r="L105" s="58" t="s">
        <v>157</v>
      </c>
      <c r="M105" s="59" t="s">
        <v>95</v>
      </c>
      <c r="N105" s="59" t="s">
        <v>158</v>
      </c>
      <c r="O105" s="58">
        <v>1</v>
      </c>
      <c r="P105" s="58">
        <v>2</v>
      </c>
      <c r="Q105" s="58">
        <v>6</v>
      </c>
      <c r="R105" s="58" t="str">
        <f t="shared" si="101"/>
        <v>MEDIO</v>
      </c>
      <c r="S105" s="58">
        <v>10</v>
      </c>
      <c r="T105" s="58">
        <f t="shared" si="102"/>
        <v>60</v>
      </c>
      <c r="U105" s="58" t="str">
        <f t="shared" si="103"/>
        <v>III</v>
      </c>
      <c r="V105" s="58" t="str">
        <f t="shared" si="104"/>
        <v>Aceptable con control existente</v>
      </c>
      <c r="W105" s="58" t="s">
        <v>82</v>
      </c>
      <c r="X105" s="58" t="s">
        <v>159</v>
      </c>
      <c r="Y105" s="58" t="s">
        <v>39</v>
      </c>
      <c r="Z105" s="58" t="s">
        <v>71</v>
      </c>
      <c r="AA105" s="58" t="s">
        <v>71</v>
      </c>
      <c r="AB105" s="58" t="s">
        <v>71</v>
      </c>
      <c r="AC105" s="58" t="s">
        <v>160</v>
      </c>
      <c r="AD105" s="58" t="s">
        <v>71</v>
      </c>
    </row>
    <row r="106" spans="2:30" s="107" customFormat="1" ht="163.5" customHeight="1" x14ac:dyDescent="0.2">
      <c r="B106" s="108" t="s">
        <v>62</v>
      </c>
      <c r="C106" s="108" t="s">
        <v>278</v>
      </c>
      <c r="D106" s="117" t="s">
        <v>279</v>
      </c>
      <c r="E106" s="32" t="s">
        <v>280</v>
      </c>
      <c r="F106" s="32" t="s">
        <v>281</v>
      </c>
      <c r="G106" s="112" t="s">
        <v>67</v>
      </c>
      <c r="H106" s="144"/>
      <c r="I106" s="79" t="s">
        <v>99</v>
      </c>
      <c r="J106" s="58" t="s">
        <v>100</v>
      </c>
      <c r="K106" s="59" t="s">
        <v>101</v>
      </c>
      <c r="L106" s="59" t="s">
        <v>102</v>
      </c>
      <c r="M106" s="59" t="s">
        <v>103</v>
      </c>
      <c r="N106" s="59" t="s">
        <v>104</v>
      </c>
      <c r="O106" s="58">
        <v>1</v>
      </c>
      <c r="P106" s="58">
        <v>2</v>
      </c>
      <c r="Q106" s="58">
        <v>6</v>
      </c>
      <c r="R106" s="58" t="str">
        <f t="shared" si="101"/>
        <v>MEDIO</v>
      </c>
      <c r="S106" s="58">
        <v>10</v>
      </c>
      <c r="T106" s="58">
        <f t="shared" si="102"/>
        <v>60</v>
      </c>
      <c r="U106" s="58" t="str">
        <f t="shared" si="103"/>
        <v>III</v>
      </c>
      <c r="V106" s="58" t="str">
        <f t="shared" si="104"/>
        <v>Aceptable con control existente</v>
      </c>
      <c r="W106" s="58" t="s">
        <v>82</v>
      </c>
      <c r="X106" s="58" t="s">
        <v>91</v>
      </c>
      <c r="Y106" s="58" t="s">
        <v>39</v>
      </c>
      <c r="Z106" s="58" t="s">
        <v>71</v>
      </c>
      <c r="AA106" s="58" t="s">
        <v>71</v>
      </c>
      <c r="AB106" s="58" t="s">
        <v>71</v>
      </c>
      <c r="AC106" s="58" t="s">
        <v>161</v>
      </c>
      <c r="AD106" s="58" t="s">
        <v>71</v>
      </c>
    </row>
    <row r="107" spans="2:30" s="107" customFormat="1" ht="184.5" customHeight="1" x14ac:dyDescent="0.2">
      <c r="B107" s="108" t="s">
        <v>62</v>
      </c>
      <c r="C107" s="108" t="s">
        <v>278</v>
      </c>
      <c r="D107" s="117" t="s">
        <v>279</v>
      </c>
      <c r="E107" s="32" t="s">
        <v>280</v>
      </c>
      <c r="F107" s="32" t="s">
        <v>281</v>
      </c>
      <c r="G107" s="112" t="s">
        <v>67</v>
      </c>
      <c r="H107" s="144"/>
      <c r="I107" s="79" t="s">
        <v>106</v>
      </c>
      <c r="J107" s="58" t="s">
        <v>100</v>
      </c>
      <c r="K107" s="59" t="s">
        <v>101</v>
      </c>
      <c r="L107" s="58" t="s">
        <v>107</v>
      </c>
      <c r="M107" s="59" t="s">
        <v>162</v>
      </c>
      <c r="N107" s="59" t="s">
        <v>109</v>
      </c>
      <c r="O107" s="58">
        <v>1</v>
      </c>
      <c r="P107" s="58">
        <v>2</v>
      </c>
      <c r="Q107" s="58">
        <v>6</v>
      </c>
      <c r="R107" s="58" t="str">
        <f t="shared" si="73"/>
        <v>MEDIO</v>
      </c>
      <c r="S107" s="58">
        <v>10</v>
      </c>
      <c r="T107" s="58">
        <f t="shared" si="78"/>
        <v>60</v>
      </c>
      <c r="U107" s="58" t="str">
        <f t="shared" si="86"/>
        <v>III</v>
      </c>
      <c r="V107" s="58" t="str">
        <f t="shared" si="79"/>
        <v>Aceptable con control existente</v>
      </c>
      <c r="W107" s="58" t="s">
        <v>82</v>
      </c>
      <c r="X107" s="58" t="s">
        <v>91</v>
      </c>
      <c r="Y107" s="58" t="s">
        <v>39</v>
      </c>
      <c r="Z107" s="58" t="s">
        <v>71</v>
      </c>
      <c r="AA107" s="58" t="s">
        <v>71</v>
      </c>
      <c r="AB107" s="58" t="s">
        <v>71</v>
      </c>
      <c r="AC107" s="58" t="s">
        <v>163</v>
      </c>
      <c r="AD107" s="58" t="s">
        <v>71</v>
      </c>
    </row>
    <row r="108" spans="2:30" s="107" customFormat="1" ht="184.5" customHeight="1" x14ac:dyDescent="0.2">
      <c r="B108" s="108" t="s">
        <v>62</v>
      </c>
      <c r="C108" s="108" t="s">
        <v>278</v>
      </c>
      <c r="D108" s="117" t="s">
        <v>279</v>
      </c>
      <c r="E108" s="32" t="s">
        <v>280</v>
      </c>
      <c r="F108" s="32" t="s">
        <v>281</v>
      </c>
      <c r="G108" s="112" t="s">
        <v>67</v>
      </c>
      <c r="H108" s="144"/>
      <c r="I108" s="79" t="s">
        <v>172</v>
      </c>
      <c r="J108" s="58" t="s">
        <v>100</v>
      </c>
      <c r="K108" s="59" t="s">
        <v>101</v>
      </c>
      <c r="L108" s="59" t="s">
        <v>112</v>
      </c>
      <c r="M108" s="59" t="s">
        <v>103</v>
      </c>
      <c r="N108" s="59" t="s">
        <v>173</v>
      </c>
      <c r="O108" s="58">
        <v>1</v>
      </c>
      <c r="P108" s="58">
        <v>2</v>
      </c>
      <c r="Q108" s="58">
        <v>6</v>
      </c>
      <c r="R108" s="58" t="str">
        <f t="shared" ref="R108" si="105">IF(Q108&lt;=4,"BAJO",IF(Q108&lt;=8,"MEDIO",IF(Q108&lt;=20,"ALTO","MUY ALTO")))</f>
        <v>MEDIO</v>
      </c>
      <c r="S108" s="58">
        <v>10</v>
      </c>
      <c r="T108" s="58">
        <f t="shared" ref="T108" si="106">Q108*S108</f>
        <v>60</v>
      </c>
      <c r="U108" s="58" t="str">
        <f t="shared" ref="U108" si="107">IF(T108&lt;=20,"IV",IF(T108&lt;=120,"III",IF(T108&lt;=500,"II",IF(T108&lt;=4000,"I",FALSE))))</f>
        <v>III</v>
      </c>
      <c r="V108" s="58" t="str">
        <f t="shared" ref="V108" si="108">IF(U108="IV","Aceptable",IF(U108="III","Aceptable con control existente",IF(U108="II","Aceptable con control especifico", IF(U108="I","No Aceptable",FALSE))))</f>
        <v>Aceptable con control existente</v>
      </c>
      <c r="W108" s="58" t="s">
        <v>82</v>
      </c>
      <c r="X108" s="58" t="s">
        <v>91</v>
      </c>
      <c r="Y108" s="58" t="s">
        <v>39</v>
      </c>
      <c r="Z108" s="58" t="s">
        <v>71</v>
      </c>
      <c r="AA108" s="58" t="s">
        <v>71</v>
      </c>
      <c r="AB108" s="58" t="s">
        <v>71</v>
      </c>
      <c r="AC108" s="58" t="s">
        <v>174</v>
      </c>
      <c r="AD108" s="58" t="s">
        <v>71</v>
      </c>
    </row>
    <row r="109" spans="2:30" s="107" customFormat="1" ht="174.75" customHeight="1" x14ac:dyDescent="0.2">
      <c r="B109" s="108" t="s">
        <v>62</v>
      </c>
      <c r="C109" s="108" t="s">
        <v>278</v>
      </c>
      <c r="D109" s="117" t="s">
        <v>279</v>
      </c>
      <c r="E109" s="32" t="s">
        <v>280</v>
      </c>
      <c r="F109" s="32" t="s">
        <v>281</v>
      </c>
      <c r="G109" s="112" t="s">
        <v>67</v>
      </c>
      <c r="H109" s="144"/>
      <c r="I109" s="79" t="s">
        <v>111</v>
      </c>
      <c r="J109" s="58" t="s">
        <v>100</v>
      </c>
      <c r="K109" s="59" t="s">
        <v>101</v>
      </c>
      <c r="L109" s="59" t="s">
        <v>112</v>
      </c>
      <c r="M109" s="59" t="s">
        <v>113</v>
      </c>
      <c r="N109" s="59" t="s">
        <v>114</v>
      </c>
      <c r="O109" s="58">
        <v>1</v>
      </c>
      <c r="P109" s="58">
        <v>2</v>
      </c>
      <c r="Q109" s="58">
        <v>6</v>
      </c>
      <c r="R109" s="58" t="str">
        <f t="shared" si="73"/>
        <v>MEDIO</v>
      </c>
      <c r="S109" s="58">
        <v>10</v>
      </c>
      <c r="T109" s="58">
        <f t="shared" si="78"/>
        <v>60</v>
      </c>
      <c r="U109" s="58" t="str">
        <f t="shared" si="86"/>
        <v>III</v>
      </c>
      <c r="V109" s="58" t="str">
        <f t="shared" si="79"/>
        <v>Aceptable con control existente</v>
      </c>
      <c r="W109" s="58" t="s">
        <v>82</v>
      </c>
      <c r="X109" s="58" t="s">
        <v>91</v>
      </c>
      <c r="Y109" s="58" t="s">
        <v>39</v>
      </c>
      <c r="Z109" s="58" t="s">
        <v>71</v>
      </c>
      <c r="AA109" s="58" t="s">
        <v>71</v>
      </c>
      <c r="AB109" s="58" t="s">
        <v>71</v>
      </c>
      <c r="AC109" s="58" t="s">
        <v>175</v>
      </c>
      <c r="AD109" s="58" t="s">
        <v>71</v>
      </c>
    </row>
    <row r="110" spans="2:30" s="107" customFormat="1" ht="183" customHeight="1" x14ac:dyDescent="0.2">
      <c r="B110" s="108" t="s">
        <v>62</v>
      </c>
      <c r="C110" s="108" t="s">
        <v>278</v>
      </c>
      <c r="D110" s="117" t="s">
        <v>279</v>
      </c>
      <c r="E110" s="32" t="s">
        <v>280</v>
      </c>
      <c r="F110" s="32" t="s">
        <v>281</v>
      </c>
      <c r="G110" s="112" t="s">
        <v>67</v>
      </c>
      <c r="H110" s="144"/>
      <c r="I110" s="79" t="s">
        <v>259</v>
      </c>
      <c r="J110" s="58" t="s">
        <v>116</v>
      </c>
      <c r="K110" s="59" t="s">
        <v>260</v>
      </c>
      <c r="L110" s="59" t="s">
        <v>71</v>
      </c>
      <c r="M110" s="59" t="s">
        <v>261</v>
      </c>
      <c r="N110" s="59" t="s">
        <v>262</v>
      </c>
      <c r="O110" s="58">
        <v>1</v>
      </c>
      <c r="P110" s="58">
        <v>3</v>
      </c>
      <c r="Q110" s="58">
        <f>O110*P110</f>
        <v>3</v>
      </c>
      <c r="R110" s="58" t="str">
        <f t="shared" si="73"/>
        <v>BAJO</v>
      </c>
      <c r="S110" s="58">
        <v>10</v>
      </c>
      <c r="T110" s="58">
        <f t="shared" si="78"/>
        <v>30</v>
      </c>
      <c r="U110" s="58" t="str">
        <f t="shared" si="86"/>
        <v>III</v>
      </c>
      <c r="V110" s="58" t="str">
        <f t="shared" si="79"/>
        <v>Aceptable con control existente</v>
      </c>
      <c r="W110" s="58" t="s">
        <v>82</v>
      </c>
      <c r="X110" s="58" t="s">
        <v>263</v>
      </c>
      <c r="Y110" s="58" t="s">
        <v>39</v>
      </c>
      <c r="Z110" s="58" t="s">
        <v>71</v>
      </c>
      <c r="AA110" s="58" t="s">
        <v>71</v>
      </c>
      <c r="AB110" s="58" t="s">
        <v>71</v>
      </c>
      <c r="AC110" s="58" t="s">
        <v>264</v>
      </c>
      <c r="AD110" s="58" t="s">
        <v>71</v>
      </c>
    </row>
    <row r="111" spans="2:30" s="107" customFormat="1" ht="173.25" customHeight="1" x14ac:dyDescent="0.2">
      <c r="B111" s="108" t="s">
        <v>62</v>
      </c>
      <c r="C111" s="108" t="s">
        <v>278</v>
      </c>
      <c r="D111" s="117" t="s">
        <v>279</v>
      </c>
      <c r="E111" s="32" t="s">
        <v>280</v>
      </c>
      <c r="F111" s="32" t="s">
        <v>281</v>
      </c>
      <c r="G111" s="112" t="s">
        <v>67</v>
      </c>
      <c r="H111" s="144"/>
      <c r="I111" s="79" t="s">
        <v>283</v>
      </c>
      <c r="J111" s="58" t="s">
        <v>116</v>
      </c>
      <c r="K111" s="59" t="s">
        <v>266</v>
      </c>
      <c r="L111" s="58" t="s">
        <v>284</v>
      </c>
      <c r="M111" s="59" t="s">
        <v>285</v>
      </c>
      <c r="N111" s="59" t="s">
        <v>286</v>
      </c>
      <c r="O111" s="58">
        <v>1</v>
      </c>
      <c r="P111" s="58">
        <v>2</v>
      </c>
      <c r="Q111" s="58">
        <v>6</v>
      </c>
      <c r="R111" s="58" t="str">
        <f t="shared" si="73"/>
        <v>MEDIO</v>
      </c>
      <c r="S111" s="58">
        <v>10</v>
      </c>
      <c r="T111" s="58">
        <f t="shared" si="78"/>
        <v>60</v>
      </c>
      <c r="U111" s="58" t="str">
        <f t="shared" si="86"/>
        <v>III</v>
      </c>
      <c r="V111" s="58" t="str">
        <f t="shared" si="79"/>
        <v>Aceptable con control existente</v>
      </c>
      <c r="W111" s="58" t="s">
        <v>82</v>
      </c>
      <c r="X111" s="58" t="s">
        <v>269</v>
      </c>
      <c r="Y111" s="58" t="s">
        <v>39</v>
      </c>
      <c r="Z111" s="58" t="s">
        <v>71</v>
      </c>
      <c r="AA111" s="58" t="s">
        <v>71</v>
      </c>
      <c r="AB111" s="58" t="s">
        <v>71</v>
      </c>
      <c r="AC111" s="58" t="s">
        <v>287</v>
      </c>
      <c r="AD111" s="58" t="s">
        <v>71</v>
      </c>
    </row>
    <row r="112" spans="2:30" s="107" customFormat="1" ht="176.25" customHeight="1" x14ac:dyDescent="0.2">
      <c r="B112" s="108" t="s">
        <v>62</v>
      </c>
      <c r="C112" s="108" t="s">
        <v>278</v>
      </c>
      <c r="D112" s="117" t="s">
        <v>279</v>
      </c>
      <c r="E112" s="32" t="s">
        <v>280</v>
      </c>
      <c r="F112" s="32" t="s">
        <v>281</v>
      </c>
      <c r="G112" s="112" t="s">
        <v>67</v>
      </c>
      <c r="H112" s="144"/>
      <c r="I112" s="79" t="s">
        <v>186</v>
      </c>
      <c r="J112" s="58" t="s">
        <v>116</v>
      </c>
      <c r="K112" s="59" t="s">
        <v>125</v>
      </c>
      <c r="L112" s="58" t="s">
        <v>126</v>
      </c>
      <c r="M112" s="59" t="s">
        <v>164</v>
      </c>
      <c r="N112" s="59" t="s">
        <v>128</v>
      </c>
      <c r="O112" s="58">
        <v>2</v>
      </c>
      <c r="P112" s="58">
        <v>3</v>
      </c>
      <c r="Q112" s="58">
        <f t="shared" ref="Q112:Q115" si="109">O112*P112</f>
        <v>6</v>
      </c>
      <c r="R112" s="58" t="str">
        <f t="shared" si="73"/>
        <v>MEDIO</v>
      </c>
      <c r="S112" s="58">
        <v>10</v>
      </c>
      <c r="T112" s="58">
        <f t="shared" si="78"/>
        <v>60</v>
      </c>
      <c r="U112" s="58" t="str">
        <f t="shared" si="86"/>
        <v>III</v>
      </c>
      <c r="V112" s="58" t="str">
        <f t="shared" si="79"/>
        <v>Aceptable con control existente</v>
      </c>
      <c r="W112" s="58" t="s">
        <v>82</v>
      </c>
      <c r="X112" s="58" t="s">
        <v>122</v>
      </c>
      <c r="Y112" s="58" t="s">
        <v>39</v>
      </c>
      <c r="Z112" s="58" t="s">
        <v>71</v>
      </c>
      <c r="AA112" s="58" t="s">
        <v>71</v>
      </c>
      <c r="AB112" s="58" t="s">
        <v>71</v>
      </c>
      <c r="AC112" s="58" t="s">
        <v>129</v>
      </c>
      <c r="AD112" s="58" t="s">
        <v>71</v>
      </c>
    </row>
    <row r="113" spans="2:30" s="107" customFormat="1" ht="176.25" customHeight="1" x14ac:dyDescent="0.25">
      <c r="B113" s="108" t="s">
        <v>62</v>
      </c>
      <c r="C113" s="108" t="s">
        <v>278</v>
      </c>
      <c r="D113" s="117" t="s">
        <v>279</v>
      </c>
      <c r="E113" s="32" t="s">
        <v>280</v>
      </c>
      <c r="F113" s="32" t="s">
        <v>281</v>
      </c>
      <c r="G113" s="112"/>
      <c r="H113" s="112" t="s">
        <v>67</v>
      </c>
      <c r="I113" s="79" t="s">
        <v>246</v>
      </c>
      <c r="J113" s="58" t="s">
        <v>131</v>
      </c>
      <c r="K113" s="59" t="s">
        <v>132</v>
      </c>
      <c r="L113" s="58" t="s">
        <v>133</v>
      </c>
      <c r="M113" s="59" t="s">
        <v>134</v>
      </c>
      <c r="N113" s="59" t="s">
        <v>135</v>
      </c>
      <c r="O113" s="58">
        <v>4</v>
      </c>
      <c r="P113" s="58">
        <v>2</v>
      </c>
      <c r="Q113" s="58">
        <f t="shared" ref="Q113" si="110">O113*P113</f>
        <v>8</v>
      </c>
      <c r="R113" s="58" t="str">
        <f t="shared" ref="R113" si="111">IF(Q113&lt;=4,"BAJO",IF(Q113&lt;=8,"MEDIO",IF(Q113&lt;=20,"ALTO","MUY ALTO")))</f>
        <v>MEDIO</v>
      </c>
      <c r="S113" s="58">
        <v>60</v>
      </c>
      <c r="T113" s="58">
        <f t="shared" ref="T113" si="112">Q113*S113</f>
        <v>480</v>
      </c>
      <c r="U113" s="58" t="str">
        <f t="shared" ref="U113" si="113">IF(T113&lt;=20,"IV",IF(T113&lt;=120,"III",IF(T113&lt;=500,"II",IF(T113&lt;=4000,"I",FALSE))))</f>
        <v>II</v>
      </c>
      <c r="V113" s="58" t="str">
        <f t="shared" ref="V113" si="114">IF(U113="IV","Aceptable",IF(U113="III","Aceptable con control existente",IF(U113="II","Aceptable con control especifico", IF(U113="I","No Aceptable",FALSE))))</f>
        <v>Aceptable con control especifico</v>
      </c>
      <c r="W113" s="58" t="s">
        <v>82</v>
      </c>
      <c r="X113" s="58" t="s">
        <v>136</v>
      </c>
      <c r="Y113" s="58" t="s">
        <v>39</v>
      </c>
      <c r="Z113" s="58" t="s">
        <v>71</v>
      </c>
      <c r="AA113" s="58" t="s">
        <v>71</v>
      </c>
      <c r="AB113" s="58" t="s">
        <v>71</v>
      </c>
      <c r="AC113" s="59" t="s">
        <v>137</v>
      </c>
      <c r="AD113" s="58" t="s">
        <v>71</v>
      </c>
    </row>
    <row r="114" spans="2:30" s="107" customFormat="1" ht="180.75" customHeight="1" x14ac:dyDescent="0.25">
      <c r="B114" s="108" t="s">
        <v>62</v>
      </c>
      <c r="C114" s="108" t="s">
        <v>278</v>
      </c>
      <c r="D114" s="117" t="s">
        <v>279</v>
      </c>
      <c r="E114" s="32" t="s">
        <v>280</v>
      </c>
      <c r="F114" s="32" t="s">
        <v>281</v>
      </c>
      <c r="G114" s="112"/>
      <c r="H114" s="112" t="s">
        <v>67</v>
      </c>
      <c r="I114" s="79" t="s">
        <v>138</v>
      </c>
      <c r="J114" s="58" t="s">
        <v>131</v>
      </c>
      <c r="K114" s="59" t="s">
        <v>139</v>
      </c>
      <c r="L114" s="58" t="s">
        <v>140</v>
      </c>
      <c r="M114" s="59" t="s">
        <v>134</v>
      </c>
      <c r="N114" s="59" t="s">
        <v>135</v>
      </c>
      <c r="O114" s="58">
        <v>3</v>
      </c>
      <c r="P114" s="58">
        <v>3</v>
      </c>
      <c r="Q114" s="58">
        <f t="shared" si="109"/>
        <v>9</v>
      </c>
      <c r="R114" s="58" t="str">
        <f t="shared" si="73"/>
        <v>ALTO</v>
      </c>
      <c r="S114" s="58">
        <v>25</v>
      </c>
      <c r="T114" s="58">
        <f t="shared" si="78"/>
        <v>225</v>
      </c>
      <c r="U114" s="58" t="str">
        <f t="shared" si="86"/>
        <v>II</v>
      </c>
      <c r="V114" s="58" t="str">
        <f t="shared" si="79"/>
        <v>Aceptable con control especifico</v>
      </c>
      <c r="W114" s="58" t="s">
        <v>82</v>
      </c>
      <c r="X114" s="58" t="s">
        <v>136</v>
      </c>
      <c r="Y114" s="58" t="s">
        <v>39</v>
      </c>
      <c r="Z114" s="58" t="s">
        <v>71</v>
      </c>
      <c r="AA114" s="58" t="s">
        <v>71</v>
      </c>
      <c r="AB114" s="58" t="s">
        <v>71</v>
      </c>
      <c r="AC114" s="59" t="s">
        <v>137</v>
      </c>
      <c r="AD114" s="58" t="s">
        <v>71</v>
      </c>
    </row>
    <row r="115" spans="2:30" s="107" customFormat="1" ht="147.75" customHeight="1" x14ac:dyDescent="0.2">
      <c r="B115" s="108" t="s">
        <v>62</v>
      </c>
      <c r="C115" s="108" t="s">
        <v>247</v>
      </c>
      <c r="D115" s="117" t="s">
        <v>288</v>
      </c>
      <c r="E115" s="32" t="s">
        <v>289</v>
      </c>
      <c r="F115" s="32" t="s">
        <v>290</v>
      </c>
      <c r="G115" s="112" t="s">
        <v>67</v>
      </c>
      <c r="H115" s="144"/>
      <c r="I115" s="79" t="s">
        <v>146</v>
      </c>
      <c r="J115" s="58" t="s">
        <v>69</v>
      </c>
      <c r="K115" s="59" t="s">
        <v>70</v>
      </c>
      <c r="L115" s="58" t="s">
        <v>80</v>
      </c>
      <c r="M115" s="59" t="s">
        <v>72</v>
      </c>
      <c r="N115" s="59" t="s">
        <v>73</v>
      </c>
      <c r="O115" s="58">
        <v>1</v>
      </c>
      <c r="P115" s="58">
        <v>2</v>
      </c>
      <c r="Q115" s="58">
        <f t="shared" si="109"/>
        <v>2</v>
      </c>
      <c r="R115" s="58" t="str">
        <f t="shared" si="73"/>
        <v>BAJO</v>
      </c>
      <c r="S115" s="58">
        <v>10</v>
      </c>
      <c r="T115" s="58">
        <f t="shared" si="78"/>
        <v>20</v>
      </c>
      <c r="U115" s="58" t="str">
        <f t="shared" si="86"/>
        <v>IV</v>
      </c>
      <c r="V115" s="58" t="str">
        <f t="shared" si="79"/>
        <v>Aceptable</v>
      </c>
      <c r="W115" s="58" t="s">
        <v>82</v>
      </c>
      <c r="X115" s="59" t="s">
        <v>70</v>
      </c>
      <c r="Y115" s="58" t="s">
        <v>39</v>
      </c>
      <c r="Z115" s="58" t="s">
        <v>71</v>
      </c>
      <c r="AA115" s="58" t="s">
        <v>71</v>
      </c>
      <c r="AB115" s="58" t="s">
        <v>71</v>
      </c>
      <c r="AC115" s="58" t="s">
        <v>75</v>
      </c>
      <c r="AD115" s="58" t="s">
        <v>71</v>
      </c>
    </row>
    <row r="116" spans="2:30" s="107" customFormat="1" ht="174.75" customHeight="1" x14ac:dyDescent="0.2">
      <c r="B116" s="108" t="s">
        <v>62</v>
      </c>
      <c r="C116" s="108" t="s">
        <v>247</v>
      </c>
      <c r="D116" s="117" t="s">
        <v>288</v>
      </c>
      <c r="E116" s="32" t="s">
        <v>289</v>
      </c>
      <c r="F116" s="32" t="s">
        <v>290</v>
      </c>
      <c r="G116" s="112" t="s">
        <v>67</v>
      </c>
      <c r="H116" s="144"/>
      <c r="I116" s="79" t="s">
        <v>291</v>
      </c>
      <c r="J116" s="58" t="s">
        <v>77</v>
      </c>
      <c r="K116" s="59" t="s">
        <v>78</v>
      </c>
      <c r="L116" s="58" t="s">
        <v>79</v>
      </c>
      <c r="M116" s="59" t="s">
        <v>80</v>
      </c>
      <c r="N116" s="59" t="s">
        <v>81</v>
      </c>
      <c r="O116" s="58">
        <v>1</v>
      </c>
      <c r="P116" s="58">
        <v>2</v>
      </c>
      <c r="Q116" s="58">
        <v>6</v>
      </c>
      <c r="R116" s="58" t="str">
        <f t="shared" si="73"/>
        <v>MEDIO</v>
      </c>
      <c r="S116" s="58">
        <v>10</v>
      </c>
      <c r="T116" s="58">
        <f t="shared" si="78"/>
        <v>60</v>
      </c>
      <c r="U116" s="58" t="str">
        <f t="shared" si="86"/>
        <v>III</v>
      </c>
      <c r="V116" s="58" t="str">
        <f t="shared" si="79"/>
        <v>Aceptable con control existente</v>
      </c>
      <c r="W116" s="58" t="s">
        <v>82</v>
      </c>
      <c r="X116" s="58" t="s">
        <v>83</v>
      </c>
      <c r="Y116" s="58" t="s">
        <v>39</v>
      </c>
      <c r="Z116" s="58" t="s">
        <v>71</v>
      </c>
      <c r="AA116" s="58" t="s">
        <v>71</v>
      </c>
      <c r="AB116" s="58" t="s">
        <v>71</v>
      </c>
      <c r="AC116" s="58" t="s">
        <v>84</v>
      </c>
      <c r="AD116" s="58" t="s">
        <v>71</v>
      </c>
    </row>
    <row r="117" spans="2:30" s="107" customFormat="1" ht="174.75" customHeight="1" x14ac:dyDescent="0.2">
      <c r="B117" s="108" t="s">
        <v>62</v>
      </c>
      <c r="C117" s="108" t="s">
        <v>247</v>
      </c>
      <c r="D117" s="117" t="s">
        <v>288</v>
      </c>
      <c r="E117" s="32" t="s">
        <v>289</v>
      </c>
      <c r="F117" s="32" t="s">
        <v>290</v>
      </c>
      <c r="G117" s="112" t="s">
        <v>67</v>
      </c>
      <c r="H117" s="144"/>
      <c r="I117" s="131" t="s">
        <v>85</v>
      </c>
      <c r="J117" s="58" t="s">
        <v>86</v>
      </c>
      <c r="K117" s="59" t="s">
        <v>87</v>
      </c>
      <c r="L117" s="58" t="s">
        <v>88</v>
      </c>
      <c r="M117" s="59" t="s">
        <v>152</v>
      </c>
      <c r="N117" s="59" t="s">
        <v>153</v>
      </c>
      <c r="O117" s="58">
        <v>1</v>
      </c>
      <c r="P117" s="58">
        <v>2</v>
      </c>
      <c r="Q117" s="58">
        <v>6</v>
      </c>
      <c r="R117" s="58" t="str">
        <f t="shared" ref="R117:R119" si="115">IF(Q117&lt;=4,"BAJO",IF(Q117&lt;=8,"MEDIO",IF(Q117&lt;=20,"ALTO","MUY ALTO")))</f>
        <v>MEDIO</v>
      </c>
      <c r="S117" s="58">
        <v>10</v>
      </c>
      <c r="T117" s="58">
        <f t="shared" ref="T117:T119" si="116">Q117*S117</f>
        <v>60</v>
      </c>
      <c r="U117" s="58" t="str">
        <f t="shared" ref="U117:U119" si="117">IF(T117&lt;=20,"IV",IF(T117&lt;=120,"III",IF(T117&lt;=500,"II",IF(T117&lt;=4000,"I",FALSE))))</f>
        <v>III</v>
      </c>
      <c r="V117" s="58" t="str">
        <f t="shared" ref="V117:V119" si="118">IF(U117="IV","Aceptable",IF(U117="III","Aceptable con control existente",IF(U117="II","Aceptable con control especifico", IF(U117="I","No Aceptable",FALSE))))</f>
        <v>Aceptable con control existente</v>
      </c>
      <c r="W117" s="58" t="s">
        <v>82</v>
      </c>
      <c r="X117" s="58" t="s">
        <v>154</v>
      </c>
      <c r="Y117" s="58" t="s">
        <v>39</v>
      </c>
      <c r="Z117" s="58" t="s">
        <v>71</v>
      </c>
      <c r="AA117" s="58" t="s">
        <v>71</v>
      </c>
      <c r="AB117" s="58" t="s">
        <v>155</v>
      </c>
      <c r="AC117" s="58" t="s">
        <v>156</v>
      </c>
      <c r="AD117" s="58" t="s">
        <v>71</v>
      </c>
    </row>
    <row r="118" spans="2:30" s="107" customFormat="1" ht="174.75" customHeight="1" x14ac:dyDescent="0.2">
      <c r="B118" s="108" t="s">
        <v>62</v>
      </c>
      <c r="C118" s="108" t="s">
        <v>247</v>
      </c>
      <c r="D118" s="117" t="s">
        <v>288</v>
      </c>
      <c r="E118" s="32" t="s">
        <v>289</v>
      </c>
      <c r="F118" s="32" t="s">
        <v>290</v>
      </c>
      <c r="G118" s="112" t="s">
        <v>67</v>
      </c>
      <c r="H118" s="144"/>
      <c r="I118" s="132" t="s">
        <v>93</v>
      </c>
      <c r="J118" s="58" t="s">
        <v>86</v>
      </c>
      <c r="K118" s="59" t="s">
        <v>94</v>
      </c>
      <c r="L118" s="58" t="s">
        <v>157</v>
      </c>
      <c r="M118" s="59" t="s">
        <v>95</v>
      </c>
      <c r="N118" s="59" t="s">
        <v>158</v>
      </c>
      <c r="O118" s="58">
        <v>1</v>
      </c>
      <c r="P118" s="58">
        <v>2</v>
      </c>
      <c r="Q118" s="58">
        <v>6</v>
      </c>
      <c r="R118" s="58" t="str">
        <f t="shared" si="115"/>
        <v>MEDIO</v>
      </c>
      <c r="S118" s="58">
        <v>10</v>
      </c>
      <c r="T118" s="58">
        <f t="shared" si="116"/>
        <v>60</v>
      </c>
      <c r="U118" s="58" t="str">
        <f t="shared" si="117"/>
        <v>III</v>
      </c>
      <c r="V118" s="58" t="str">
        <f t="shared" si="118"/>
        <v>Aceptable con control existente</v>
      </c>
      <c r="W118" s="58" t="s">
        <v>82</v>
      </c>
      <c r="X118" s="58" t="s">
        <v>159</v>
      </c>
      <c r="Y118" s="58" t="s">
        <v>39</v>
      </c>
      <c r="Z118" s="58" t="s">
        <v>71</v>
      </c>
      <c r="AA118" s="58" t="s">
        <v>71</v>
      </c>
      <c r="AB118" s="58" t="s">
        <v>71</v>
      </c>
      <c r="AC118" s="58" t="s">
        <v>160</v>
      </c>
      <c r="AD118" s="58" t="s">
        <v>71</v>
      </c>
    </row>
    <row r="119" spans="2:30" s="107" customFormat="1" ht="174.75" customHeight="1" x14ac:dyDescent="0.2">
      <c r="B119" s="108" t="s">
        <v>62</v>
      </c>
      <c r="C119" s="108" t="s">
        <v>247</v>
      </c>
      <c r="D119" s="117" t="s">
        <v>288</v>
      </c>
      <c r="E119" s="32" t="s">
        <v>289</v>
      </c>
      <c r="F119" s="32" t="s">
        <v>290</v>
      </c>
      <c r="G119" s="63" t="s">
        <v>67</v>
      </c>
      <c r="H119" s="145"/>
      <c r="I119" s="79" t="s">
        <v>99</v>
      </c>
      <c r="J119" s="58" t="s">
        <v>100</v>
      </c>
      <c r="K119" s="59" t="s">
        <v>101</v>
      </c>
      <c r="L119" s="59" t="s">
        <v>102</v>
      </c>
      <c r="M119" s="59" t="s">
        <v>103</v>
      </c>
      <c r="N119" s="59" t="s">
        <v>104</v>
      </c>
      <c r="O119" s="58">
        <v>1</v>
      </c>
      <c r="P119" s="58">
        <v>2</v>
      </c>
      <c r="Q119" s="58">
        <v>6</v>
      </c>
      <c r="R119" s="58" t="str">
        <f t="shared" si="115"/>
        <v>MEDIO</v>
      </c>
      <c r="S119" s="58">
        <v>10</v>
      </c>
      <c r="T119" s="58">
        <f t="shared" si="116"/>
        <v>60</v>
      </c>
      <c r="U119" s="58" t="str">
        <f t="shared" si="117"/>
        <v>III</v>
      </c>
      <c r="V119" s="58" t="str">
        <f t="shared" si="118"/>
        <v>Aceptable con control existente</v>
      </c>
      <c r="W119" s="58" t="s">
        <v>82</v>
      </c>
      <c r="X119" s="58" t="s">
        <v>91</v>
      </c>
      <c r="Y119" s="58" t="s">
        <v>39</v>
      </c>
      <c r="Z119" s="58" t="s">
        <v>71</v>
      </c>
      <c r="AA119" s="58" t="s">
        <v>71</v>
      </c>
      <c r="AB119" s="58" t="s">
        <v>71</v>
      </c>
      <c r="AC119" s="58" t="s">
        <v>161</v>
      </c>
      <c r="AD119" s="58" t="s">
        <v>71</v>
      </c>
    </row>
    <row r="120" spans="2:30" s="107" customFormat="1" ht="174.75" customHeight="1" x14ac:dyDescent="0.2">
      <c r="B120" s="108" t="s">
        <v>62</v>
      </c>
      <c r="C120" s="108" t="s">
        <v>247</v>
      </c>
      <c r="D120" s="117" t="s">
        <v>288</v>
      </c>
      <c r="E120" s="32" t="s">
        <v>289</v>
      </c>
      <c r="F120" s="32" t="s">
        <v>290</v>
      </c>
      <c r="G120" s="112" t="s">
        <v>67</v>
      </c>
      <c r="H120" s="144"/>
      <c r="I120" s="79" t="s">
        <v>106</v>
      </c>
      <c r="J120" s="58" t="s">
        <v>100</v>
      </c>
      <c r="K120" s="59" t="s">
        <v>101</v>
      </c>
      <c r="L120" s="58" t="s">
        <v>107</v>
      </c>
      <c r="M120" s="59" t="s">
        <v>162</v>
      </c>
      <c r="N120" s="59" t="s">
        <v>109</v>
      </c>
      <c r="O120" s="58">
        <v>1</v>
      </c>
      <c r="P120" s="58">
        <v>2</v>
      </c>
      <c r="Q120" s="58">
        <v>6</v>
      </c>
      <c r="R120" s="58" t="str">
        <f t="shared" si="73"/>
        <v>MEDIO</v>
      </c>
      <c r="S120" s="58">
        <v>10</v>
      </c>
      <c r="T120" s="58">
        <f t="shared" si="78"/>
        <v>60</v>
      </c>
      <c r="U120" s="58" t="str">
        <f t="shared" si="86"/>
        <v>III</v>
      </c>
      <c r="V120" s="58" t="str">
        <f t="shared" si="79"/>
        <v>Aceptable con control existente</v>
      </c>
      <c r="W120" s="58" t="s">
        <v>82</v>
      </c>
      <c r="X120" s="58" t="s">
        <v>91</v>
      </c>
      <c r="Y120" s="58" t="s">
        <v>39</v>
      </c>
      <c r="Z120" s="58" t="s">
        <v>71</v>
      </c>
      <c r="AA120" s="58" t="s">
        <v>71</v>
      </c>
      <c r="AB120" s="58" t="s">
        <v>71</v>
      </c>
      <c r="AC120" s="58" t="s">
        <v>163</v>
      </c>
      <c r="AD120" s="58" t="s">
        <v>71</v>
      </c>
    </row>
    <row r="121" spans="2:30" s="107" customFormat="1" ht="174.75" customHeight="1" x14ac:dyDescent="0.2">
      <c r="B121" s="108" t="s">
        <v>62</v>
      </c>
      <c r="C121" s="108" t="s">
        <v>247</v>
      </c>
      <c r="D121" s="117" t="s">
        <v>288</v>
      </c>
      <c r="E121" s="32" t="s">
        <v>289</v>
      </c>
      <c r="F121" s="32" t="s">
        <v>290</v>
      </c>
      <c r="G121" s="112" t="s">
        <v>67</v>
      </c>
      <c r="H121" s="144"/>
      <c r="I121" s="79" t="s">
        <v>172</v>
      </c>
      <c r="J121" s="58" t="s">
        <v>100</v>
      </c>
      <c r="K121" s="59" t="s">
        <v>101</v>
      </c>
      <c r="L121" s="59" t="s">
        <v>112</v>
      </c>
      <c r="M121" s="59" t="s">
        <v>103</v>
      </c>
      <c r="N121" s="59" t="s">
        <v>173</v>
      </c>
      <c r="O121" s="58">
        <v>1</v>
      </c>
      <c r="P121" s="58">
        <v>2</v>
      </c>
      <c r="Q121" s="58">
        <v>6</v>
      </c>
      <c r="R121" s="58" t="str">
        <f t="shared" ref="R121" si="119">IF(Q121&lt;=4,"BAJO",IF(Q121&lt;=8,"MEDIO",IF(Q121&lt;=20,"ALTO","MUY ALTO")))</f>
        <v>MEDIO</v>
      </c>
      <c r="S121" s="58">
        <v>10</v>
      </c>
      <c r="T121" s="58">
        <f t="shared" ref="T121" si="120">Q121*S121</f>
        <v>60</v>
      </c>
      <c r="U121" s="58" t="str">
        <f t="shared" ref="U121" si="121">IF(T121&lt;=20,"IV",IF(T121&lt;=120,"III",IF(T121&lt;=500,"II",IF(T121&lt;=4000,"I",FALSE))))</f>
        <v>III</v>
      </c>
      <c r="V121" s="58" t="str">
        <f t="shared" ref="V121" si="122">IF(U121="IV","Aceptable",IF(U121="III","Aceptable con control existente",IF(U121="II","Aceptable con control especifico", IF(U121="I","No Aceptable",FALSE))))</f>
        <v>Aceptable con control existente</v>
      </c>
      <c r="W121" s="58" t="s">
        <v>82</v>
      </c>
      <c r="X121" s="58" t="s">
        <v>91</v>
      </c>
      <c r="Y121" s="58" t="s">
        <v>39</v>
      </c>
      <c r="Z121" s="58" t="s">
        <v>71</v>
      </c>
      <c r="AA121" s="58" t="s">
        <v>71</v>
      </c>
      <c r="AB121" s="58" t="s">
        <v>71</v>
      </c>
      <c r="AC121" s="58" t="s">
        <v>174</v>
      </c>
      <c r="AD121" s="58" t="s">
        <v>71</v>
      </c>
    </row>
    <row r="122" spans="2:30" s="107" customFormat="1" ht="174.75" customHeight="1" x14ac:dyDescent="0.2">
      <c r="B122" s="108" t="s">
        <v>62</v>
      </c>
      <c r="C122" s="108" t="s">
        <v>247</v>
      </c>
      <c r="D122" s="117" t="s">
        <v>288</v>
      </c>
      <c r="E122" s="32" t="s">
        <v>289</v>
      </c>
      <c r="F122" s="32" t="s">
        <v>290</v>
      </c>
      <c r="G122" s="112" t="s">
        <v>67</v>
      </c>
      <c r="H122" s="144"/>
      <c r="I122" s="79" t="s">
        <v>111</v>
      </c>
      <c r="J122" s="58" t="s">
        <v>100</v>
      </c>
      <c r="K122" s="59" t="s">
        <v>101</v>
      </c>
      <c r="L122" s="59" t="s">
        <v>112</v>
      </c>
      <c r="M122" s="59" t="s">
        <v>113</v>
      </c>
      <c r="N122" s="59" t="s">
        <v>114</v>
      </c>
      <c r="O122" s="58">
        <v>1</v>
      </c>
      <c r="P122" s="58">
        <v>2</v>
      </c>
      <c r="Q122" s="58">
        <v>6</v>
      </c>
      <c r="R122" s="58" t="str">
        <f t="shared" si="73"/>
        <v>MEDIO</v>
      </c>
      <c r="S122" s="58">
        <v>10</v>
      </c>
      <c r="T122" s="58">
        <f t="shared" si="78"/>
        <v>60</v>
      </c>
      <c r="U122" s="58" t="str">
        <f t="shared" si="86"/>
        <v>III</v>
      </c>
      <c r="V122" s="58" t="str">
        <f t="shared" si="79"/>
        <v>Aceptable con control existente</v>
      </c>
      <c r="W122" s="58" t="s">
        <v>82</v>
      </c>
      <c r="X122" s="58" t="s">
        <v>91</v>
      </c>
      <c r="Y122" s="58" t="s">
        <v>39</v>
      </c>
      <c r="Z122" s="58" t="s">
        <v>71</v>
      </c>
      <c r="AA122" s="58" t="s">
        <v>71</v>
      </c>
      <c r="AB122" s="58" t="s">
        <v>71</v>
      </c>
      <c r="AC122" s="58" t="s">
        <v>175</v>
      </c>
      <c r="AD122" s="58" t="s">
        <v>71</v>
      </c>
    </row>
    <row r="123" spans="2:30" s="107" customFormat="1" ht="174.75" customHeight="1" x14ac:dyDescent="0.2">
      <c r="B123" s="108" t="s">
        <v>62</v>
      </c>
      <c r="C123" s="108" t="s">
        <v>247</v>
      </c>
      <c r="D123" s="117" t="s">
        <v>288</v>
      </c>
      <c r="E123" s="32" t="s">
        <v>289</v>
      </c>
      <c r="F123" s="32" t="s">
        <v>290</v>
      </c>
      <c r="G123" s="112" t="s">
        <v>67</v>
      </c>
      <c r="H123" s="144"/>
      <c r="I123" s="79" t="s">
        <v>292</v>
      </c>
      <c r="J123" s="58" t="s">
        <v>116</v>
      </c>
      <c r="K123" s="59" t="s">
        <v>260</v>
      </c>
      <c r="L123" s="59" t="s">
        <v>71</v>
      </c>
      <c r="M123" s="59" t="s">
        <v>261</v>
      </c>
      <c r="N123" s="59" t="s">
        <v>262</v>
      </c>
      <c r="O123" s="58">
        <v>1</v>
      </c>
      <c r="P123" s="58">
        <v>3</v>
      </c>
      <c r="Q123" s="58">
        <f>O123*P123</f>
        <v>3</v>
      </c>
      <c r="R123" s="58" t="str">
        <f t="shared" ref="R123:R125" si="123">IF(Q123&lt;=4,"BAJO",IF(Q123&lt;=8,"MEDIO",IF(Q123&lt;=20,"ALTO","MUY ALTO")))</f>
        <v>BAJO</v>
      </c>
      <c r="S123" s="58">
        <v>10</v>
      </c>
      <c r="T123" s="58">
        <f t="shared" ref="T123:T125" si="124">Q123*S123</f>
        <v>30</v>
      </c>
      <c r="U123" s="58" t="str">
        <f t="shared" ref="U123:U125" si="125">IF(T123&lt;=20,"IV",IF(T123&lt;=120,"III",IF(T123&lt;=500,"II",IF(T123&lt;=4000,"I",FALSE))))</f>
        <v>III</v>
      </c>
      <c r="V123" s="58" t="str">
        <f t="shared" ref="V123:V125" si="126">IF(U123="IV","Aceptable",IF(U123="III","Aceptable con control existente",IF(U123="II","Aceptable con control especifico", IF(U123="I","No Aceptable",FALSE))))</f>
        <v>Aceptable con control existente</v>
      </c>
      <c r="W123" s="58" t="s">
        <v>82</v>
      </c>
      <c r="X123" s="58" t="s">
        <v>263</v>
      </c>
      <c r="Y123" s="58" t="s">
        <v>39</v>
      </c>
      <c r="Z123" s="58" t="s">
        <v>71</v>
      </c>
      <c r="AA123" s="58" t="s">
        <v>71</v>
      </c>
      <c r="AB123" s="58" t="s">
        <v>71</v>
      </c>
      <c r="AC123" s="58" t="s">
        <v>264</v>
      </c>
      <c r="AD123" s="58" t="s">
        <v>71</v>
      </c>
    </row>
    <row r="124" spans="2:30" s="107" customFormat="1" ht="174.75" customHeight="1" x14ac:dyDescent="0.2">
      <c r="B124" s="108" t="s">
        <v>62</v>
      </c>
      <c r="C124" s="108" t="s">
        <v>247</v>
      </c>
      <c r="D124" s="117" t="s">
        <v>288</v>
      </c>
      <c r="E124" s="32" t="s">
        <v>289</v>
      </c>
      <c r="F124" s="32" t="s">
        <v>290</v>
      </c>
      <c r="G124" s="112" t="s">
        <v>67</v>
      </c>
      <c r="H124" s="144"/>
      <c r="I124" s="133" t="s">
        <v>293</v>
      </c>
      <c r="J124" s="130" t="s">
        <v>116</v>
      </c>
      <c r="K124" s="128" t="s">
        <v>294</v>
      </c>
      <c r="L124" s="130" t="s">
        <v>295</v>
      </c>
      <c r="M124" s="128" t="s">
        <v>296</v>
      </c>
      <c r="N124" s="128" t="s">
        <v>236</v>
      </c>
      <c r="O124" s="130">
        <v>2</v>
      </c>
      <c r="P124" s="130">
        <v>2</v>
      </c>
      <c r="Q124" s="130">
        <f t="shared" ref="Q124:Q125" si="127">O124*P124</f>
        <v>4</v>
      </c>
      <c r="R124" s="130" t="str">
        <f t="shared" si="123"/>
        <v>BAJO</v>
      </c>
      <c r="S124" s="130">
        <v>25</v>
      </c>
      <c r="T124" s="130">
        <f t="shared" si="124"/>
        <v>100</v>
      </c>
      <c r="U124" s="58" t="str">
        <f t="shared" si="125"/>
        <v>III</v>
      </c>
      <c r="V124" s="58" t="str">
        <f t="shared" si="126"/>
        <v>Aceptable con control existente</v>
      </c>
      <c r="W124" s="130" t="s">
        <v>82</v>
      </c>
      <c r="X124" s="130" t="s">
        <v>297</v>
      </c>
      <c r="Y124" s="130" t="s">
        <v>39</v>
      </c>
      <c r="Z124" s="130" t="s">
        <v>71</v>
      </c>
      <c r="AA124" s="130" t="s">
        <v>71</v>
      </c>
      <c r="AB124" s="130" t="s">
        <v>71</v>
      </c>
      <c r="AC124" s="130" t="s">
        <v>298</v>
      </c>
      <c r="AD124" s="58" t="s">
        <v>71</v>
      </c>
    </row>
    <row r="125" spans="2:30" s="107" customFormat="1" ht="174.75" customHeight="1" x14ac:dyDescent="0.2">
      <c r="B125" s="108" t="s">
        <v>62</v>
      </c>
      <c r="C125" s="108" t="s">
        <v>247</v>
      </c>
      <c r="D125" s="117" t="s">
        <v>288</v>
      </c>
      <c r="E125" s="32" t="s">
        <v>289</v>
      </c>
      <c r="F125" s="32" t="s">
        <v>290</v>
      </c>
      <c r="G125" s="112" t="s">
        <v>67</v>
      </c>
      <c r="H125" s="144"/>
      <c r="I125" s="133" t="s">
        <v>283</v>
      </c>
      <c r="J125" s="130" t="s">
        <v>116</v>
      </c>
      <c r="K125" s="128" t="s">
        <v>266</v>
      </c>
      <c r="L125" s="130" t="s">
        <v>299</v>
      </c>
      <c r="M125" s="128" t="s">
        <v>300</v>
      </c>
      <c r="N125" s="128" t="s">
        <v>236</v>
      </c>
      <c r="O125" s="130">
        <v>1</v>
      </c>
      <c r="P125" s="130">
        <v>2</v>
      </c>
      <c r="Q125" s="130">
        <f t="shared" si="127"/>
        <v>2</v>
      </c>
      <c r="R125" s="130" t="str">
        <f t="shared" si="123"/>
        <v>BAJO</v>
      </c>
      <c r="S125" s="130">
        <v>10</v>
      </c>
      <c r="T125" s="130">
        <f t="shared" si="124"/>
        <v>20</v>
      </c>
      <c r="U125" s="58" t="str">
        <f t="shared" si="125"/>
        <v>IV</v>
      </c>
      <c r="V125" s="58" t="str">
        <f t="shared" si="126"/>
        <v>Aceptable</v>
      </c>
      <c r="W125" s="130" t="s">
        <v>82</v>
      </c>
      <c r="X125" s="130" t="s">
        <v>269</v>
      </c>
      <c r="Y125" s="130" t="s">
        <v>39</v>
      </c>
      <c r="Z125" s="130" t="s">
        <v>71</v>
      </c>
      <c r="AA125" s="130" t="s">
        <v>71</v>
      </c>
      <c r="AB125" s="130" t="s">
        <v>71</v>
      </c>
      <c r="AC125" s="130" t="s">
        <v>301</v>
      </c>
      <c r="AD125" s="58" t="s">
        <v>71</v>
      </c>
    </row>
    <row r="126" spans="2:30" s="107" customFormat="1" ht="174.75" customHeight="1" x14ac:dyDescent="0.2">
      <c r="B126" s="108" t="s">
        <v>62</v>
      </c>
      <c r="C126" s="108" t="s">
        <v>247</v>
      </c>
      <c r="D126" s="117" t="s">
        <v>288</v>
      </c>
      <c r="E126" s="32" t="s">
        <v>289</v>
      </c>
      <c r="F126" s="32" t="s">
        <v>290</v>
      </c>
      <c r="G126" s="112" t="s">
        <v>67</v>
      </c>
      <c r="H126" s="144"/>
      <c r="I126" s="79" t="s">
        <v>276</v>
      </c>
      <c r="J126" s="58" t="s">
        <v>116</v>
      </c>
      <c r="K126" s="59" t="s">
        <v>241</v>
      </c>
      <c r="L126" s="59" t="s">
        <v>71</v>
      </c>
      <c r="M126" s="59" t="s">
        <v>277</v>
      </c>
      <c r="N126" s="59" t="s">
        <v>242</v>
      </c>
      <c r="O126" s="58">
        <v>1</v>
      </c>
      <c r="P126" s="58">
        <v>1</v>
      </c>
      <c r="Q126" s="58">
        <f t="shared" ref="Q126:Q131" si="128">O126*P126</f>
        <v>1</v>
      </c>
      <c r="R126" s="58" t="str">
        <f t="shared" si="73"/>
        <v>BAJO</v>
      </c>
      <c r="S126" s="58">
        <v>25</v>
      </c>
      <c r="T126" s="58">
        <f t="shared" si="78"/>
        <v>25</v>
      </c>
      <c r="U126" s="58" t="str">
        <f t="shared" si="86"/>
        <v>III</v>
      </c>
      <c r="V126" s="58" t="str">
        <f t="shared" si="79"/>
        <v>Aceptable con control existente</v>
      </c>
      <c r="W126" s="58" t="s">
        <v>82</v>
      </c>
      <c r="X126" s="58" t="s">
        <v>243</v>
      </c>
      <c r="Y126" s="58" t="s">
        <v>39</v>
      </c>
      <c r="Z126" s="58" t="s">
        <v>71</v>
      </c>
      <c r="AA126" s="58" t="s">
        <v>71</v>
      </c>
      <c r="AB126" s="58" t="s">
        <v>71</v>
      </c>
      <c r="AC126" s="58" t="s">
        <v>244</v>
      </c>
      <c r="AD126" s="58" t="s">
        <v>71</v>
      </c>
    </row>
    <row r="127" spans="2:30" s="107" customFormat="1" ht="174.75" customHeight="1" x14ac:dyDescent="0.2">
      <c r="B127" s="108" t="s">
        <v>62</v>
      </c>
      <c r="C127" s="108" t="s">
        <v>247</v>
      </c>
      <c r="D127" s="117" t="s">
        <v>288</v>
      </c>
      <c r="E127" s="32" t="s">
        <v>289</v>
      </c>
      <c r="F127" s="32" t="s">
        <v>290</v>
      </c>
      <c r="G127" s="112" t="s">
        <v>67</v>
      </c>
      <c r="H127" s="144"/>
      <c r="I127" s="133" t="s">
        <v>302</v>
      </c>
      <c r="J127" s="130" t="s">
        <v>116</v>
      </c>
      <c r="K127" s="128" t="s">
        <v>117</v>
      </c>
      <c r="L127" s="130" t="s">
        <v>118</v>
      </c>
      <c r="M127" s="128" t="s">
        <v>119</v>
      </c>
      <c r="N127" s="128" t="s">
        <v>120</v>
      </c>
      <c r="O127" s="130">
        <v>2</v>
      </c>
      <c r="P127" s="130">
        <v>2</v>
      </c>
      <c r="Q127" s="130">
        <f t="shared" si="128"/>
        <v>4</v>
      </c>
      <c r="R127" s="130" t="str">
        <f t="shared" si="73"/>
        <v>BAJO</v>
      </c>
      <c r="S127" s="130">
        <v>25</v>
      </c>
      <c r="T127" s="130">
        <f t="shared" si="78"/>
        <v>100</v>
      </c>
      <c r="U127" s="58" t="str">
        <f t="shared" si="86"/>
        <v>III</v>
      </c>
      <c r="V127" s="58" t="str">
        <f t="shared" si="79"/>
        <v>Aceptable con control existente</v>
      </c>
      <c r="W127" s="130" t="s">
        <v>82</v>
      </c>
      <c r="X127" s="130" t="s">
        <v>122</v>
      </c>
      <c r="Y127" s="130" t="s">
        <v>39</v>
      </c>
      <c r="Z127" s="130" t="s">
        <v>71</v>
      </c>
      <c r="AA127" s="130" t="s">
        <v>71</v>
      </c>
      <c r="AB127" s="130" t="s">
        <v>71</v>
      </c>
      <c r="AC127" s="128" t="s">
        <v>123</v>
      </c>
      <c r="AD127" s="58" t="s">
        <v>71</v>
      </c>
    </row>
    <row r="128" spans="2:30" s="107" customFormat="1" ht="174.75" customHeight="1" x14ac:dyDescent="0.2">
      <c r="B128" s="108" t="s">
        <v>62</v>
      </c>
      <c r="C128" s="108" t="s">
        <v>247</v>
      </c>
      <c r="D128" s="117" t="s">
        <v>288</v>
      </c>
      <c r="E128" s="32" t="s">
        <v>289</v>
      </c>
      <c r="F128" s="32" t="s">
        <v>290</v>
      </c>
      <c r="G128" s="112" t="s">
        <v>67</v>
      </c>
      <c r="H128" s="144"/>
      <c r="I128" s="133" t="s">
        <v>186</v>
      </c>
      <c r="J128" s="130" t="s">
        <v>116</v>
      </c>
      <c r="K128" s="128" t="s">
        <v>125</v>
      </c>
      <c r="L128" s="130" t="s">
        <v>303</v>
      </c>
      <c r="M128" s="128" t="s">
        <v>304</v>
      </c>
      <c r="N128" s="128" t="s">
        <v>305</v>
      </c>
      <c r="O128" s="130">
        <v>2</v>
      </c>
      <c r="P128" s="130">
        <v>2</v>
      </c>
      <c r="Q128" s="130">
        <f t="shared" si="128"/>
        <v>4</v>
      </c>
      <c r="R128" s="130" t="str">
        <f t="shared" si="73"/>
        <v>BAJO</v>
      </c>
      <c r="S128" s="130">
        <v>10</v>
      </c>
      <c r="T128" s="130">
        <f t="shared" si="78"/>
        <v>40</v>
      </c>
      <c r="U128" s="58" t="str">
        <f t="shared" si="86"/>
        <v>III</v>
      </c>
      <c r="V128" s="58" t="str">
        <f t="shared" si="79"/>
        <v>Aceptable con control existente</v>
      </c>
      <c r="W128" s="130" t="s">
        <v>82</v>
      </c>
      <c r="X128" s="130" t="s">
        <v>122</v>
      </c>
      <c r="Y128" s="130" t="s">
        <v>39</v>
      </c>
      <c r="Z128" s="130" t="s">
        <v>71</v>
      </c>
      <c r="AA128" s="130" t="s">
        <v>71</v>
      </c>
      <c r="AB128" s="130" t="s">
        <v>71</v>
      </c>
      <c r="AC128" s="130" t="s">
        <v>129</v>
      </c>
      <c r="AD128" s="58" t="s">
        <v>71</v>
      </c>
    </row>
    <row r="129" spans="2:30" s="107" customFormat="1" ht="174.75" customHeight="1" x14ac:dyDescent="0.25">
      <c r="B129" s="108" t="s">
        <v>62</v>
      </c>
      <c r="C129" s="108" t="s">
        <v>247</v>
      </c>
      <c r="D129" s="117" t="s">
        <v>288</v>
      </c>
      <c r="E129" s="32" t="s">
        <v>289</v>
      </c>
      <c r="F129" s="32" t="s">
        <v>290</v>
      </c>
      <c r="G129" s="112"/>
      <c r="H129" s="112" t="s">
        <v>67</v>
      </c>
      <c r="I129" s="79" t="s">
        <v>246</v>
      </c>
      <c r="J129" s="58" t="s">
        <v>131</v>
      </c>
      <c r="K129" s="59" t="s">
        <v>132</v>
      </c>
      <c r="L129" s="58" t="s">
        <v>133</v>
      </c>
      <c r="M129" s="59" t="s">
        <v>134</v>
      </c>
      <c r="N129" s="59" t="s">
        <v>135</v>
      </c>
      <c r="O129" s="58">
        <v>4</v>
      </c>
      <c r="P129" s="58">
        <v>2</v>
      </c>
      <c r="Q129" s="58">
        <f t="shared" ref="Q129" si="129">O129*P129</f>
        <v>8</v>
      </c>
      <c r="R129" s="58" t="str">
        <f t="shared" ref="R129" si="130">IF(Q129&lt;=4,"BAJO",IF(Q129&lt;=8,"MEDIO",IF(Q129&lt;=20,"ALTO","MUY ALTO")))</f>
        <v>MEDIO</v>
      </c>
      <c r="S129" s="58">
        <v>60</v>
      </c>
      <c r="T129" s="58">
        <f t="shared" ref="T129" si="131">Q129*S129</f>
        <v>480</v>
      </c>
      <c r="U129" s="58" t="str">
        <f t="shared" ref="U129" si="132">IF(T129&lt;=20,"IV",IF(T129&lt;=120,"III",IF(T129&lt;=500,"II",IF(T129&lt;=4000,"I",FALSE))))</f>
        <v>II</v>
      </c>
      <c r="V129" s="58" t="str">
        <f t="shared" ref="V129" si="133">IF(U129="IV","Aceptable",IF(U129="III","Aceptable con control existente",IF(U129="II","Aceptable con control especifico", IF(U129="I","No Aceptable",FALSE))))</f>
        <v>Aceptable con control especifico</v>
      </c>
      <c r="W129" s="58" t="s">
        <v>82</v>
      </c>
      <c r="X129" s="58" t="s">
        <v>136</v>
      </c>
      <c r="Y129" s="58" t="s">
        <v>39</v>
      </c>
      <c r="Z129" s="58" t="s">
        <v>71</v>
      </c>
      <c r="AA129" s="58" t="s">
        <v>71</v>
      </c>
      <c r="AB129" s="58" t="s">
        <v>71</v>
      </c>
      <c r="AC129" s="59" t="s">
        <v>137</v>
      </c>
      <c r="AD129" s="58" t="s">
        <v>71</v>
      </c>
    </row>
    <row r="130" spans="2:30" s="107" customFormat="1" ht="174.75" customHeight="1" x14ac:dyDescent="0.25">
      <c r="B130" s="108" t="s">
        <v>62</v>
      </c>
      <c r="C130" s="108" t="s">
        <v>247</v>
      </c>
      <c r="D130" s="117" t="s">
        <v>288</v>
      </c>
      <c r="E130" s="32" t="s">
        <v>289</v>
      </c>
      <c r="F130" s="32" t="s">
        <v>290</v>
      </c>
      <c r="G130" s="112"/>
      <c r="H130" s="112" t="s">
        <v>67</v>
      </c>
      <c r="I130" s="79" t="s">
        <v>138</v>
      </c>
      <c r="J130" s="58" t="s">
        <v>131</v>
      </c>
      <c r="K130" s="59" t="s">
        <v>139</v>
      </c>
      <c r="L130" s="58" t="s">
        <v>140</v>
      </c>
      <c r="M130" s="59" t="s">
        <v>134</v>
      </c>
      <c r="N130" s="59" t="s">
        <v>135</v>
      </c>
      <c r="O130" s="58">
        <v>3</v>
      </c>
      <c r="P130" s="58">
        <v>3</v>
      </c>
      <c r="Q130" s="58">
        <f t="shared" si="128"/>
        <v>9</v>
      </c>
      <c r="R130" s="58" t="str">
        <f t="shared" si="73"/>
        <v>ALTO</v>
      </c>
      <c r="S130" s="58">
        <v>25</v>
      </c>
      <c r="T130" s="58">
        <f t="shared" si="78"/>
        <v>225</v>
      </c>
      <c r="U130" s="58" t="str">
        <f t="shared" si="86"/>
        <v>II</v>
      </c>
      <c r="V130" s="58" t="str">
        <f t="shared" si="79"/>
        <v>Aceptable con control especifico</v>
      </c>
      <c r="W130" s="58" t="s">
        <v>82</v>
      </c>
      <c r="X130" s="58" t="s">
        <v>136</v>
      </c>
      <c r="Y130" s="58" t="s">
        <v>39</v>
      </c>
      <c r="Z130" s="58" t="s">
        <v>71</v>
      </c>
      <c r="AA130" s="58" t="s">
        <v>71</v>
      </c>
      <c r="AB130" s="58" t="s">
        <v>71</v>
      </c>
      <c r="AC130" s="59" t="s">
        <v>137</v>
      </c>
      <c r="AD130" s="58" t="s">
        <v>71</v>
      </c>
    </row>
    <row r="131" spans="2:30" s="107" customFormat="1" ht="174.75" customHeight="1" x14ac:dyDescent="0.2">
      <c r="B131" s="108" t="s">
        <v>62</v>
      </c>
      <c r="C131" s="108" t="s">
        <v>190</v>
      </c>
      <c r="D131" s="117" t="s">
        <v>306</v>
      </c>
      <c r="E131" s="32" t="s">
        <v>307</v>
      </c>
      <c r="F131" s="58" t="s">
        <v>308</v>
      </c>
      <c r="G131" s="112" t="s">
        <v>67</v>
      </c>
      <c r="H131" s="144"/>
      <c r="I131" s="133" t="s">
        <v>309</v>
      </c>
      <c r="J131" s="130" t="s">
        <v>69</v>
      </c>
      <c r="K131" s="128" t="s">
        <v>310</v>
      </c>
      <c r="L131" s="130" t="s">
        <v>80</v>
      </c>
      <c r="M131" s="128" t="s">
        <v>311</v>
      </c>
      <c r="N131" s="128" t="s">
        <v>149</v>
      </c>
      <c r="O131" s="130">
        <v>2</v>
      </c>
      <c r="P131" s="130">
        <v>3</v>
      </c>
      <c r="Q131" s="130">
        <f t="shared" si="128"/>
        <v>6</v>
      </c>
      <c r="R131" s="130" t="str">
        <f t="shared" si="73"/>
        <v>MEDIO</v>
      </c>
      <c r="S131" s="130">
        <v>10</v>
      </c>
      <c r="T131" s="130">
        <f t="shared" si="78"/>
        <v>60</v>
      </c>
      <c r="U131" s="58" t="str">
        <f t="shared" si="86"/>
        <v>III</v>
      </c>
      <c r="V131" s="58" t="str">
        <f t="shared" si="79"/>
        <v>Aceptable con control existente</v>
      </c>
      <c r="W131" s="130" t="s">
        <v>312</v>
      </c>
      <c r="X131" s="128" t="s">
        <v>70</v>
      </c>
      <c r="Y131" s="130" t="s">
        <v>39</v>
      </c>
      <c r="Z131" s="130" t="s">
        <v>71</v>
      </c>
      <c r="AA131" s="130" t="s">
        <v>71</v>
      </c>
      <c r="AB131" s="130" t="s">
        <v>71</v>
      </c>
      <c r="AC131" s="130" t="s">
        <v>75</v>
      </c>
      <c r="AD131" s="58" t="s">
        <v>71</v>
      </c>
    </row>
    <row r="132" spans="2:30" s="107" customFormat="1" ht="174.75" customHeight="1" x14ac:dyDescent="0.2">
      <c r="B132" s="108" t="s">
        <v>62</v>
      </c>
      <c r="C132" s="113" t="s">
        <v>190</v>
      </c>
      <c r="D132" s="117" t="s">
        <v>306</v>
      </c>
      <c r="E132" s="32" t="s">
        <v>307</v>
      </c>
      <c r="F132" s="58" t="s">
        <v>308</v>
      </c>
      <c r="G132" s="112" t="s">
        <v>67</v>
      </c>
      <c r="H132" s="144"/>
      <c r="I132" s="79" t="s">
        <v>313</v>
      </c>
      <c r="J132" s="58" t="s">
        <v>77</v>
      </c>
      <c r="K132" s="59" t="s">
        <v>196</v>
      </c>
      <c r="L132" s="59" t="s">
        <v>71</v>
      </c>
      <c r="M132" s="59" t="s">
        <v>80</v>
      </c>
      <c r="N132" s="59" t="s">
        <v>314</v>
      </c>
      <c r="O132" s="58">
        <v>1</v>
      </c>
      <c r="P132" s="58">
        <v>2</v>
      </c>
      <c r="Q132" s="58">
        <v>6</v>
      </c>
      <c r="R132" s="58" t="str">
        <f t="shared" si="73"/>
        <v>MEDIO</v>
      </c>
      <c r="S132" s="58">
        <v>10</v>
      </c>
      <c r="T132" s="58">
        <f t="shared" si="78"/>
        <v>60</v>
      </c>
      <c r="U132" s="58" t="str">
        <f t="shared" si="86"/>
        <v>III</v>
      </c>
      <c r="V132" s="58" t="str">
        <f t="shared" si="79"/>
        <v>Aceptable con control existente</v>
      </c>
      <c r="W132" s="58" t="s">
        <v>312</v>
      </c>
      <c r="X132" s="59" t="s">
        <v>198</v>
      </c>
      <c r="Y132" s="58" t="s">
        <v>39</v>
      </c>
      <c r="Z132" s="58" t="s">
        <v>71</v>
      </c>
      <c r="AA132" s="58" t="s">
        <v>71</v>
      </c>
      <c r="AB132" s="58" t="s">
        <v>315</v>
      </c>
      <c r="AC132" s="58" t="s">
        <v>316</v>
      </c>
      <c r="AD132" s="58" t="s">
        <v>71</v>
      </c>
    </row>
    <row r="133" spans="2:30" s="107" customFormat="1" ht="174.75" customHeight="1" x14ac:dyDescent="0.2">
      <c r="B133" s="108" t="s">
        <v>62</v>
      </c>
      <c r="C133" s="108" t="s">
        <v>190</v>
      </c>
      <c r="D133" s="117" t="s">
        <v>306</v>
      </c>
      <c r="E133" s="32" t="s">
        <v>307</v>
      </c>
      <c r="F133" s="58" t="s">
        <v>308</v>
      </c>
      <c r="G133" s="112" t="s">
        <v>67</v>
      </c>
      <c r="H133" s="144"/>
      <c r="I133" s="79" t="s">
        <v>211</v>
      </c>
      <c r="J133" s="58" t="s">
        <v>77</v>
      </c>
      <c r="K133" s="59" t="s">
        <v>212</v>
      </c>
      <c r="L133" s="59" t="s">
        <v>71</v>
      </c>
      <c r="M133" s="59" t="s">
        <v>317</v>
      </c>
      <c r="N133" s="59" t="s">
        <v>71</v>
      </c>
      <c r="O133" s="58">
        <v>1</v>
      </c>
      <c r="P133" s="58">
        <v>2</v>
      </c>
      <c r="Q133" s="58">
        <v>6</v>
      </c>
      <c r="R133" s="58" t="str">
        <f t="shared" ref="R133:R159" si="134">IF(Q133&lt;=4,"BAJO",IF(Q133&lt;=8,"MEDIO",IF(Q133&lt;=20,"ALTO","MUY ALTO")))</f>
        <v>MEDIO</v>
      </c>
      <c r="S133" s="58">
        <v>10</v>
      </c>
      <c r="T133" s="58">
        <f t="shared" ref="T133:T159" si="135">Q133*S133</f>
        <v>60</v>
      </c>
      <c r="U133" s="58" t="str">
        <f t="shared" ref="U133:U181" si="136">IF(T133&lt;=20,"IV",IF(T133&lt;=120,"III",IF(T133&lt;=500,"II",IF(T133&lt;=4000,"I",FALSE))))</f>
        <v>III</v>
      </c>
      <c r="V133" s="58" t="str">
        <f t="shared" ref="V133:V181" si="137">IF(U133="IV","Aceptable",IF(U133="III","Aceptable con control existente",IF(U133="II","Aceptable con control especifico", IF(U133="I","No Aceptable",FALSE))))</f>
        <v>Aceptable con control existente</v>
      </c>
      <c r="W133" s="58" t="s">
        <v>312</v>
      </c>
      <c r="X133" s="58" t="s">
        <v>213</v>
      </c>
      <c r="Y133" s="58" t="s">
        <v>39</v>
      </c>
      <c r="Z133" s="58" t="s">
        <v>71</v>
      </c>
      <c r="AA133" s="58" t="s">
        <v>71</v>
      </c>
      <c r="AB133" s="58" t="s">
        <v>71</v>
      </c>
      <c r="AC133" s="58" t="s">
        <v>318</v>
      </c>
      <c r="AD133" s="58" t="s">
        <v>71</v>
      </c>
    </row>
    <row r="134" spans="2:30" s="107" customFormat="1" ht="174.75" customHeight="1" x14ac:dyDescent="0.2">
      <c r="B134" s="108" t="s">
        <v>62</v>
      </c>
      <c r="C134" s="108" t="s">
        <v>190</v>
      </c>
      <c r="D134" s="117" t="s">
        <v>306</v>
      </c>
      <c r="E134" s="32" t="s">
        <v>307</v>
      </c>
      <c r="F134" s="58" t="s">
        <v>308</v>
      </c>
      <c r="G134" s="112" t="s">
        <v>67</v>
      </c>
      <c r="H134" s="144"/>
      <c r="I134" s="79" t="s">
        <v>215</v>
      </c>
      <c r="J134" s="58" t="s">
        <v>77</v>
      </c>
      <c r="K134" s="59" t="s">
        <v>78</v>
      </c>
      <c r="L134" s="59" t="s">
        <v>71</v>
      </c>
      <c r="M134" s="59" t="s">
        <v>71</v>
      </c>
      <c r="N134" s="59" t="s">
        <v>319</v>
      </c>
      <c r="O134" s="58">
        <v>1</v>
      </c>
      <c r="P134" s="58">
        <v>2</v>
      </c>
      <c r="Q134" s="58">
        <v>6</v>
      </c>
      <c r="R134" s="58" t="str">
        <f t="shared" si="134"/>
        <v>MEDIO</v>
      </c>
      <c r="S134" s="58">
        <v>10</v>
      </c>
      <c r="T134" s="58">
        <f t="shared" si="135"/>
        <v>60</v>
      </c>
      <c r="U134" s="58" t="str">
        <f t="shared" si="136"/>
        <v>III</v>
      </c>
      <c r="V134" s="58" t="str">
        <f t="shared" si="137"/>
        <v>Aceptable con control existente</v>
      </c>
      <c r="W134" s="58" t="s">
        <v>312</v>
      </c>
      <c r="X134" s="58" t="s">
        <v>217</v>
      </c>
      <c r="Y134" s="58" t="s">
        <v>39</v>
      </c>
      <c r="Z134" s="58" t="s">
        <v>71</v>
      </c>
      <c r="AA134" s="58" t="s">
        <v>71</v>
      </c>
      <c r="AB134" s="58" t="s">
        <v>71</v>
      </c>
      <c r="AC134" s="58" t="s">
        <v>218</v>
      </c>
      <c r="AD134" s="58" t="s">
        <v>71</v>
      </c>
    </row>
    <row r="135" spans="2:30" s="107" customFormat="1" ht="174.75" customHeight="1" x14ac:dyDescent="0.2">
      <c r="B135" s="108" t="s">
        <v>62</v>
      </c>
      <c r="C135" s="113" t="s">
        <v>190</v>
      </c>
      <c r="D135" s="117" t="s">
        <v>306</v>
      </c>
      <c r="E135" s="32" t="s">
        <v>307</v>
      </c>
      <c r="F135" s="58" t="s">
        <v>308</v>
      </c>
      <c r="G135" s="112" t="s">
        <v>67</v>
      </c>
      <c r="H135" s="144"/>
      <c r="I135" s="79" t="s">
        <v>320</v>
      </c>
      <c r="J135" s="58" t="s">
        <v>220</v>
      </c>
      <c r="K135" s="59" t="s">
        <v>221</v>
      </c>
      <c r="L135" s="59" t="s">
        <v>71</v>
      </c>
      <c r="M135" s="59" t="s">
        <v>222</v>
      </c>
      <c r="N135" s="59" t="s">
        <v>223</v>
      </c>
      <c r="O135" s="58">
        <v>1</v>
      </c>
      <c r="P135" s="58">
        <v>2</v>
      </c>
      <c r="Q135" s="58">
        <v>6</v>
      </c>
      <c r="R135" s="58" t="str">
        <f t="shared" si="134"/>
        <v>MEDIO</v>
      </c>
      <c r="S135" s="58">
        <v>10</v>
      </c>
      <c r="T135" s="58">
        <f t="shared" si="135"/>
        <v>60</v>
      </c>
      <c r="U135" s="58" t="str">
        <f t="shared" si="136"/>
        <v>III</v>
      </c>
      <c r="V135" s="58" t="str">
        <f t="shared" si="137"/>
        <v>Aceptable con control existente</v>
      </c>
      <c r="W135" s="58" t="s">
        <v>312</v>
      </c>
      <c r="X135" s="58" t="s">
        <v>224</v>
      </c>
      <c r="Y135" s="58" t="s">
        <v>39</v>
      </c>
      <c r="Z135" s="58" t="s">
        <v>71</v>
      </c>
      <c r="AA135" s="58" t="s">
        <v>71</v>
      </c>
      <c r="AB135" s="58" t="s">
        <v>71</v>
      </c>
      <c r="AC135" s="58" t="s">
        <v>225</v>
      </c>
      <c r="AD135" s="58" t="s">
        <v>71</v>
      </c>
    </row>
    <row r="136" spans="2:30" s="107" customFormat="1" ht="174.75" customHeight="1" x14ac:dyDescent="0.2">
      <c r="B136" s="108" t="s">
        <v>62</v>
      </c>
      <c r="C136" s="113" t="s">
        <v>190</v>
      </c>
      <c r="D136" s="117" t="s">
        <v>306</v>
      </c>
      <c r="E136" s="32" t="s">
        <v>307</v>
      </c>
      <c r="F136" s="58" t="s">
        <v>308</v>
      </c>
      <c r="G136" s="112" t="s">
        <v>67</v>
      </c>
      <c r="H136" s="144"/>
      <c r="I136" s="79" t="s">
        <v>229</v>
      </c>
      <c r="J136" s="58" t="s">
        <v>220</v>
      </c>
      <c r="K136" s="59" t="s">
        <v>230</v>
      </c>
      <c r="L136" s="59" t="s">
        <v>71</v>
      </c>
      <c r="M136" s="59" t="s">
        <v>222</v>
      </c>
      <c r="N136" s="59" t="s">
        <v>223</v>
      </c>
      <c r="O136" s="58">
        <v>1</v>
      </c>
      <c r="P136" s="58">
        <v>2</v>
      </c>
      <c r="Q136" s="58">
        <f>O136*P136</f>
        <v>2</v>
      </c>
      <c r="R136" s="58" t="str">
        <f t="shared" si="134"/>
        <v>BAJO</v>
      </c>
      <c r="S136" s="58">
        <v>10</v>
      </c>
      <c r="T136" s="58">
        <f t="shared" si="135"/>
        <v>20</v>
      </c>
      <c r="U136" s="58" t="str">
        <f t="shared" si="136"/>
        <v>IV</v>
      </c>
      <c r="V136" s="58" t="str">
        <f t="shared" si="137"/>
        <v>Aceptable</v>
      </c>
      <c r="W136" s="58" t="s">
        <v>312</v>
      </c>
      <c r="X136" s="59" t="s">
        <v>230</v>
      </c>
      <c r="Y136" s="58" t="s">
        <v>39</v>
      </c>
      <c r="Z136" s="58" t="s">
        <v>71</v>
      </c>
      <c r="AA136" s="58" t="s">
        <v>71</v>
      </c>
      <c r="AB136" s="58" t="s">
        <v>71</v>
      </c>
      <c r="AC136" s="58" t="s">
        <v>231</v>
      </c>
      <c r="AD136" s="58" t="s">
        <v>71</v>
      </c>
    </row>
    <row r="137" spans="2:30" s="107" customFormat="1" ht="174.75" customHeight="1" x14ac:dyDescent="0.2">
      <c r="B137" s="108" t="s">
        <v>62</v>
      </c>
      <c r="C137" s="108" t="s">
        <v>190</v>
      </c>
      <c r="D137" s="117" t="s">
        <v>306</v>
      </c>
      <c r="E137" s="32" t="s">
        <v>307</v>
      </c>
      <c r="F137" s="58" t="s">
        <v>308</v>
      </c>
      <c r="G137" s="112" t="s">
        <v>67</v>
      </c>
      <c r="H137" s="144"/>
      <c r="I137" s="79" t="s">
        <v>321</v>
      </c>
      <c r="J137" s="58" t="s">
        <v>86</v>
      </c>
      <c r="K137" s="59" t="s">
        <v>87</v>
      </c>
      <c r="L137" s="58" t="s">
        <v>88</v>
      </c>
      <c r="M137" s="59" t="s">
        <v>152</v>
      </c>
      <c r="N137" s="59" t="s">
        <v>153</v>
      </c>
      <c r="O137" s="58">
        <v>3</v>
      </c>
      <c r="P137" s="58">
        <v>3</v>
      </c>
      <c r="Q137" s="58">
        <f>O137*P137</f>
        <v>9</v>
      </c>
      <c r="R137" s="58" t="str">
        <f t="shared" ref="R137:R140" si="138">IF(Q137&lt;=4,"BAJO",IF(Q137&lt;=8,"MEDIO",IF(Q137&lt;=20,"ALTO","MUY ALTO")))</f>
        <v>ALTO</v>
      </c>
      <c r="S137" s="58">
        <v>25</v>
      </c>
      <c r="T137" s="58">
        <f t="shared" ref="T137:T140" si="139">Q137*S137</f>
        <v>225</v>
      </c>
      <c r="U137" s="58" t="str">
        <f t="shared" ref="U137:U140" si="140">IF(T137&lt;=20,"IV",IF(T137&lt;=120,"III",IF(T137&lt;=500,"II",IF(T137&lt;=4000,"I",FALSE))))</f>
        <v>II</v>
      </c>
      <c r="V137" s="58" t="str">
        <f t="shared" ref="V137:V140" si="141">IF(U137="IV","Aceptable",IF(U137="III","Aceptable con control existente",IF(U137="II","Aceptable con control especifico", IF(U137="I","No Aceptable",FALSE))))</f>
        <v>Aceptable con control especifico</v>
      </c>
      <c r="W137" s="58" t="s">
        <v>312</v>
      </c>
      <c r="X137" s="58" t="s">
        <v>154</v>
      </c>
      <c r="Y137" s="58" t="s">
        <v>39</v>
      </c>
      <c r="Z137" s="58" t="s">
        <v>71</v>
      </c>
      <c r="AA137" s="58" t="s">
        <v>71</v>
      </c>
      <c r="AB137" s="58" t="s">
        <v>71</v>
      </c>
      <c r="AC137" s="32" t="s">
        <v>322</v>
      </c>
      <c r="AD137" s="58" t="s">
        <v>71</v>
      </c>
    </row>
    <row r="138" spans="2:30" s="107" customFormat="1" ht="174.75" customHeight="1" x14ac:dyDescent="0.2">
      <c r="B138" s="108" t="s">
        <v>62</v>
      </c>
      <c r="C138" s="108" t="s">
        <v>190</v>
      </c>
      <c r="D138" s="117" t="s">
        <v>306</v>
      </c>
      <c r="E138" s="32" t="s">
        <v>307</v>
      </c>
      <c r="F138" s="58" t="s">
        <v>308</v>
      </c>
      <c r="G138" s="112" t="s">
        <v>67</v>
      </c>
      <c r="H138" s="144"/>
      <c r="I138" s="79" t="s">
        <v>323</v>
      </c>
      <c r="J138" s="58" t="s">
        <v>86</v>
      </c>
      <c r="K138" s="59" t="s">
        <v>324</v>
      </c>
      <c r="L138" s="58" t="s">
        <v>325</v>
      </c>
      <c r="M138" s="59" t="s">
        <v>326</v>
      </c>
      <c r="N138" s="59" t="s">
        <v>327</v>
      </c>
      <c r="O138" s="58">
        <v>1</v>
      </c>
      <c r="P138" s="58">
        <v>2</v>
      </c>
      <c r="Q138" s="58">
        <v>6</v>
      </c>
      <c r="R138" s="58" t="str">
        <f t="shared" si="138"/>
        <v>MEDIO</v>
      </c>
      <c r="S138" s="58">
        <v>25</v>
      </c>
      <c r="T138" s="58">
        <f t="shared" si="139"/>
        <v>150</v>
      </c>
      <c r="U138" s="58" t="str">
        <f t="shared" si="140"/>
        <v>II</v>
      </c>
      <c r="V138" s="58" t="str">
        <f t="shared" si="141"/>
        <v>Aceptable con control especifico</v>
      </c>
      <c r="W138" s="58" t="s">
        <v>312</v>
      </c>
      <c r="X138" s="58" t="s">
        <v>328</v>
      </c>
      <c r="Y138" s="58" t="s">
        <v>39</v>
      </c>
      <c r="Z138" s="58" t="s">
        <v>71</v>
      </c>
      <c r="AA138" s="58" t="s">
        <v>71</v>
      </c>
      <c r="AB138" s="58" t="s">
        <v>71</v>
      </c>
      <c r="AC138" s="58" t="s">
        <v>329</v>
      </c>
      <c r="AD138" s="58" t="s">
        <v>71</v>
      </c>
    </row>
    <row r="139" spans="2:30" s="107" customFormat="1" ht="174.75" customHeight="1" x14ac:dyDescent="0.2">
      <c r="B139" s="108" t="s">
        <v>62</v>
      </c>
      <c r="C139" s="108" t="s">
        <v>190</v>
      </c>
      <c r="D139" s="117" t="s">
        <v>306</v>
      </c>
      <c r="E139" s="32" t="s">
        <v>307</v>
      </c>
      <c r="F139" s="58" t="s">
        <v>308</v>
      </c>
      <c r="G139" s="112" t="s">
        <v>67</v>
      </c>
      <c r="H139" s="144"/>
      <c r="I139" s="79" t="s">
        <v>330</v>
      </c>
      <c r="J139" s="58" t="s">
        <v>86</v>
      </c>
      <c r="K139" s="59" t="s">
        <v>94</v>
      </c>
      <c r="L139" s="58" t="s">
        <v>325</v>
      </c>
      <c r="M139" s="59" t="s">
        <v>95</v>
      </c>
      <c r="N139" s="59" t="s">
        <v>232</v>
      </c>
      <c r="O139" s="58">
        <v>3</v>
      </c>
      <c r="P139" s="58">
        <v>3</v>
      </c>
      <c r="Q139" s="58">
        <f>O139*P139</f>
        <v>9</v>
      </c>
      <c r="R139" s="58" t="str">
        <f t="shared" si="138"/>
        <v>ALTO</v>
      </c>
      <c r="S139" s="58">
        <v>25</v>
      </c>
      <c r="T139" s="58">
        <f t="shared" si="139"/>
        <v>225</v>
      </c>
      <c r="U139" s="58" t="str">
        <f t="shared" si="140"/>
        <v>II</v>
      </c>
      <c r="V139" s="58" t="str">
        <f t="shared" si="141"/>
        <v>Aceptable con control especifico</v>
      </c>
      <c r="W139" s="58" t="s">
        <v>312</v>
      </c>
      <c r="X139" s="58" t="s">
        <v>159</v>
      </c>
      <c r="Y139" s="58" t="s">
        <v>39</v>
      </c>
      <c r="Z139" s="58" t="s">
        <v>71</v>
      </c>
      <c r="AA139" s="58" t="s">
        <v>71</v>
      </c>
      <c r="AB139" s="58" t="s">
        <v>71</v>
      </c>
      <c r="AC139" s="58" t="s">
        <v>329</v>
      </c>
      <c r="AD139" s="58" t="s">
        <v>71</v>
      </c>
    </row>
    <row r="140" spans="2:30" s="107" customFormat="1" ht="174.75" customHeight="1" x14ac:dyDescent="0.2">
      <c r="B140" s="108" t="s">
        <v>62</v>
      </c>
      <c r="C140" s="108" t="s">
        <v>190</v>
      </c>
      <c r="D140" s="117" t="s">
        <v>306</v>
      </c>
      <c r="E140" s="32" t="s">
        <v>307</v>
      </c>
      <c r="F140" s="58" t="s">
        <v>308</v>
      </c>
      <c r="G140" s="112" t="s">
        <v>67</v>
      </c>
      <c r="H140" s="144"/>
      <c r="I140" s="79" t="s">
        <v>331</v>
      </c>
      <c r="J140" s="58" t="s">
        <v>86</v>
      </c>
      <c r="K140" s="59" t="s">
        <v>332</v>
      </c>
      <c r="L140" s="58" t="s">
        <v>157</v>
      </c>
      <c r="M140" s="59" t="s">
        <v>326</v>
      </c>
      <c r="N140" s="59" t="s">
        <v>327</v>
      </c>
      <c r="O140" s="58">
        <v>1</v>
      </c>
      <c r="P140" s="58">
        <v>2</v>
      </c>
      <c r="Q140" s="58">
        <v>6</v>
      </c>
      <c r="R140" s="58" t="str">
        <f t="shared" si="138"/>
        <v>MEDIO</v>
      </c>
      <c r="S140" s="58">
        <v>10</v>
      </c>
      <c r="T140" s="58">
        <f t="shared" si="139"/>
        <v>60</v>
      </c>
      <c r="U140" s="58" t="str">
        <f t="shared" si="140"/>
        <v>III</v>
      </c>
      <c r="V140" s="58" t="str">
        <f t="shared" si="141"/>
        <v>Aceptable con control existente</v>
      </c>
      <c r="W140" s="58" t="s">
        <v>312</v>
      </c>
      <c r="X140" s="58" t="s">
        <v>154</v>
      </c>
      <c r="Y140" s="58" t="s">
        <v>39</v>
      </c>
      <c r="Z140" s="58" t="s">
        <v>71</v>
      </c>
      <c r="AA140" s="58" t="s">
        <v>71</v>
      </c>
      <c r="AB140" s="58" t="s">
        <v>71</v>
      </c>
      <c r="AC140" s="32" t="s">
        <v>333</v>
      </c>
      <c r="AD140" s="58" t="s">
        <v>71</v>
      </c>
    </row>
    <row r="141" spans="2:30" s="107" customFormat="1" ht="174.75" customHeight="1" x14ac:dyDescent="0.2">
      <c r="B141" s="108" t="s">
        <v>62</v>
      </c>
      <c r="C141" s="113" t="s">
        <v>190</v>
      </c>
      <c r="D141" s="117" t="s">
        <v>306</v>
      </c>
      <c r="E141" s="32" t="s">
        <v>307</v>
      </c>
      <c r="F141" s="58" t="s">
        <v>308</v>
      </c>
      <c r="G141" s="112" t="s">
        <v>67</v>
      </c>
      <c r="H141" s="144"/>
      <c r="I141" s="79" t="s">
        <v>334</v>
      </c>
      <c r="J141" s="58" t="s">
        <v>100</v>
      </c>
      <c r="K141" s="59" t="s">
        <v>101</v>
      </c>
      <c r="L141" s="58" t="s">
        <v>107</v>
      </c>
      <c r="M141" s="59" t="s">
        <v>162</v>
      </c>
      <c r="N141" s="59" t="s">
        <v>109</v>
      </c>
      <c r="O141" s="58">
        <v>1</v>
      </c>
      <c r="P141" s="58">
        <v>2</v>
      </c>
      <c r="Q141" s="58">
        <v>6</v>
      </c>
      <c r="R141" s="58" t="str">
        <f t="shared" si="134"/>
        <v>MEDIO</v>
      </c>
      <c r="S141" s="58">
        <v>10</v>
      </c>
      <c r="T141" s="58">
        <f t="shared" si="135"/>
        <v>60</v>
      </c>
      <c r="U141" s="58" t="str">
        <f t="shared" si="136"/>
        <v>III</v>
      </c>
      <c r="V141" s="58" t="str">
        <f t="shared" si="137"/>
        <v>Aceptable con control existente</v>
      </c>
      <c r="W141" s="58" t="s">
        <v>312</v>
      </c>
      <c r="X141" s="58" t="s">
        <v>91</v>
      </c>
      <c r="Y141" s="58" t="s">
        <v>39</v>
      </c>
      <c r="Z141" s="58" t="s">
        <v>71</v>
      </c>
      <c r="AA141" s="58" t="s">
        <v>71</v>
      </c>
      <c r="AB141" s="58" t="s">
        <v>71</v>
      </c>
      <c r="AC141" s="58" t="s">
        <v>163</v>
      </c>
      <c r="AD141" s="58" t="s">
        <v>71</v>
      </c>
    </row>
    <row r="142" spans="2:30" s="107" customFormat="1" ht="174.75" customHeight="1" x14ac:dyDescent="0.2">
      <c r="B142" s="108" t="s">
        <v>62</v>
      </c>
      <c r="C142" s="113" t="s">
        <v>190</v>
      </c>
      <c r="D142" s="117" t="s">
        <v>306</v>
      </c>
      <c r="E142" s="32" t="s">
        <v>307</v>
      </c>
      <c r="F142" s="58" t="s">
        <v>308</v>
      </c>
      <c r="G142" s="112" t="s">
        <v>67</v>
      </c>
      <c r="H142" s="144"/>
      <c r="I142" s="79" t="s">
        <v>111</v>
      </c>
      <c r="J142" s="58" t="s">
        <v>100</v>
      </c>
      <c r="K142" s="59" t="s">
        <v>101</v>
      </c>
      <c r="L142" s="59" t="s">
        <v>112</v>
      </c>
      <c r="M142" s="59" t="s">
        <v>113</v>
      </c>
      <c r="N142" s="59" t="s">
        <v>114</v>
      </c>
      <c r="O142" s="58">
        <v>1</v>
      </c>
      <c r="P142" s="58">
        <v>2</v>
      </c>
      <c r="Q142" s="58">
        <v>6</v>
      </c>
      <c r="R142" s="58" t="str">
        <f t="shared" si="134"/>
        <v>MEDIO</v>
      </c>
      <c r="S142" s="58">
        <v>10</v>
      </c>
      <c r="T142" s="58">
        <f t="shared" si="135"/>
        <v>60</v>
      </c>
      <c r="U142" s="58" t="str">
        <f t="shared" si="136"/>
        <v>III</v>
      </c>
      <c r="V142" s="58" t="str">
        <f t="shared" si="137"/>
        <v>Aceptable con control existente</v>
      </c>
      <c r="W142" s="58" t="s">
        <v>312</v>
      </c>
      <c r="X142" s="58" t="s">
        <v>91</v>
      </c>
      <c r="Y142" s="58" t="s">
        <v>39</v>
      </c>
      <c r="Z142" s="58" t="s">
        <v>71</v>
      </c>
      <c r="AA142" s="58" t="s">
        <v>71</v>
      </c>
      <c r="AB142" s="58" t="s">
        <v>71</v>
      </c>
      <c r="AC142" s="58" t="s">
        <v>175</v>
      </c>
      <c r="AD142" s="58" t="s">
        <v>71</v>
      </c>
    </row>
    <row r="143" spans="2:30" s="107" customFormat="1" ht="174.75" customHeight="1" x14ac:dyDescent="0.2">
      <c r="B143" s="108" t="s">
        <v>62</v>
      </c>
      <c r="C143" s="108" t="s">
        <v>190</v>
      </c>
      <c r="D143" s="117" t="s">
        <v>306</v>
      </c>
      <c r="E143" s="32" t="s">
        <v>307</v>
      </c>
      <c r="F143" s="58" t="s">
        <v>308</v>
      </c>
      <c r="G143" s="112" t="s">
        <v>67</v>
      </c>
      <c r="H143" s="144"/>
      <c r="I143" s="79" t="s">
        <v>335</v>
      </c>
      <c r="J143" s="58" t="s">
        <v>116</v>
      </c>
      <c r="K143" s="59" t="s">
        <v>234</v>
      </c>
      <c r="L143" s="58" t="s">
        <v>336</v>
      </c>
      <c r="M143" s="59" t="s">
        <v>337</v>
      </c>
      <c r="N143" s="59" t="s">
        <v>338</v>
      </c>
      <c r="O143" s="58">
        <v>2</v>
      </c>
      <c r="P143" s="58">
        <v>4</v>
      </c>
      <c r="Q143" s="58">
        <f>O143*P143</f>
        <v>8</v>
      </c>
      <c r="R143" s="58" t="str">
        <f t="shared" si="134"/>
        <v>MEDIO</v>
      </c>
      <c r="S143" s="58">
        <v>25</v>
      </c>
      <c r="T143" s="58">
        <f t="shared" si="135"/>
        <v>200</v>
      </c>
      <c r="U143" s="58" t="str">
        <f t="shared" si="136"/>
        <v>II</v>
      </c>
      <c r="V143" s="58" t="str">
        <f t="shared" si="137"/>
        <v>Aceptable con control especifico</v>
      </c>
      <c r="W143" s="58" t="s">
        <v>312</v>
      </c>
      <c r="X143" s="58" t="s">
        <v>238</v>
      </c>
      <c r="Y143" s="58" t="s">
        <v>39</v>
      </c>
      <c r="Z143" s="58" t="s">
        <v>71</v>
      </c>
      <c r="AA143" s="58" t="s">
        <v>71</v>
      </c>
      <c r="AB143" s="58" t="s">
        <v>71</v>
      </c>
      <c r="AC143" s="58" t="s">
        <v>339</v>
      </c>
      <c r="AD143" s="58" t="s">
        <v>71</v>
      </c>
    </row>
    <row r="144" spans="2:30" s="107" customFormat="1" ht="174.75" customHeight="1" x14ac:dyDescent="0.2">
      <c r="B144" s="108" t="s">
        <v>62</v>
      </c>
      <c r="C144" s="108" t="s">
        <v>190</v>
      </c>
      <c r="D144" s="117" t="s">
        <v>306</v>
      </c>
      <c r="E144" s="32" t="s">
        <v>307</v>
      </c>
      <c r="F144" s="58" t="s">
        <v>308</v>
      </c>
      <c r="G144" s="112" t="s">
        <v>67</v>
      </c>
      <c r="H144" s="144"/>
      <c r="I144" s="79" t="s">
        <v>293</v>
      </c>
      <c r="J144" s="58" t="s">
        <v>116</v>
      </c>
      <c r="K144" s="59" t="s">
        <v>294</v>
      </c>
      <c r="L144" s="58" t="s">
        <v>295</v>
      </c>
      <c r="M144" s="59" t="s">
        <v>296</v>
      </c>
      <c r="N144" s="59" t="s">
        <v>340</v>
      </c>
      <c r="O144" s="58">
        <v>1</v>
      </c>
      <c r="P144" s="58">
        <v>3</v>
      </c>
      <c r="Q144" s="58">
        <f>O144*P144</f>
        <v>3</v>
      </c>
      <c r="R144" s="58" t="str">
        <f t="shared" si="134"/>
        <v>BAJO</v>
      </c>
      <c r="S144" s="58">
        <v>100</v>
      </c>
      <c r="T144" s="58">
        <f t="shared" si="135"/>
        <v>300</v>
      </c>
      <c r="U144" s="58" t="str">
        <f t="shared" si="136"/>
        <v>II</v>
      </c>
      <c r="V144" s="58" t="str">
        <f t="shared" si="137"/>
        <v>Aceptable con control especifico</v>
      </c>
      <c r="W144" s="58" t="s">
        <v>312</v>
      </c>
      <c r="X144" s="58" t="s">
        <v>297</v>
      </c>
      <c r="Y144" s="58" t="s">
        <v>39</v>
      </c>
      <c r="Z144" s="58" t="s">
        <v>71</v>
      </c>
      <c r="AA144" s="58" t="s">
        <v>71</v>
      </c>
      <c r="AB144" s="58" t="s">
        <v>71</v>
      </c>
      <c r="AC144" s="58" t="s">
        <v>298</v>
      </c>
      <c r="AD144" s="58" t="s">
        <v>71</v>
      </c>
    </row>
    <row r="145" spans="2:30" s="107" customFormat="1" ht="174.75" customHeight="1" x14ac:dyDescent="0.2">
      <c r="B145" s="108" t="s">
        <v>62</v>
      </c>
      <c r="C145" s="113" t="s">
        <v>190</v>
      </c>
      <c r="D145" s="117" t="s">
        <v>306</v>
      </c>
      <c r="E145" s="32" t="s">
        <v>307</v>
      </c>
      <c r="F145" s="58" t="s">
        <v>308</v>
      </c>
      <c r="G145" s="112" t="s">
        <v>67</v>
      </c>
      <c r="H145" s="144"/>
      <c r="I145" s="79" t="s">
        <v>341</v>
      </c>
      <c r="J145" s="58" t="s">
        <v>116</v>
      </c>
      <c r="K145" s="59" t="s">
        <v>139</v>
      </c>
      <c r="L145" s="58" t="s">
        <v>342</v>
      </c>
      <c r="M145" s="59" t="s">
        <v>343</v>
      </c>
      <c r="N145" s="59" t="s">
        <v>344</v>
      </c>
      <c r="O145" s="58">
        <v>2</v>
      </c>
      <c r="P145" s="58">
        <v>4</v>
      </c>
      <c r="Q145" s="58">
        <f>O145*P145</f>
        <v>8</v>
      </c>
      <c r="R145" s="58" t="str">
        <f t="shared" si="134"/>
        <v>MEDIO</v>
      </c>
      <c r="S145" s="58">
        <v>25</v>
      </c>
      <c r="T145" s="58">
        <f t="shared" si="135"/>
        <v>200</v>
      </c>
      <c r="U145" s="58" t="str">
        <f t="shared" si="136"/>
        <v>II</v>
      </c>
      <c r="V145" s="58" t="str">
        <f t="shared" si="137"/>
        <v>Aceptable con control especifico</v>
      </c>
      <c r="W145" s="58" t="s">
        <v>312</v>
      </c>
      <c r="X145" s="58" t="s">
        <v>269</v>
      </c>
      <c r="Y145" s="58" t="s">
        <v>39</v>
      </c>
      <c r="Z145" s="58" t="s">
        <v>71</v>
      </c>
      <c r="AA145" s="58" t="s">
        <v>71</v>
      </c>
      <c r="AB145" s="58" t="s">
        <v>71</v>
      </c>
      <c r="AC145" s="58" t="s">
        <v>345</v>
      </c>
      <c r="AD145" s="58" t="s">
        <v>71</v>
      </c>
    </row>
    <row r="146" spans="2:30" s="107" customFormat="1" ht="174.75" customHeight="1" x14ac:dyDescent="0.2">
      <c r="B146" s="108" t="s">
        <v>62</v>
      </c>
      <c r="C146" s="108" t="s">
        <v>190</v>
      </c>
      <c r="D146" s="117" t="s">
        <v>306</v>
      </c>
      <c r="E146" s="32" t="s">
        <v>307</v>
      </c>
      <c r="F146" s="58" t="s">
        <v>308</v>
      </c>
      <c r="G146" s="112" t="s">
        <v>67</v>
      </c>
      <c r="H146" s="144"/>
      <c r="I146" s="79" t="s">
        <v>271</v>
      </c>
      <c r="J146" s="58" t="s">
        <v>116</v>
      </c>
      <c r="K146" s="59" t="s">
        <v>272</v>
      </c>
      <c r="L146" s="59" t="s">
        <v>71</v>
      </c>
      <c r="M146" s="59" t="s">
        <v>273</v>
      </c>
      <c r="N146" s="59" t="s">
        <v>274</v>
      </c>
      <c r="O146" s="58">
        <v>2</v>
      </c>
      <c r="P146" s="58">
        <v>2</v>
      </c>
      <c r="Q146" s="58">
        <f>O146*P146</f>
        <v>4</v>
      </c>
      <c r="R146" s="58" t="str">
        <f t="shared" si="134"/>
        <v>BAJO</v>
      </c>
      <c r="S146" s="58">
        <v>25</v>
      </c>
      <c r="T146" s="58">
        <f t="shared" si="135"/>
        <v>100</v>
      </c>
      <c r="U146" s="58" t="str">
        <f t="shared" si="136"/>
        <v>III</v>
      </c>
      <c r="V146" s="58" t="str">
        <f t="shared" si="137"/>
        <v>Aceptable con control existente</v>
      </c>
      <c r="W146" s="58" t="s">
        <v>312</v>
      </c>
      <c r="X146" s="58" t="s">
        <v>269</v>
      </c>
      <c r="Y146" s="58" t="s">
        <v>39</v>
      </c>
      <c r="Z146" s="58" t="s">
        <v>71</v>
      </c>
      <c r="AA146" s="58" t="s">
        <v>71</v>
      </c>
      <c r="AB146" s="58" t="s">
        <v>71</v>
      </c>
      <c r="AC146" s="58" t="s">
        <v>275</v>
      </c>
      <c r="AD146" s="58" t="s">
        <v>346</v>
      </c>
    </row>
    <row r="147" spans="2:30" s="107" customFormat="1" ht="174.75" customHeight="1" x14ac:dyDescent="0.2">
      <c r="B147" s="108" t="s">
        <v>62</v>
      </c>
      <c r="C147" s="108" t="s">
        <v>190</v>
      </c>
      <c r="D147" s="117" t="s">
        <v>306</v>
      </c>
      <c r="E147" s="32" t="s">
        <v>307</v>
      </c>
      <c r="F147" s="58" t="s">
        <v>308</v>
      </c>
      <c r="G147" s="112" t="s">
        <v>67</v>
      </c>
      <c r="H147" s="144"/>
      <c r="I147" s="79" t="s">
        <v>347</v>
      </c>
      <c r="J147" s="58" t="s">
        <v>116</v>
      </c>
      <c r="K147" s="59" t="s">
        <v>266</v>
      </c>
      <c r="L147" s="58" t="s">
        <v>284</v>
      </c>
      <c r="M147" s="59" t="s">
        <v>285</v>
      </c>
      <c r="N147" s="59" t="s">
        <v>286</v>
      </c>
      <c r="O147" s="58">
        <v>2</v>
      </c>
      <c r="P147" s="58">
        <v>4</v>
      </c>
      <c r="Q147" s="58">
        <v>6</v>
      </c>
      <c r="R147" s="58" t="str">
        <f t="shared" si="134"/>
        <v>MEDIO</v>
      </c>
      <c r="S147" s="58">
        <v>25</v>
      </c>
      <c r="T147" s="58">
        <f t="shared" si="135"/>
        <v>150</v>
      </c>
      <c r="U147" s="58" t="str">
        <f t="shared" si="136"/>
        <v>II</v>
      </c>
      <c r="V147" s="58" t="str">
        <f t="shared" si="137"/>
        <v>Aceptable con control especifico</v>
      </c>
      <c r="W147" s="58" t="s">
        <v>312</v>
      </c>
      <c r="X147" s="58" t="s">
        <v>269</v>
      </c>
      <c r="Y147" s="58" t="s">
        <v>39</v>
      </c>
      <c r="Z147" s="58" t="s">
        <v>71</v>
      </c>
      <c r="AA147" s="58" t="s">
        <v>71</v>
      </c>
      <c r="AB147" s="58" t="s">
        <v>71</v>
      </c>
      <c r="AC147" s="58" t="s">
        <v>287</v>
      </c>
      <c r="AD147" s="58" t="s">
        <v>346</v>
      </c>
    </row>
    <row r="148" spans="2:30" s="107" customFormat="1" ht="174.75" customHeight="1" x14ac:dyDescent="0.2">
      <c r="B148" s="108" t="s">
        <v>62</v>
      </c>
      <c r="C148" s="108" t="s">
        <v>190</v>
      </c>
      <c r="D148" s="117" t="s">
        <v>306</v>
      </c>
      <c r="E148" s="32" t="s">
        <v>307</v>
      </c>
      <c r="F148" s="58" t="s">
        <v>308</v>
      </c>
      <c r="G148" s="112" t="s">
        <v>67</v>
      </c>
      <c r="H148" s="144"/>
      <c r="I148" s="79" t="s">
        <v>348</v>
      </c>
      <c r="J148" s="58" t="s">
        <v>116</v>
      </c>
      <c r="K148" s="59" t="s">
        <v>241</v>
      </c>
      <c r="L148" s="59" t="s">
        <v>71</v>
      </c>
      <c r="M148" s="59" t="s">
        <v>349</v>
      </c>
      <c r="N148" s="59" t="s">
        <v>350</v>
      </c>
      <c r="O148" s="58">
        <v>3</v>
      </c>
      <c r="P148" s="58">
        <v>3</v>
      </c>
      <c r="Q148" s="58">
        <f t="shared" ref="Q148:Q152" si="142">O148*P148</f>
        <v>9</v>
      </c>
      <c r="R148" s="58" t="str">
        <f t="shared" si="134"/>
        <v>ALTO</v>
      </c>
      <c r="S148" s="58">
        <v>25</v>
      </c>
      <c r="T148" s="58">
        <f t="shared" si="135"/>
        <v>225</v>
      </c>
      <c r="U148" s="58" t="str">
        <f t="shared" si="136"/>
        <v>II</v>
      </c>
      <c r="V148" s="58" t="str">
        <f t="shared" si="137"/>
        <v>Aceptable con control especifico</v>
      </c>
      <c r="W148" s="58" t="s">
        <v>312</v>
      </c>
      <c r="X148" s="58" t="s">
        <v>243</v>
      </c>
      <c r="Y148" s="58" t="s">
        <v>39</v>
      </c>
      <c r="Z148" s="58" t="s">
        <v>71</v>
      </c>
      <c r="AA148" s="58" t="s">
        <v>71</v>
      </c>
      <c r="AB148" s="58" t="s">
        <v>71</v>
      </c>
      <c r="AC148" s="58" t="s">
        <v>351</v>
      </c>
      <c r="AD148" s="58" t="s">
        <v>71</v>
      </c>
    </row>
    <row r="149" spans="2:30" s="107" customFormat="1" ht="174.75" customHeight="1" x14ac:dyDescent="0.2">
      <c r="B149" s="108" t="s">
        <v>62</v>
      </c>
      <c r="C149" s="113" t="s">
        <v>190</v>
      </c>
      <c r="D149" s="117" t="s">
        <v>306</v>
      </c>
      <c r="E149" s="32" t="s">
        <v>307</v>
      </c>
      <c r="F149" s="58" t="s">
        <v>308</v>
      </c>
      <c r="G149" s="112" t="s">
        <v>67</v>
      </c>
      <c r="H149" s="144"/>
      <c r="I149" s="79" t="s">
        <v>352</v>
      </c>
      <c r="J149" s="58" t="s">
        <v>116</v>
      </c>
      <c r="K149" s="59" t="s">
        <v>117</v>
      </c>
      <c r="L149" s="58" t="s">
        <v>118</v>
      </c>
      <c r="M149" s="59" t="s">
        <v>353</v>
      </c>
      <c r="N149" s="59" t="s">
        <v>354</v>
      </c>
      <c r="O149" s="58">
        <v>1</v>
      </c>
      <c r="P149" s="58">
        <v>1</v>
      </c>
      <c r="Q149" s="58">
        <f t="shared" si="142"/>
        <v>1</v>
      </c>
      <c r="R149" s="58" t="str">
        <f t="shared" si="134"/>
        <v>BAJO</v>
      </c>
      <c r="S149" s="58">
        <v>100</v>
      </c>
      <c r="T149" s="58">
        <f t="shared" si="135"/>
        <v>100</v>
      </c>
      <c r="U149" s="58" t="str">
        <f t="shared" si="136"/>
        <v>III</v>
      </c>
      <c r="V149" s="58" t="str">
        <f t="shared" si="137"/>
        <v>Aceptable con control existente</v>
      </c>
      <c r="W149" s="58" t="s">
        <v>312</v>
      </c>
      <c r="X149" s="58" t="s">
        <v>122</v>
      </c>
      <c r="Y149" s="58" t="s">
        <v>39</v>
      </c>
      <c r="Z149" s="58" t="s">
        <v>71</v>
      </c>
      <c r="AA149" s="58" t="s">
        <v>71</v>
      </c>
      <c r="AB149" s="58" t="s">
        <v>71</v>
      </c>
      <c r="AC149" s="59" t="s">
        <v>355</v>
      </c>
      <c r="AD149" s="58" t="s">
        <v>71</v>
      </c>
    </row>
    <row r="150" spans="2:30" s="107" customFormat="1" ht="174.75" customHeight="1" x14ac:dyDescent="0.2">
      <c r="B150" s="108" t="s">
        <v>62</v>
      </c>
      <c r="C150" s="113" t="s">
        <v>190</v>
      </c>
      <c r="D150" s="117" t="s">
        <v>306</v>
      </c>
      <c r="E150" s="32" t="s">
        <v>307</v>
      </c>
      <c r="F150" s="58" t="s">
        <v>308</v>
      </c>
      <c r="G150" s="112" t="s">
        <v>67</v>
      </c>
      <c r="H150" s="144"/>
      <c r="I150" s="79" t="s">
        <v>356</v>
      </c>
      <c r="J150" s="58" t="s">
        <v>116</v>
      </c>
      <c r="K150" s="59" t="s">
        <v>125</v>
      </c>
      <c r="L150" s="58" t="s">
        <v>126</v>
      </c>
      <c r="M150" s="59" t="s">
        <v>164</v>
      </c>
      <c r="N150" s="59" t="s">
        <v>128</v>
      </c>
      <c r="O150" s="58">
        <v>2</v>
      </c>
      <c r="P150" s="58">
        <v>3</v>
      </c>
      <c r="Q150" s="58">
        <f t="shared" si="142"/>
        <v>6</v>
      </c>
      <c r="R150" s="58" t="str">
        <f t="shared" si="134"/>
        <v>MEDIO</v>
      </c>
      <c r="S150" s="58">
        <v>10</v>
      </c>
      <c r="T150" s="58">
        <f t="shared" si="135"/>
        <v>60</v>
      </c>
      <c r="U150" s="58" t="str">
        <f t="shared" si="136"/>
        <v>III</v>
      </c>
      <c r="V150" s="58" t="str">
        <f t="shared" si="137"/>
        <v>Aceptable con control existente</v>
      </c>
      <c r="W150" s="58" t="s">
        <v>312</v>
      </c>
      <c r="X150" s="58" t="s">
        <v>122</v>
      </c>
      <c r="Y150" s="58" t="s">
        <v>39</v>
      </c>
      <c r="Z150" s="58" t="s">
        <v>71</v>
      </c>
      <c r="AA150" s="58" t="s">
        <v>71</v>
      </c>
      <c r="AB150" s="58" t="s">
        <v>71</v>
      </c>
      <c r="AC150" s="58" t="s">
        <v>129</v>
      </c>
      <c r="AD150" s="58" t="s">
        <v>71</v>
      </c>
    </row>
    <row r="151" spans="2:30" s="107" customFormat="1" ht="174.75" customHeight="1" x14ac:dyDescent="0.25">
      <c r="B151" s="108" t="s">
        <v>62</v>
      </c>
      <c r="C151" s="113" t="s">
        <v>190</v>
      </c>
      <c r="D151" s="117" t="s">
        <v>306</v>
      </c>
      <c r="E151" s="32" t="s">
        <v>307</v>
      </c>
      <c r="F151" s="58" t="s">
        <v>308</v>
      </c>
      <c r="G151" s="112"/>
      <c r="H151" s="112" t="s">
        <v>67</v>
      </c>
      <c r="I151" s="79" t="s">
        <v>246</v>
      </c>
      <c r="J151" s="58" t="s">
        <v>131</v>
      </c>
      <c r="K151" s="59" t="s">
        <v>132</v>
      </c>
      <c r="L151" s="58" t="s">
        <v>133</v>
      </c>
      <c r="M151" s="59" t="s">
        <v>134</v>
      </c>
      <c r="N151" s="59" t="s">
        <v>135</v>
      </c>
      <c r="O151" s="58">
        <v>4</v>
      </c>
      <c r="P151" s="58">
        <v>2</v>
      </c>
      <c r="Q151" s="58">
        <f t="shared" ref="Q151" si="143">O151*P151</f>
        <v>8</v>
      </c>
      <c r="R151" s="58" t="str">
        <f t="shared" ref="R151" si="144">IF(Q151&lt;=4,"BAJO",IF(Q151&lt;=8,"MEDIO",IF(Q151&lt;=20,"ALTO","MUY ALTO")))</f>
        <v>MEDIO</v>
      </c>
      <c r="S151" s="58">
        <v>60</v>
      </c>
      <c r="T151" s="58">
        <f t="shared" ref="T151" si="145">Q151*S151</f>
        <v>480</v>
      </c>
      <c r="U151" s="58" t="str">
        <f t="shared" ref="U151" si="146">IF(T151&lt;=20,"IV",IF(T151&lt;=120,"III",IF(T151&lt;=500,"II",IF(T151&lt;=4000,"I",FALSE))))</f>
        <v>II</v>
      </c>
      <c r="V151" s="58" t="str">
        <f t="shared" ref="V151" si="147">IF(U151="IV","Aceptable",IF(U151="III","Aceptable con control existente",IF(U151="II","Aceptable con control especifico", IF(U151="I","No Aceptable",FALSE))))</f>
        <v>Aceptable con control especifico</v>
      </c>
      <c r="W151" s="58" t="s">
        <v>312</v>
      </c>
      <c r="X151" s="58" t="s">
        <v>136</v>
      </c>
      <c r="Y151" s="58" t="s">
        <v>39</v>
      </c>
      <c r="Z151" s="58" t="s">
        <v>71</v>
      </c>
      <c r="AA151" s="58" t="s">
        <v>71</v>
      </c>
      <c r="AB151" s="58" t="s">
        <v>71</v>
      </c>
      <c r="AC151" s="59" t="s">
        <v>137</v>
      </c>
      <c r="AD151" s="58" t="s">
        <v>71</v>
      </c>
    </row>
    <row r="152" spans="2:30" s="107" customFormat="1" ht="174.75" customHeight="1" x14ac:dyDescent="0.25">
      <c r="B152" s="108" t="s">
        <v>62</v>
      </c>
      <c r="C152" s="113" t="s">
        <v>190</v>
      </c>
      <c r="D152" s="117" t="s">
        <v>306</v>
      </c>
      <c r="E152" s="32" t="s">
        <v>307</v>
      </c>
      <c r="F152" s="58" t="s">
        <v>308</v>
      </c>
      <c r="G152" s="112"/>
      <c r="H152" s="112" t="s">
        <v>67</v>
      </c>
      <c r="I152" s="79" t="s">
        <v>138</v>
      </c>
      <c r="J152" s="58" t="s">
        <v>131</v>
      </c>
      <c r="K152" s="59" t="s">
        <v>139</v>
      </c>
      <c r="L152" s="58" t="s">
        <v>140</v>
      </c>
      <c r="M152" s="59" t="s">
        <v>134</v>
      </c>
      <c r="N152" s="59" t="s">
        <v>135</v>
      </c>
      <c r="O152" s="58">
        <v>3</v>
      </c>
      <c r="P152" s="58">
        <v>3</v>
      </c>
      <c r="Q152" s="58">
        <f t="shared" si="142"/>
        <v>9</v>
      </c>
      <c r="R152" s="58" t="str">
        <f t="shared" si="134"/>
        <v>ALTO</v>
      </c>
      <c r="S152" s="58">
        <v>25</v>
      </c>
      <c r="T152" s="58">
        <f t="shared" si="135"/>
        <v>225</v>
      </c>
      <c r="U152" s="58" t="str">
        <f t="shared" si="136"/>
        <v>II</v>
      </c>
      <c r="V152" s="58" t="str">
        <f t="shared" si="137"/>
        <v>Aceptable con control especifico</v>
      </c>
      <c r="W152" s="58" t="s">
        <v>312</v>
      </c>
      <c r="X152" s="58" t="s">
        <v>136</v>
      </c>
      <c r="Y152" s="58" t="s">
        <v>39</v>
      </c>
      <c r="Z152" s="58" t="s">
        <v>71</v>
      </c>
      <c r="AA152" s="58" t="s">
        <v>71</v>
      </c>
      <c r="AB152" s="58" t="s">
        <v>71</v>
      </c>
      <c r="AC152" s="59" t="s">
        <v>137</v>
      </c>
      <c r="AD152" s="58" t="s">
        <v>71</v>
      </c>
    </row>
    <row r="153" spans="2:30" s="107" customFormat="1" ht="242.25" customHeight="1" x14ac:dyDescent="0.2">
      <c r="B153" s="108" t="s">
        <v>62</v>
      </c>
      <c r="C153" s="113" t="s">
        <v>190</v>
      </c>
      <c r="D153" s="117" t="s">
        <v>357</v>
      </c>
      <c r="E153" s="32" t="s">
        <v>358</v>
      </c>
      <c r="F153" s="32" t="s">
        <v>359</v>
      </c>
      <c r="G153" s="112" t="s">
        <v>67</v>
      </c>
      <c r="H153" s="144"/>
      <c r="I153" s="79" t="s">
        <v>360</v>
      </c>
      <c r="J153" s="58" t="s">
        <v>69</v>
      </c>
      <c r="K153" s="59" t="s">
        <v>70</v>
      </c>
      <c r="L153" s="59" t="s">
        <v>71</v>
      </c>
      <c r="M153" s="59" t="s">
        <v>72</v>
      </c>
      <c r="N153" s="59" t="s">
        <v>73</v>
      </c>
      <c r="O153" s="58">
        <v>1</v>
      </c>
      <c r="P153" s="58">
        <v>2</v>
      </c>
      <c r="Q153" s="58">
        <v>6</v>
      </c>
      <c r="R153" s="58" t="str">
        <f t="shared" si="134"/>
        <v>MEDIO</v>
      </c>
      <c r="S153" s="58">
        <v>10</v>
      </c>
      <c r="T153" s="58">
        <f t="shared" si="135"/>
        <v>60</v>
      </c>
      <c r="U153" s="58" t="str">
        <f t="shared" si="136"/>
        <v>III</v>
      </c>
      <c r="V153" s="58" t="str">
        <f t="shared" si="137"/>
        <v>Aceptable con control existente</v>
      </c>
      <c r="W153" s="58" t="s">
        <v>361</v>
      </c>
      <c r="X153" s="59" t="s">
        <v>70</v>
      </c>
      <c r="Y153" s="58" t="s">
        <v>39</v>
      </c>
      <c r="Z153" s="58" t="s">
        <v>71</v>
      </c>
      <c r="AA153" s="58" t="s">
        <v>71</v>
      </c>
      <c r="AB153" s="58" t="s">
        <v>71</v>
      </c>
      <c r="AC153" s="58" t="s">
        <v>75</v>
      </c>
      <c r="AD153" s="58" t="s">
        <v>71</v>
      </c>
    </row>
    <row r="154" spans="2:30" s="107" customFormat="1" ht="235.5" customHeight="1" x14ac:dyDescent="0.2">
      <c r="B154" s="108" t="s">
        <v>62</v>
      </c>
      <c r="C154" s="113" t="s">
        <v>190</v>
      </c>
      <c r="D154" s="117" t="s">
        <v>357</v>
      </c>
      <c r="E154" s="32" t="s">
        <v>358</v>
      </c>
      <c r="F154" s="32" t="s">
        <v>359</v>
      </c>
      <c r="G154" s="112" t="s">
        <v>67</v>
      </c>
      <c r="H154" s="144"/>
      <c r="I154" s="79" t="s">
        <v>362</v>
      </c>
      <c r="J154" s="58" t="s">
        <v>77</v>
      </c>
      <c r="K154" s="59" t="s">
        <v>196</v>
      </c>
      <c r="L154" s="59" t="s">
        <v>71</v>
      </c>
      <c r="M154" s="59" t="s">
        <v>80</v>
      </c>
      <c r="N154" s="59" t="s">
        <v>314</v>
      </c>
      <c r="O154" s="58">
        <v>1</v>
      </c>
      <c r="P154" s="58">
        <v>2</v>
      </c>
      <c r="Q154" s="58">
        <v>6</v>
      </c>
      <c r="R154" s="58" t="str">
        <f t="shared" si="134"/>
        <v>MEDIO</v>
      </c>
      <c r="S154" s="58">
        <v>10</v>
      </c>
      <c r="T154" s="58">
        <f t="shared" si="135"/>
        <v>60</v>
      </c>
      <c r="U154" s="58" t="str">
        <f t="shared" si="136"/>
        <v>III</v>
      </c>
      <c r="V154" s="58" t="str">
        <f t="shared" si="137"/>
        <v>Aceptable con control existente</v>
      </c>
      <c r="W154" s="58" t="s">
        <v>361</v>
      </c>
      <c r="X154" s="59" t="s">
        <v>198</v>
      </c>
      <c r="Y154" s="58" t="s">
        <v>39</v>
      </c>
      <c r="Z154" s="58" t="s">
        <v>71</v>
      </c>
      <c r="AA154" s="58" t="s">
        <v>71</v>
      </c>
      <c r="AB154" s="58" t="s">
        <v>315</v>
      </c>
      <c r="AC154" s="58" t="s">
        <v>316</v>
      </c>
      <c r="AD154" s="58" t="s">
        <v>71</v>
      </c>
    </row>
    <row r="155" spans="2:30" s="107" customFormat="1" ht="243" customHeight="1" x14ac:dyDescent="0.2">
      <c r="B155" s="108" t="s">
        <v>62</v>
      </c>
      <c r="C155" s="113" t="s">
        <v>190</v>
      </c>
      <c r="D155" s="117" t="s">
        <v>357</v>
      </c>
      <c r="E155" s="32" t="s">
        <v>358</v>
      </c>
      <c r="F155" s="32" t="s">
        <v>359</v>
      </c>
      <c r="G155" s="112" t="s">
        <v>67</v>
      </c>
      <c r="H155" s="144"/>
      <c r="I155" s="79" t="s">
        <v>363</v>
      </c>
      <c r="J155" s="58" t="s">
        <v>77</v>
      </c>
      <c r="K155" s="59" t="s">
        <v>201</v>
      </c>
      <c r="L155" s="58" t="s">
        <v>364</v>
      </c>
      <c r="M155" s="59" t="s">
        <v>365</v>
      </c>
      <c r="N155" s="59" t="s">
        <v>197</v>
      </c>
      <c r="O155" s="58">
        <v>1</v>
      </c>
      <c r="P155" s="58">
        <v>2</v>
      </c>
      <c r="Q155" s="58">
        <f>O155*P155</f>
        <v>2</v>
      </c>
      <c r="R155" s="58" t="str">
        <f t="shared" si="134"/>
        <v>BAJO</v>
      </c>
      <c r="S155" s="58">
        <v>10</v>
      </c>
      <c r="T155" s="58">
        <f t="shared" si="135"/>
        <v>20</v>
      </c>
      <c r="U155" s="58" t="str">
        <f t="shared" si="136"/>
        <v>IV</v>
      </c>
      <c r="V155" s="58" t="str">
        <f t="shared" si="137"/>
        <v>Aceptable</v>
      </c>
      <c r="W155" s="58" t="s">
        <v>361</v>
      </c>
      <c r="X155" s="58" t="s">
        <v>203</v>
      </c>
      <c r="Y155" s="58" t="s">
        <v>39</v>
      </c>
      <c r="Z155" s="58" t="s">
        <v>71</v>
      </c>
      <c r="AA155" s="58" t="s">
        <v>71</v>
      </c>
      <c r="AB155" s="58" t="s">
        <v>366</v>
      </c>
      <c r="AC155" s="58" t="s">
        <v>367</v>
      </c>
      <c r="AD155" s="58" t="s">
        <v>71</v>
      </c>
    </row>
    <row r="156" spans="2:30" s="107" customFormat="1" ht="243" customHeight="1" x14ac:dyDescent="0.2">
      <c r="B156" s="108" t="s">
        <v>62</v>
      </c>
      <c r="C156" s="113" t="s">
        <v>190</v>
      </c>
      <c r="D156" s="117" t="s">
        <v>357</v>
      </c>
      <c r="E156" s="32" t="s">
        <v>358</v>
      </c>
      <c r="F156" s="32" t="s">
        <v>359</v>
      </c>
      <c r="G156" s="112" t="s">
        <v>67</v>
      </c>
      <c r="H156" s="144"/>
      <c r="I156" s="79" t="s">
        <v>368</v>
      </c>
      <c r="J156" s="58" t="s">
        <v>77</v>
      </c>
      <c r="K156" s="59" t="s">
        <v>206</v>
      </c>
      <c r="L156" s="58" t="s">
        <v>369</v>
      </c>
      <c r="M156" s="59" t="s">
        <v>80</v>
      </c>
      <c r="N156" s="59" t="s">
        <v>370</v>
      </c>
      <c r="O156" s="58">
        <v>1</v>
      </c>
      <c r="P156" s="58">
        <v>2</v>
      </c>
      <c r="Q156" s="58">
        <v>6</v>
      </c>
      <c r="R156" s="58" t="str">
        <f t="shared" ref="R156" si="148">IF(Q156&lt;=4,"BAJO",IF(Q156&lt;=8,"MEDIO",IF(Q156&lt;=20,"ALTO","MUY ALTO")))</f>
        <v>MEDIO</v>
      </c>
      <c r="S156" s="58">
        <v>10</v>
      </c>
      <c r="T156" s="58">
        <f t="shared" ref="T156" si="149">Q156*S156</f>
        <v>60</v>
      </c>
      <c r="U156" s="58" t="str">
        <f t="shared" ref="U156" si="150">IF(T156&lt;=20,"IV",IF(T156&lt;=120,"III",IF(T156&lt;=500,"II",IF(T156&lt;=4000,"I",FALSE))))</f>
        <v>III</v>
      </c>
      <c r="V156" s="58" t="str">
        <f t="shared" ref="V156" si="151">IF(U156="IV","Aceptable",IF(U156="III","Aceptable con control existente",IF(U156="II","Aceptable con control especifico", IF(U156="I","No Aceptable",FALSE))))</f>
        <v>Aceptable con control existente</v>
      </c>
      <c r="W156" s="58" t="s">
        <v>361</v>
      </c>
      <c r="X156" s="59" t="s">
        <v>209</v>
      </c>
      <c r="Y156" s="58" t="s">
        <v>39</v>
      </c>
      <c r="Z156" s="58" t="s">
        <v>71</v>
      </c>
      <c r="AA156" s="58" t="s">
        <v>71</v>
      </c>
      <c r="AB156" s="58" t="s">
        <v>71</v>
      </c>
      <c r="AC156" s="58" t="s">
        <v>210</v>
      </c>
      <c r="AD156" s="58" t="s">
        <v>71</v>
      </c>
    </row>
    <row r="157" spans="2:30" s="107" customFormat="1" ht="237" customHeight="1" x14ac:dyDescent="0.2">
      <c r="B157" s="108" t="s">
        <v>62</v>
      </c>
      <c r="C157" s="113" t="s">
        <v>190</v>
      </c>
      <c r="D157" s="117" t="s">
        <v>357</v>
      </c>
      <c r="E157" s="32" t="s">
        <v>358</v>
      </c>
      <c r="F157" s="32" t="s">
        <v>359</v>
      </c>
      <c r="G157" s="112" t="s">
        <v>67</v>
      </c>
      <c r="H157" s="144"/>
      <c r="I157" s="79" t="s">
        <v>211</v>
      </c>
      <c r="J157" s="58" t="s">
        <v>77</v>
      </c>
      <c r="K157" s="59" t="s">
        <v>212</v>
      </c>
      <c r="L157" s="59" t="s">
        <v>71</v>
      </c>
      <c r="M157" s="59" t="s">
        <v>317</v>
      </c>
      <c r="N157" s="59" t="s">
        <v>71</v>
      </c>
      <c r="O157" s="58">
        <v>1</v>
      </c>
      <c r="P157" s="58">
        <v>2</v>
      </c>
      <c r="Q157" s="58">
        <v>6</v>
      </c>
      <c r="R157" s="58" t="str">
        <f t="shared" si="134"/>
        <v>MEDIO</v>
      </c>
      <c r="S157" s="58">
        <v>10</v>
      </c>
      <c r="T157" s="58">
        <f t="shared" si="135"/>
        <v>60</v>
      </c>
      <c r="U157" s="58" t="str">
        <f t="shared" si="136"/>
        <v>III</v>
      </c>
      <c r="V157" s="58" t="str">
        <f t="shared" si="137"/>
        <v>Aceptable con control existente</v>
      </c>
      <c r="W157" s="58" t="s">
        <v>361</v>
      </c>
      <c r="X157" s="58" t="s">
        <v>213</v>
      </c>
      <c r="Y157" s="58" t="s">
        <v>39</v>
      </c>
      <c r="Z157" s="58" t="s">
        <v>71</v>
      </c>
      <c r="AA157" s="58" t="s">
        <v>71</v>
      </c>
      <c r="AB157" s="58" t="s">
        <v>71</v>
      </c>
      <c r="AC157" s="58" t="s">
        <v>318</v>
      </c>
      <c r="AD157" s="58" t="s">
        <v>371</v>
      </c>
    </row>
    <row r="158" spans="2:30" s="107" customFormat="1" ht="234.75" customHeight="1" x14ac:dyDescent="0.2">
      <c r="B158" s="108" t="s">
        <v>62</v>
      </c>
      <c r="C158" s="113" t="s">
        <v>190</v>
      </c>
      <c r="D158" s="117" t="s">
        <v>357</v>
      </c>
      <c r="E158" s="32" t="s">
        <v>358</v>
      </c>
      <c r="F158" s="32" t="s">
        <v>359</v>
      </c>
      <c r="G158" s="112" t="s">
        <v>67</v>
      </c>
      <c r="H158" s="144"/>
      <c r="I158" s="79" t="s">
        <v>215</v>
      </c>
      <c r="J158" s="58" t="s">
        <v>77</v>
      </c>
      <c r="K158" s="59" t="s">
        <v>78</v>
      </c>
      <c r="L158" s="59" t="s">
        <v>71</v>
      </c>
      <c r="M158" s="59" t="s">
        <v>71</v>
      </c>
      <c r="N158" s="59" t="s">
        <v>216</v>
      </c>
      <c r="O158" s="58">
        <v>1</v>
      </c>
      <c r="P158" s="58">
        <v>2</v>
      </c>
      <c r="Q158" s="58">
        <v>6</v>
      </c>
      <c r="R158" s="58" t="str">
        <f t="shared" si="134"/>
        <v>MEDIO</v>
      </c>
      <c r="S158" s="58">
        <v>10</v>
      </c>
      <c r="T158" s="58">
        <f t="shared" si="135"/>
        <v>60</v>
      </c>
      <c r="U158" s="58" t="str">
        <f t="shared" si="136"/>
        <v>III</v>
      </c>
      <c r="V158" s="58" t="str">
        <f t="shared" si="137"/>
        <v>Aceptable con control existente</v>
      </c>
      <c r="W158" s="58" t="s">
        <v>361</v>
      </c>
      <c r="X158" s="58" t="s">
        <v>217</v>
      </c>
      <c r="Y158" s="58" t="s">
        <v>39</v>
      </c>
      <c r="Z158" s="58" t="s">
        <v>71</v>
      </c>
      <c r="AA158" s="58" t="s">
        <v>71</v>
      </c>
      <c r="AB158" s="58" t="s">
        <v>71</v>
      </c>
      <c r="AC158" s="58" t="s">
        <v>218</v>
      </c>
      <c r="AD158" s="58" t="s">
        <v>71</v>
      </c>
    </row>
    <row r="159" spans="2:30" s="107" customFormat="1" ht="238.5" customHeight="1" x14ac:dyDescent="0.2">
      <c r="B159" s="108" t="s">
        <v>62</v>
      </c>
      <c r="C159" s="113" t="s">
        <v>190</v>
      </c>
      <c r="D159" s="117" t="s">
        <v>357</v>
      </c>
      <c r="E159" s="32" t="s">
        <v>358</v>
      </c>
      <c r="F159" s="32" t="s">
        <v>359</v>
      </c>
      <c r="G159" s="112" t="s">
        <v>67</v>
      </c>
      <c r="H159" s="144"/>
      <c r="I159" s="79" t="s">
        <v>372</v>
      </c>
      <c r="J159" s="58" t="s">
        <v>220</v>
      </c>
      <c r="K159" s="59" t="s">
        <v>221</v>
      </c>
      <c r="L159" s="59" t="s">
        <v>71</v>
      </c>
      <c r="M159" s="59" t="s">
        <v>222</v>
      </c>
      <c r="N159" s="59" t="s">
        <v>223</v>
      </c>
      <c r="O159" s="58">
        <v>1</v>
      </c>
      <c r="P159" s="58">
        <v>2</v>
      </c>
      <c r="Q159" s="58">
        <v>6</v>
      </c>
      <c r="R159" s="58" t="str">
        <f t="shared" si="134"/>
        <v>MEDIO</v>
      </c>
      <c r="S159" s="58">
        <v>10</v>
      </c>
      <c r="T159" s="58">
        <f t="shared" si="135"/>
        <v>60</v>
      </c>
      <c r="U159" s="58" t="str">
        <f t="shared" si="136"/>
        <v>III</v>
      </c>
      <c r="V159" s="58" t="str">
        <f t="shared" si="137"/>
        <v>Aceptable con control existente</v>
      </c>
      <c r="W159" s="58" t="s">
        <v>361</v>
      </c>
      <c r="X159" s="58" t="s">
        <v>224</v>
      </c>
      <c r="Y159" s="58" t="s">
        <v>39</v>
      </c>
      <c r="Z159" s="58" t="s">
        <v>71</v>
      </c>
      <c r="AA159" s="58" t="s">
        <v>71</v>
      </c>
      <c r="AB159" s="58" t="s">
        <v>71</v>
      </c>
      <c r="AC159" s="58" t="s">
        <v>225</v>
      </c>
      <c r="AD159" s="58" t="s">
        <v>71</v>
      </c>
    </row>
    <row r="160" spans="2:30" s="107" customFormat="1" ht="231.75" customHeight="1" x14ac:dyDescent="0.2">
      <c r="B160" s="108" t="s">
        <v>62</v>
      </c>
      <c r="C160" s="113" t="s">
        <v>190</v>
      </c>
      <c r="D160" s="117" t="s">
        <v>357</v>
      </c>
      <c r="E160" s="32" t="s">
        <v>358</v>
      </c>
      <c r="F160" s="32" t="s">
        <v>359</v>
      </c>
      <c r="G160" s="112" t="s">
        <v>67</v>
      </c>
      <c r="H160" s="144"/>
      <c r="I160" s="79" t="s">
        <v>373</v>
      </c>
      <c r="J160" s="58" t="s">
        <v>220</v>
      </c>
      <c r="K160" s="59" t="s">
        <v>227</v>
      </c>
      <c r="L160" s="59" t="s">
        <v>71</v>
      </c>
      <c r="M160" s="59" t="s">
        <v>222</v>
      </c>
      <c r="N160" s="59" t="s">
        <v>223</v>
      </c>
      <c r="O160" s="58">
        <v>2</v>
      </c>
      <c r="P160" s="58">
        <v>3</v>
      </c>
      <c r="Q160" s="63">
        <f>O160*P160</f>
        <v>6</v>
      </c>
      <c r="R160" s="63" t="str">
        <f>IF(Q160&lt;=4,"BAJO",IF(Q160&lt;=8,"MEDIO",IF(Q160&lt;=20,"ALTO","MUY ALTO")))</f>
        <v>MEDIO</v>
      </c>
      <c r="S160" s="58">
        <v>25</v>
      </c>
      <c r="T160" s="63">
        <f>Q160*S160</f>
        <v>150</v>
      </c>
      <c r="U160" s="58" t="str">
        <f t="shared" si="136"/>
        <v>II</v>
      </c>
      <c r="V160" s="58" t="str">
        <f t="shared" si="137"/>
        <v>Aceptable con control especifico</v>
      </c>
      <c r="W160" s="58" t="s">
        <v>361</v>
      </c>
      <c r="X160" s="59" t="s">
        <v>227</v>
      </c>
      <c r="Y160" s="58" t="s">
        <v>39</v>
      </c>
      <c r="Z160" s="58" t="s">
        <v>71</v>
      </c>
      <c r="AA160" s="58" t="s">
        <v>71</v>
      </c>
      <c r="AB160" s="58" t="s">
        <v>71</v>
      </c>
      <c r="AC160" s="58" t="s">
        <v>228</v>
      </c>
      <c r="AD160" s="58" t="s">
        <v>71</v>
      </c>
    </row>
    <row r="161" spans="2:30" s="107" customFormat="1" ht="231.75" customHeight="1" x14ac:dyDescent="0.2">
      <c r="B161" s="108" t="s">
        <v>62</v>
      </c>
      <c r="C161" s="113" t="s">
        <v>190</v>
      </c>
      <c r="D161" s="117" t="s">
        <v>357</v>
      </c>
      <c r="E161" s="32" t="s">
        <v>358</v>
      </c>
      <c r="F161" s="32" t="s">
        <v>359</v>
      </c>
      <c r="G161" s="112" t="s">
        <v>67</v>
      </c>
      <c r="H161" s="144"/>
      <c r="I161" s="79" t="s">
        <v>374</v>
      </c>
      <c r="J161" s="58" t="s">
        <v>220</v>
      </c>
      <c r="K161" s="59" t="s">
        <v>230</v>
      </c>
      <c r="L161" s="59" t="s">
        <v>71</v>
      </c>
      <c r="M161" s="59" t="s">
        <v>222</v>
      </c>
      <c r="N161" s="59" t="s">
        <v>223</v>
      </c>
      <c r="O161" s="58">
        <v>3</v>
      </c>
      <c r="P161" s="58">
        <v>3</v>
      </c>
      <c r="Q161" s="58">
        <f>O161*P161</f>
        <v>9</v>
      </c>
      <c r="R161" s="58" t="str">
        <f t="shared" ref="R161" si="152">IF(Q161&lt;=4,"BAJO",IF(Q161&lt;=8,"MEDIO",IF(Q161&lt;=20,"ALTO","MUY ALTO")))</f>
        <v>ALTO</v>
      </c>
      <c r="S161" s="58">
        <v>25</v>
      </c>
      <c r="T161" s="58">
        <f t="shared" ref="T161" si="153">Q161*S161</f>
        <v>225</v>
      </c>
      <c r="U161" s="58" t="str">
        <f t="shared" ref="U161" si="154">IF(T161&lt;=20,"IV",IF(T161&lt;=120,"III",IF(T161&lt;=500,"II",IF(T161&lt;=4000,"I",FALSE))))</f>
        <v>II</v>
      </c>
      <c r="V161" s="58" t="str">
        <f t="shared" ref="V161" si="155">IF(U161="IV","Aceptable",IF(U161="III","Aceptable con control existente",IF(U161="II","Aceptable con control especifico", IF(U161="I","No Aceptable",FALSE))))</f>
        <v>Aceptable con control especifico</v>
      </c>
      <c r="W161" s="58" t="s">
        <v>361</v>
      </c>
      <c r="X161" s="58" t="s">
        <v>375</v>
      </c>
      <c r="Y161" s="58" t="s">
        <v>39</v>
      </c>
      <c r="Z161" s="58" t="s">
        <v>71</v>
      </c>
      <c r="AA161" s="58" t="s">
        <v>71</v>
      </c>
      <c r="AB161" s="58" t="s">
        <v>71</v>
      </c>
      <c r="AC161" s="58" t="s">
        <v>376</v>
      </c>
      <c r="AD161" s="58" t="s">
        <v>71</v>
      </c>
    </row>
    <row r="162" spans="2:30" s="107" customFormat="1" ht="231" customHeight="1" x14ac:dyDescent="0.2">
      <c r="B162" s="108" t="s">
        <v>62</v>
      </c>
      <c r="C162" s="113" t="s">
        <v>190</v>
      </c>
      <c r="D162" s="117" t="s">
        <v>357</v>
      </c>
      <c r="E162" s="32" t="s">
        <v>358</v>
      </c>
      <c r="F162" s="32" t="s">
        <v>359</v>
      </c>
      <c r="G162" s="112" t="s">
        <v>67</v>
      </c>
      <c r="H162" s="144"/>
      <c r="I162" s="79" t="s">
        <v>229</v>
      </c>
      <c r="J162" s="58" t="s">
        <v>220</v>
      </c>
      <c r="K162" s="59" t="s">
        <v>230</v>
      </c>
      <c r="L162" s="59" t="s">
        <v>71</v>
      </c>
      <c r="M162" s="59" t="s">
        <v>222</v>
      </c>
      <c r="N162" s="59" t="s">
        <v>223</v>
      </c>
      <c r="O162" s="58">
        <v>1</v>
      </c>
      <c r="P162" s="58">
        <v>2</v>
      </c>
      <c r="Q162" s="58">
        <f>O162*P162</f>
        <v>2</v>
      </c>
      <c r="R162" s="58" t="str">
        <f t="shared" ref="R162:R181" si="156">IF(Q162&lt;=4,"BAJO",IF(Q162&lt;=8,"MEDIO",IF(Q162&lt;=20,"ALTO","MUY ALTO")))</f>
        <v>BAJO</v>
      </c>
      <c r="S162" s="58">
        <v>10</v>
      </c>
      <c r="T162" s="58">
        <f t="shared" ref="T162:T181" si="157">Q162*S162</f>
        <v>20</v>
      </c>
      <c r="U162" s="58" t="str">
        <f t="shared" si="136"/>
        <v>IV</v>
      </c>
      <c r="V162" s="58" t="str">
        <f t="shared" si="137"/>
        <v>Aceptable</v>
      </c>
      <c r="W162" s="58" t="s">
        <v>361</v>
      </c>
      <c r="X162" s="59" t="s">
        <v>230</v>
      </c>
      <c r="Y162" s="58" t="s">
        <v>39</v>
      </c>
      <c r="Z162" s="58" t="s">
        <v>71</v>
      </c>
      <c r="AA162" s="58" t="s">
        <v>71</v>
      </c>
      <c r="AB162" s="58" t="s">
        <v>71</v>
      </c>
      <c r="AC162" s="58" t="s">
        <v>231</v>
      </c>
      <c r="AD162" s="58" t="s">
        <v>71</v>
      </c>
    </row>
    <row r="163" spans="2:30" s="107" customFormat="1" ht="243.75" customHeight="1" x14ac:dyDescent="0.2">
      <c r="B163" s="108" t="s">
        <v>62</v>
      </c>
      <c r="C163" s="113" t="s">
        <v>190</v>
      </c>
      <c r="D163" s="117" t="s">
        <v>357</v>
      </c>
      <c r="E163" s="32" t="s">
        <v>358</v>
      </c>
      <c r="F163" s="32" t="s">
        <v>359</v>
      </c>
      <c r="G163" s="112" t="s">
        <v>67</v>
      </c>
      <c r="H163" s="144"/>
      <c r="I163" s="79" t="s">
        <v>377</v>
      </c>
      <c r="J163" s="58" t="s">
        <v>86</v>
      </c>
      <c r="K163" s="59" t="s">
        <v>87</v>
      </c>
      <c r="L163" s="58" t="s">
        <v>88</v>
      </c>
      <c r="M163" s="59" t="s">
        <v>152</v>
      </c>
      <c r="N163" s="59" t="s">
        <v>153</v>
      </c>
      <c r="O163" s="58">
        <v>3</v>
      </c>
      <c r="P163" s="58">
        <v>3</v>
      </c>
      <c r="Q163" s="58">
        <f>O163*P163</f>
        <v>9</v>
      </c>
      <c r="R163" s="58" t="str">
        <f t="shared" si="156"/>
        <v>ALTO</v>
      </c>
      <c r="S163" s="58">
        <v>25</v>
      </c>
      <c r="T163" s="58">
        <f t="shared" si="157"/>
        <v>225</v>
      </c>
      <c r="U163" s="58" t="str">
        <f t="shared" si="136"/>
        <v>II</v>
      </c>
      <c r="V163" s="58" t="str">
        <f t="shared" si="137"/>
        <v>Aceptable con control especifico</v>
      </c>
      <c r="W163" s="58" t="s">
        <v>361</v>
      </c>
      <c r="X163" s="58" t="s">
        <v>154</v>
      </c>
      <c r="Y163" s="58" t="s">
        <v>39</v>
      </c>
      <c r="Z163" s="58" t="s">
        <v>71</v>
      </c>
      <c r="AA163" s="58" t="s">
        <v>71</v>
      </c>
      <c r="AB163" s="58" t="s">
        <v>71</v>
      </c>
      <c r="AC163" s="32" t="s">
        <v>333</v>
      </c>
      <c r="AD163" s="58" t="s">
        <v>71</v>
      </c>
    </row>
    <row r="164" spans="2:30" s="107" customFormat="1" ht="243.75" customHeight="1" x14ac:dyDescent="0.2">
      <c r="B164" s="108" t="s">
        <v>62</v>
      </c>
      <c r="C164" s="113" t="s">
        <v>190</v>
      </c>
      <c r="D164" s="117" t="s">
        <v>357</v>
      </c>
      <c r="E164" s="32" t="s">
        <v>358</v>
      </c>
      <c r="F164" s="32" t="s">
        <v>359</v>
      </c>
      <c r="G164" s="112" t="s">
        <v>67</v>
      </c>
      <c r="H164" s="144"/>
      <c r="I164" s="79" t="s">
        <v>323</v>
      </c>
      <c r="J164" s="58" t="s">
        <v>86</v>
      </c>
      <c r="K164" s="59" t="s">
        <v>324</v>
      </c>
      <c r="L164" s="58" t="s">
        <v>157</v>
      </c>
      <c r="M164" s="59" t="s">
        <v>326</v>
      </c>
      <c r="N164" s="59" t="s">
        <v>327</v>
      </c>
      <c r="O164" s="58">
        <v>1</v>
      </c>
      <c r="P164" s="58">
        <v>2</v>
      </c>
      <c r="Q164" s="58">
        <f t="shared" ref="Q164:Q165" si="158">O164*P164</f>
        <v>2</v>
      </c>
      <c r="R164" s="58" t="str">
        <f t="shared" ref="R164:R165" si="159">IF(Q164&lt;=4,"BAJO",IF(Q164&lt;=8,"MEDIO",IF(Q164&lt;=20,"ALTO","MUY ALTO")))</f>
        <v>BAJO</v>
      </c>
      <c r="S164" s="58">
        <v>10</v>
      </c>
      <c r="T164" s="58">
        <f t="shared" ref="T164:T165" si="160">Q164*S164</f>
        <v>20</v>
      </c>
      <c r="U164" s="58" t="str">
        <f t="shared" ref="U164:U165" si="161">IF(T164&lt;=20,"IV",IF(T164&lt;=120,"III",IF(T164&lt;=500,"II",IF(T164&lt;=4000,"I",FALSE))))</f>
        <v>IV</v>
      </c>
      <c r="V164" s="58" t="str">
        <f t="shared" ref="V164:V165" si="162">IF(U164="IV","Aceptable",IF(U164="III","Aceptable con control existente",IF(U164="II","Aceptable con control especifico", IF(U164="I","No Aceptable",FALSE))))</f>
        <v>Aceptable</v>
      </c>
      <c r="W164" s="58" t="s">
        <v>361</v>
      </c>
      <c r="X164" s="58" t="s">
        <v>328</v>
      </c>
      <c r="Y164" s="58" t="s">
        <v>39</v>
      </c>
      <c r="Z164" s="58" t="s">
        <v>71</v>
      </c>
      <c r="AA164" s="58" t="s">
        <v>71</v>
      </c>
      <c r="AB164" s="58" t="s">
        <v>71</v>
      </c>
      <c r="AC164" s="32" t="s">
        <v>333</v>
      </c>
      <c r="AD164" s="58" t="s">
        <v>71</v>
      </c>
    </row>
    <row r="165" spans="2:30" s="107" customFormat="1" ht="243.75" customHeight="1" x14ac:dyDescent="0.2">
      <c r="B165" s="108" t="s">
        <v>62</v>
      </c>
      <c r="C165" s="113" t="s">
        <v>190</v>
      </c>
      <c r="D165" s="117" t="s">
        <v>357</v>
      </c>
      <c r="E165" s="32" t="s">
        <v>358</v>
      </c>
      <c r="F165" s="32" t="s">
        <v>359</v>
      </c>
      <c r="G165" s="112" t="s">
        <v>67</v>
      </c>
      <c r="H165" s="144"/>
      <c r="I165" s="79" t="s">
        <v>93</v>
      </c>
      <c r="J165" s="58" t="s">
        <v>171</v>
      </c>
      <c r="K165" s="59" t="s">
        <v>94</v>
      </c>
      <c r="L165" s="58" t="s">
        <v>157</v>
      </c>
      <c r="M165" s="59" t="s">
        <v>95</v>
      </c>
      <c r="N165" s="59" t="s">
        <v>232</v>
      </c>
      <c r="O165" s="58">
        <v>2</v>
      </c>
      <c r="P165" s="58">
        <v>1</v>
      </c>
      <c r="Q165" s="58">
        <f t="shared" si="158"/>
        <v>2</v>
      </c>
      <c r="R165" s="58" t="str">
        <f t="shared" si="159"/>
        <v>BAJO</v>
      </c>
      <c r="S165" s="58">
        <v>25</v>
      </c>
      <c r="T165" s="58">
        <f t="shared" si="160"/>
        <v>50</v>
      </c>
      <c r="U165" s="58" t="str">
        <f t="shared" si="161"/>
        <v>III</v>
      </c>
      <c r="V165" s="58" t="str">
        <f t="shared" si="162"/>
        <v>Aceptable con control existente</v>
      </c>
      <c r="W165" s="58" t="s">
        <v>361</v>
      </c>
      <c r="X165" s="58" t="s">
        <v>159</v>
      </c>
      <c r="Y165" s="58" t="s">
        <v>39</v>
      </c>
      <c r="Z165" s="58" t="s">
        <v>71</v>
      </c>
      <c r="AA165" s="58" t="s">
        <v>71</v>
      </c>
      <c r="AB165" s="58" t="s">
        <v>71</v>
      </c>
      <c r="AC165" s="58" t="s">
        <v>160</v>
      </c>
      <c r="AD165" s="58" t="s">
        <v>71</v>
      </c>
    </row>
    <row r="166" spans="2:30" s="107" customFormat="1" ht="241.5" customHeight="1" x14ac:dyDescent="0.2">
      <c r="B166" s="108" t="s">
        <v>62</v>
      </c>
      <c r="C166" s="113" t="s">
        <v>190</v>
      </c>
      <c r="D166" s="117" t="s">
        <v>357</v>
      </c>
      <c r="E166" s="32" t="s">
        <v>358</v>
      </c>
      <c r="F166" s="32" t="s">
        <v>359</v>
      </c>
      <c r="G166" s="112" t="s">
        <v>67</v>
      </c>
      <c r="H166" s="144"/>
      <c r="I166" s="79" t="s">
        <v>331</v>
      </c>
      <c r="J166" s="58" t="s">
        <v>171</v>
      </c>
      <c r="K166" s="59" t="s">
        <v>332</v>
      </c>
      <c r="L166" s="58" t="s">
        <v>157</v>
      </c>
      <c r="M166" s="59" t="s">
        <v>326</v>
      </c>
      <c r="N166" s="59" t="s">
        <v>327</v>
      </c>
      <c r="O166" s="58">
        <v>1</v>
      </c>
      <c r="P166" s="58">
        <v>2</v>
      </c>
      <c r="Q166" s="58">
        <v>6</v>
      </c>
      <c r="R166" s="58" t="str">
        <f t="shared" si="156"/>
        <v>MEDIO</v>
      </c>
      <c r="S166" s="58">
        <v>10</v>
      </c>
      <c r="T166" s="58">
        <f t="shared" si="157"/>
        <v>60</v>
      </c>
      <c r="U166" s="58" t="str">
        <f t="shared" si="136"/>
        <v>III</v>
      </c>
      <c r="V166" s="58" t="str">
        <f t="shared" si="137"/>
        <v>Aceptable con control existente</v>
      </c>
      <c r="W166" s="58" t="s">
        <v>361</v>
      </c>
      <c r="X166" s="58" t="s">
        <v>154</v>
      </c>
      <c r="Y166" s="58" t="s">
        <v>39</v>
      </c>
      <c r="Z166" s="58" t="s">
        <v>71</v>
      </c>
      <c r="AA166" s="58" t="s">
        <v>71</v>
      </c>
      <c r="AB166" s="58" t="s">
        <v>71</v>
      </c>
      <c r="AC166" s="58" t="s">
        <v>378</v>
      </c>
      <c r="AD166" s="58" t="s">
        <v>71</v>
      </c>
    </row>
    <row r="167" spans="2:30" s="107" customFormat="1" ht="241.5" customHeight="1" x14ac:dyDescent="0.2">
      <c r="B167" s="108" t="s">
        <v>62</v>
      </c>
      <c r="C167" s="113" t="s">
        <v>190</v>
      </c>
      <c r="D167" s="117" t="s">
        <v>357</v>
      </c>
      <c r="E167" s="32" t="s">
        <v>358</v>
      </c>
      <c r="F167" s="32" t="s">
        <v>359</v>
      </c>
      <c r="G167" s="112" t="s">
        <v>67</v>
      </c>
      <c r="H167" s="144"/>
      <c r="I167" s="133" t="s">
        <v>334</v>
      </c>
      <c r="J167" s="137" t="s">
        <v>100</v>
      </c>
      <c r="K167" s="128" t="s">
        <v>101</v>
      </c>
      <c r="L167" s="130" t="s">
        <v>236</v>
      </c>
      <c r="M167" s="128" t="s">
        <v>236</v>
      </c>
      <c r="N167" s="128" t="s">
        <v>379</v>
      </c>
      <c r="O167" s="130">
        <v>2</v>
      </c>
      <c r="P167" s="130">
        <v>3</v>
      </c>
      <c r="Q167" s="130">
        <f t="shared" ref="Q167:Q169" si="163">O167*P167</f>
        <v>6</v>
      </c>
      <c r="R167" s="130" t="str">
        <f t="shared" si="156"/>
        <v>MEDIO</v>
      </c>
      <c r="S167" s="130">
        <v>10</v>
      </c>
      <c r="T167" s="130">
        <f t="shared" si="157"/>
        <v>60</v>
      </c>
      <c r="U167" s="58" t="str">
        <f t="shared" si="136"/>
        <v>III</v>
      </c>
      <c r="V167" s="58" t="str">
        <f t="shared" si="137"/>
        <v>Aceptable con control existente</v>
      </c>
      <c r="W167" s="130" t="s">
        <v>361</v>
      </c>
      <c r="X167" s="130" t="s">
        <v>91</v>
      </c>
      <c r="Y167" s="130" t="s">
        <v>39</v>
      </c>
      <c r="Z167" s="130" t="s">
        <v>71</v>
      </c>
      <c r="AA167" s="130" t="s">
        <v>71</v>
      </c>
      <c r="AB167" s="130" t="s">
        <v>71</v>
      </c>
      <c r="AC167" s="130" t="s">
        <v>380</v>
      </c>
      <c r="AD167" s="58" t="s">
        <v>71</v>
      </c>
    </row>
    <row r="168" spans="2:30" s="107" customFormat="1" ht="241.5" customHeight="1" x14ac:dyDescent="0.2">
      <c r="B168" s="108" t="s">
        <v>62</v>
      </c>
      <c r="C168" s="113" t="s">
        <v>190</v>
      </c>
      <c r="D168" s="117" t="s">
        <v>357</v>
      </c>
      <c r="E168" s="32" t="s">
        <v>358</v>
      </c>
      <c r="F168" s="32" t="s">
        <v>359</v>
      </c>
      <c r="G168" s="112" t="s">
        <v>67</v>
      </c>
      <c r="H168" s="144"/>
      <c r="I168" s="133" t="s">
        <v>172</v>
      </c>
      <c r="J168" s="137" t="s">
        <v>100</v>
      </c>
      <c r="K168" s="128" t="s">
        <v>101</v>
      </c>
      <c r="L168" s="130" t="s">
        <v>236</v>
      </c>
      <c r="M168" s="128" t="s">
        <v>236</v>
      </c>
      <c r="N168" s="128" t="s">
        <v>379</v>
      </c>
      <c r="O168" s="130">
        <v>2</v>
      </c>
      <c r="P168" s="130">
        <v>3</v>
      </c>
      <c r="Q168" s="130">
        <f t="shared" si="163"/>
        <v>6</v>
      </c>
      <c r="R168" s="130" t="str">
        <f t="shared" si="156"/>
        <v>MEDIO</v>
      </c>
      <c r="S168" s="130">
        <v>10</v>
      </c>
      <c r="T168" s="130">
        <f t="shared" si="157"/>
        <v>60</v>
      </c>
      <c r="U168" s="58" t="str">
        <f t="shared" si="136"/>
        <v>III</v>
      </c>
      <c r="V168" s="58" t="str">
        <f t="shared" si="137"/>
        <v>Aceptable con control existente</v>
      </c>
      <c r="W168" s="130" t="s">
        <v>361</v>
      </c>
      <c r="X168" s="130" t="s">
        <v>91</v>
      </c>
      <c r="Y168" s="130" t="s">
        <v>39</v>
      </c>
      <c r="Z168" s="130" t="s">
        <v>71</v>
      </c>
      <c r="AA168" s="130" t="s">
        <v>71</v>
      </c>
      <c r="AB168" s="130" t="s">
        <v>71</v>
      </c>
      <c r="AC168" s="130" t="s">
        <v>380</v>
      </c>
      <c r="AD168" s="58" t="s">
        <v>71</v>
      </c>
    </row>
    <row r="169" spans="2:30" s="107" customFormat="1" ht="241.5" customHeight="1" x14ac:dyDescent="0.2">
      <c r="B169" s="108" t="s">
        <v>62</v>
      </c>
      <c r="C169" s="113" t="s">
        <v>190</v>
      </c>
      <c r="D169" s="117" t="s">
        <v>357</v>
      </c>
      <c r="E169" s="32" t="s">
        <v>358</v>
      </c>
      <c r="F169" s="32" t="s">
        <v>359</v>
      </c>
      <c r="G169" s="112" t="s">
        <v>67</v>
      </c>
      <c r="H169" s="144"/>
      <c r="I169" s="79" t="s">
        <v>111</v>
      </c>
      <c r="J169" s="137" t="s">
        <v>100</v>
      </c>
      <c r="K169" s="128" t="s">
        <v>101</v>
      </c>
      <c r="L169" s="130" t="s">
        <v>236</v>
      </c>
      <c r="M169" s="128" t="s">
        <v>236</v>
      </c>
      <c r="N169" s="128" t="s">
        <v>379</v>
      </c>
      <c r="O169" s="130">
        <v>2</v>
      </c>
      <c r="P169" s="130">
        <v>3</v>
      </c>
      <c r="Q169" s="130">
        <f t="shared" si="163"/>
        <v>6</v>
      </c>
      <c r="R169" s="130" t="str">
        <f t="shared" si="156"/>
        <v>MEDIO</v>
      </c>
      <c r="S169" s="130">
        <v>10</v>
      </c>
      <c r="T169" s="130">
        <f t="shared" si="157"/>
        <v>60</v>
      </c>
      <c r="U169" s="58" t="str">
        <f t="shared" si="136"/>
        <v>III</v>
      </c>
      <c r="V169" s="58" t="str">
        <f t="shared" si="137"/>
        <v>Aceptable con control existente</v>
      </c>
      <c r="W169" s="130" t="s">
        <v>361</v>
      </c>
      <c r="X169" s="130" t="s">
        <v>91</v>
      </c>
      <c r="Y169" s="130" t="s">
        <v>39</v>
      </c>
      <c r="Z169" s="130" t="s">
        <v>71</v>
      </c>
      <c r="AA169" s="130" t="s">
        <v>71</v>
      </c>
      <c r="AB169" s="130" t="s">
        <v>71</v>
      </c>
      <c r="AC169" s="130" t="s">
        <v>380</v>
      </c>
      <c r="AD169" s="58" t="s">
        <v>71</v>
      </c>
    </row>
    <row r="170" spans="2:30" s="107" customFormat="1" ht="238.5" customHeight="1" x14ac:dyDescent="0.2">
      <c r="B170" s="108" t="s">
        <v>62</v>
      </c>
      <c r="C170" s="113" t="s">
        <v>190</v>
      </c>
      <c r="D170" s="117" t="s">
        <v>357</v>
      </c>
      <c r="E170" s="32" t="s">
        <v>358</v>
      </c>
      <c r="F170" s="32" t="s">
        <v>359</v>
      </c>
      <c r="G170" s="112" t="s">
        <v>67</v>
      </c>
      <c r="H170" s="144"/>
      <c r="I170" s="79" t="s">
        <v>335</v>
      </c>
      <c r="J170" s="58" t="s">
        <v>116</v>
      </c>
      <c r="K170" s="59" t="s">
        <v>234</v>
      </c>
      <c r="L170" s="58" t="s">
        <v>336</v>
      </c>
      <c r="M170" s="59" t="s">
        <v>337</v>
      </c>
      <c r="N170" s="59" t="s">
        <v>338</v>
      </c>
      <c r="O170" s="58">
        <v>2</v>
      </c>
      <c r="P170" s="58">
        <v>4</v>
      </c>
      <c r="Q170" s="58">
        <f t="shared" ref="Q170:Q174" si="164">O170*P170</f>
        <v>8</v>
      </c>
      <c r="R170" s="58" t="str">
        <f t="shared" si="156"/>
        <v>MEDIO</v>
      </c>
      <c r="S170" s="58">
        <v>25</v>
      </c>
      <c r="T170" s="58">
        <f t="shared" si="157"/>
        <v>200</v>
      </c>
      <c r="U170" s="58" t="str">
        <f t="shared" si="136"/>
        <v>II</v>
      </c>
      <c r="V170" s="58" t="str">
        <f t="shared" si="137"/>
        <v>Aceptable con control especifico</v>
      </c>
      <c r="W170" s="58" t="s">
        <v>361</v>
      </c>
      <c r="X170" s="58" t="s">
        <v>238</v>
      </c>
      <c r="Y170" s="58" t="s">
        <v>39</v>
      </c>
      <c r="Z170" s="58" t="s">
        <v>71</v>
      </c>
      <c r="AA170" s="58" t="s">
        <v>71</v>
      </c>
      <c r="AB170" s="58" t="s">
        <v>71</v>
      </c>
      <c r="AC170" s="58" t="s">
        <v>339</v>
      </c>
      <c r="AD170" s="58" t="s">
        <v>71</v>
      </c>
    </row>
    <row r="171" spans="2:30" s="107" customFormat="1" ht="246" customHeight="1" x14ac:dyDescent="0.2">
      <c r="B171" s="108" t="s">
        <v>62</v>
      </c>
      <c r="C171" s="113" t="s">
        <v>190</v>
      </c>
      <c r="D171" s="117" t="s">
        <v>357</v>
      </c>
      <c r="E171" s="32" t="s">
        <v>358</v>
      </c>
      <c r="F171" s="32" t="s">
        <v>359</v>
      </c>
      <c r="G171" s="112" t="s">
        <v>67</v>
      </c>
      <c r="H171" s="144"/>
      <c r="I171" s="79" t="s">
        <v>381</v>
      </c>
      <c r="J171" s="58" t="s">
        <v>116</v>
      </c>
      <c r="K171" s="59" t="s">
        <v>294</v>
      </c>
      <c r="L171" s="58" t="s">
        <v>295</v>
      </c>
      <c r="M171" s="59" t="s">
        <v>296</v>
      </c>
      <c r="N171" s="59" t="s">
        <v>340</v>
      </c>
      <c r="O171" s="58">
        <v>1</v>
      </c>
      <c r="P171" s="58">
        <v>3</v>
      </c>
      <c r="Q171" s="58">
        <f t="shared" si="164"/>
        <v>3</v>
      </c>
      <c r="R171" s="58" t="str">
        <f t="shared" si="156"/>
        <v>BAJO</v>
      </c>
      <c r="S171" s="58">
        <v>100</v>
      </c>
      <c r="T171" s="58">
        <f t="shared" si="157"/>
        <v>300</v>
      </c>
      <c r="U171" s="58" t="str">
        <f t="shared" si="136"/>
        <v>II</v>
      </c>
      <c r="V171" s="58" t="str">
        <f t="shared" si="137"/>
        <v>Aceptable con control especifico</v>
      </c>
      <c r="W171" s="58" t="s">
        <v>361</v>
      </c>
      <c r="X171" s="58" t="s">
        <v>297</v>
      </c>
      <c r="Y171" s="58" t="s">
        <v>39</v>
      </c>
      <c r="Z171" s="58" t="s">
        <v>71</v>
      </c>
      <c r="AA171" s="58" t="s">
        <v>71</v>
      </c>
      <c r="AB171" s="58" t="s">
        <v>71</v>
      </c>
      <c r="AC171" s="58" t="s">
        <v>382</v>
      </c>
      <c r="AD171" s="58" t="s">
        <v>71</v>
      </c>
    </row>
    <row r="172" spans="2:30" s="107" customFormat="1" ht="231.75" customHeight="1" x14ac:dyDescent="0.2">
      <c r="B172" s="108" t="s">
        <v>62</v>
      </c>
      <c r="C172" s="113" t="s">
        <v>190</v>
      </c>
      <c r="D172" s="117" t="s">
        <v>357</v>
      </c>
      <c r="E172" s="32" t="s">
        <v>358</v>
      </c>
      <c r="F172" s="32" t="s">
        <v>359</v>
      </c>
      <c r="G172" s="112" t="s">
        <v>67</v>
      </c>
      <c r="H172" s="144"/>
      <c r="I172" s="79" t="s">
        <v>283</v>
      </c>
      <c r="J172" s="58" t="s">
        <v>116</v>
      </c>
      <c r="K172" s="59" t="s">
        <v>266</v>
      </c>
      <c r="L172" s="58" t="s">
        <v>267</v>
      </c>
      <c r="M172" s="59" t="s">
        <v>268</v>
      </c>
      <c r="N172" s="59" t="s">
        <v>71</v>
      </c>
      <c r="O172" s="58">
        <v>2</v>
      </c>
      <c r="P172" s="58">
        <v>3</v>
      </c>
      <c r="Q172" s="58">
        <f t="shared" si="164"/>
        <v>6</v>
      </c>
      <c r="R172" s="58" t="str">
        <f t="shared" si="156"/>
        <v>MEDIO</v>
      </c>
      <c r="S172" s="58">
        <v>25</v>
      </c>
      <c r="T172" s="58">
        <f t="shared" si="157"/>
        <v>150</v>
      </c>
      <c r="U172" s="58" t="str">
        <f t="shared" si="136"/>
        <v>II</v>
      </c>
      <c r="V172" s="58" t="str">
        <f t="shared" si="137"/>
        <v>Aceptable con control especifico</v>
      </c>
      <c r="W172" s="58" t="s">
        <v>361</v>
      </c>
      <c r="X172" s="58" t="s">
        <v>269</v>
      </c>
      <c r="Y172" s="58" t="s">
        <v>39</v>
      </c>
      <c r="Z172" s="58" t="s">
        <v>71</v>
      </c>
      <c r="AA172" s="58" t="s">
        <v>71</v>
      </c>
      <c r="AB172" s="58" t="s">
        <v>71</v>
      </c>
      <c r="AC172" s="58" t="s">
        <v>270</v>
      </c>
      <c r="AD172" s="58" t="s">
        <v>71</v>
      </c>
    </row>
    <row r="173" spans="2:30" s="107" customFormat="1" ht="234.75" customHeight="1" x14ac:dyDescent="0.2">
      <c r="B173" s="108" t="s">
        <v>62</v>
      </c>
      <c r="C173" s="113" t="s">
        <v>190</v>
      </c>
      <c r="D173" s="117" t="s">
        <v>357</v>
      </c>
      <c r="E173" s="32" t="s">
        <v>358</v>
      </c>
      <c r="F173" s="32" t="s">
        <v>359</v>
      </c>
      <c r="G173" s="112" t="s">
        <v>67</v>
      </c>
      <c r="H173" s="144"/>
      <c r="I173" s="79" t="s">
        <v>341</v>
      </c>
      <c r="J173" s="58" t="s">
        <v>116</v>
      </c>
      <c r="K173" s="59" t="s">
        <v>139</v>
      </c>
      <c r="L173" s="58" t="s">
        <v>342</v>
      </c>
      <c r="M173" s="59" t="s">
        <v>343</v>
      </c>
      <c r="N173" s="59" t="s">
        <v>344</v>
      </c>
      <c r="O173" s="58">
        <v>2</v>
      </c>
      <c r="P173" s="58">
        <v>4</v>
      </c>
      <c r="Q173" s="58">
        <f t="shared" si="164"/>
        <v>8</v>
      </c>
      <c r="R173" s="58" t="str">
        <f t="shared" si="156"/>
        <v>MEDIO</v>
      </c>
      <c r="S173" s="58">
        <v>25</v>
      </c>
      <c r="T173" s="58">
        <f t="shared" si="157"/>
        <v>200</v>
      </c>
      <c r="U173" s="58" t="str">
        <f t="shared" si="136"/>
        <v>II</v>
      </c>
      <c r="V173" s="58" t="str">
        <f t="shared" si="137"/>
        <v>Aceptable con control especifico</v>
      </c>
      <c r="W173" s="58" t="s">
        <v>361</v>
      </c>
      <c r="X173" s="58" t="s">
        <v>269</v>
      </c>
      <c r="Y173" s="58" t="s">
        <v>39</v>
      </c>
      <c r="Z173" s="58" t="s">
        <v>71</v>
      </c>
      <c r="AA173" s="58" t="s">
        <v>71</v>
      </c>
      <c r="AB173" s="58" t="s">
        <v>71</v>
      </c>
      <c r="AC173" s="58" t="s">
        <v>345</v>
      </c>
      <c r="AD173" s="58" t="s">
        <v>346</v>
      </c>
    </row>
    <row r="174" spans="2:30" s="107" customFormat="1" ht="239.25" customHeight="1" x14ac:dyDescent="0.2">
      <c r="B174" s="108" t="s">
        <v>62</v>
      </c>
      <c r="C174" s="113" t="s">
        <v>190</v>
      </c>
      <c r="D174" s="117" t="s">
        <v>357</v>
      </c>
      <c r="E174" s="32" t="s">
        <v>358</v>
      </c>
      <c r="F174" s="32" t="s">
        <v>359</v>
      </c>
      <c r="G174" s="112" t="s">
        <v>67</v>
      </c>
      <c r="H174" s="144"/>
      <c r="I174" s="79" t="s">
        <v>271</v>
      </c>
      <c r="J174" s="58" t="s">
        <v>116</v>
      </c>
      <c r="K174" s="59" t="s">
        <v>272</v>
      </c>
      <c r="L174" s="59" t="s">
        <v>71</v>
      </c>
      <c r="M174" s="59" t="s">
        <v>273</v>
      </c>
      <c r="N174" s="59" t="s">
        <v>274</v>
      </c>
      <c r="O174" s="58">
        <v>3</v>
      </c>
      <c r="P174" s="58">
        <v>3</v>
      </c>
      <c r="Q174" s="58">
        <f t="shared" si="164"/>
        <v>9</v>
      </c>
      <c r="R174" s="58" t="str">
        <f t="shared" si="156"/>
        <v>ALTO</v>
      </c>
      <c r="S174" s="58">
        <v>25</v>
      </c>
      <c r="T174" s="58">
        <f t="shared" si="157"/>
        <v>225</v>
      </c>
      <c r="U174" s="58" t="str">
        <f t="shared" si="136"/>
        <v>II</v>
      </c>
      <c r="V174" s="58" t="str">
        <f t="shared" si="137"/>
        <v>Aceptable con control especifico</v>
      </c>
      <c r="W174" s="58" t="s">
        <v>361</v>
      </c>
      <c r="X174" s="58" t="s">
        <v>269</v>
      </c>
      <c r="Y174" s="58" t="s">
        <v>39</v>
      </c>
      <c r="Z174" s="58" t="s">
        <v>71</v>
      </c>
      <c r="AA174" s="58" t="s">
        <v>71</v>
      </c>
      <c r="AB174" s="58" t="s">
        <v>71</v>
      </c>
      <c r="AC174" s="58" t="s">
        <v>275</v>
      </c>
      <c r="AD174" s="58" t="s">
        <v>346</v>
      </c>
    </row>
    <row r="175" spans="2:30" s="107" customFormat="1" ht="246" customHeight="1" x14ac:dyDescent="0.2">
      <c r="B175" s="108" t="s">
        <v>62</v>
      </c>
      <c r="C175" s="113" t="s">
        <v>190</v>
      </c>
      <c r="D175" s="117" t="s">
        <v>357</v>
      </c>
      <c r="E175" s="32" t="s">
        <v>358</v>
      </c>
      <c r="F175" s="32" t="s">
        <v>359</v>
      </c>
      <c r="G175" s="112" t="s">
        <v>67</v>
      </c>
      <c r="H175" s="144"/>
      <c r="I175" s="79" t="s">
        <v>347</v>
      </c>
      <c r="J175" s="58" t="s">
        <v>116</v>
      </c>
      <c r="K175" s="59" t="s">
        <v>266</v>
      </c>
      <c r="L175" s="58" t="s">
        <v>284</v>
      </c>
      <c r="M175" s="59" t="s">
        <v>285</v>
      </c>
      <c r="N175" s="59" t="s">
        <v>286</v>
      </c>
      <c r="O175" s="58">
        <v>3</v>
      </c>
      <c r="P175" s="58">
        <v>3</v>
      </c>
      <c r="Q175" s="58">
        <v>6</v>
      </c>
      <c r="R175" s="58" t="str">
        <f t="shared" si="156"/>
        <v>MEDIO</v>
      </c>
      <c r="S175" s="58">
        <v>25</v>
      </c>
      <c r="T175" s="58">
        <f t="shared" si="157"/>
        <v>150</v>
      </c>
      <c r="U175" s="58" t="str">
        <f t="shared" si="136"/>
        <v>II</v>
      </c>
      <c r="V175" s="58" t="str">
        <f t="shared" si="137"/>
        <v>Aceptable con control especifico</v>
      </c>
      <c r="W175" s="58" t="s">
        <v>361</v>
      </c>
      <c r="X175" s="58" t="s">
        <v>269</v>
      </c>
      <c r="Y175" s="58" t="s">
        <v>39</v>
      </c>
      <c r="Z175" s="58" t="s">
        <v>71</v>
      </c>
      <c r="AA175" s="58" t="s">
        <v>71</v>
      </c>
      <c r="AB175" s="58" t="s">
        <v>71</v>
      </c>
      <c r="AC175" s="58" t="s">
        <v>287</v>
      </c>
      <c r="AD175" s="58" t="s">
        <v>71</v>
      </c>
    </row>
    <row r="176" spans="2:30" s="107" customFormat="1" ht="238.5" customHeight="1" x14ac:dyDescent="0.2">
      <c r="B176" s="108" t="s">
        <v>62</v>
      </c>
      <c r="C176" s="113" t="s">
        <v>190</v>
      </c>
      <c r="D176" s="117" t="s">
        <v>357</v>
      </c>
      <c r="E176" s="32" t="s">
        <v>358</v>
      </c>
      <c r="F176" s="32" t="s">
        <v>359</v>
      </c>
      <c r="G176" s="112" t="s">
        <v>67</v>
      </c>
      <c r="H176" s="144"/>
      <c r="I176" s="79" t="s">
        <v>348</v>
      </c>
      <c r="J176" s="58" t="s">
        <v>116</v>
      </c>
      <c r="K176" s="59" t="s">
        <v>241</v>
      </c>
      <c r="L176" s="59" t="s">
        <v>71</v>
      </c>
      <c r="M176" s="59" t="s">
        <v>349</v>
      </c>
      <c r="N176" s="59" t="s">
        <v>350</v>
      </c>
      <c r="O176" s="58">
        <v>3</v>
      </c>
      <c r="P176" s="58">
        <v>4</v>
      </c>
      <c r="Q176" s="58">
        <f t="shared" ref="Q176:Q181" si="165">O176*P176</f>
        <v>12</v>
      </c>
      <c r="R176" s="58" t="str">
        <f t="shared" si="156"/>
        <v>ALTO</v>
      </c>
      <c r="S176" s="58">
        <v>25</v>
      </c>
      <c r="T176" s="58">
        <f t="shared" si="157"/>
        <v>300</v>
      </c>
      <c r="U176" s="58" t="str">
        <f t="shared" si="136"/>
        <v>II</v>
      </c>
      <c r="V176" s="58" t="str">
        <f t="shared" si="137"/>
        <v>Aceptable con control especifico</v>
      </c>
      <c r="W176" s="58" t="s">
        <v>361</v>
      </c>
      <c r="X176" s="58" t="s">
        <v>243</v>
      </c>
      <c r="Y176" s="58" t="s">
        <v>39</v>
      </c>
      <c r="Z176" s="58" t="s">
        <v>71</v>
      </c>
      <c r="AA176" s="58" t="s">
        <v>71</v>
      </c>
      <c r="AB176" s="58" t="s">
        <v>71</v>
      </c>
      <c r="AC176" s="58" t="s">
        <v>351</v>
      </c>
      <c r="AD176" s="58" t="s">
        <v>71</v>
      </c>
    </row>
    <row r="177" spans="2:30" s="107" customFormat="1" ht="238.5" customHeight="1" x14ac:dyDescent="0.2">
      <c r="B177" s="108" t="s">
        <v>62</v>
      </c>
      <c r="C177" s="113" t="s">
        <v>190</v>
      </c>
      <c r="D177" s="117" t="s">
        <v>357</v>
      </c>
      <c r="E177" s="32" t="s">
        <v>358</v>
      </c>
      <c r="F177" s="32" t="s">
        <v>359</v>
      </c>
      <c r="G177" s="112" t="s">
        <v>67</v>
      </c>
      <c r="H177" s="144"/>
      <c r="I177" s="133" t="s">
        <v>383</v>
      </c>
      <c r="J177" s="130" t="s">
        <v>116</v>
      </c>
      <c r="K177" s="128" t="s">
        <v>117</v>
      </c>
      <c r="L177" s="130" t="s">
        <v>118</v>
      </c>
      <c r="M177" s="128" t="s">
        <v>119</v>
      </c>
      <c r="N177" s="128" t="s">
        <v>120</v>
      </c>
      <c r="O177" s="130">
        <v>2</v>
      </c>
      <c r="P177" s="130">
        <v>3</v>
      </c>
      <c r="Q177" s="130">
        <f t="shared" si="165"/>
        <v>6</v>
      </c>
      <c r="R177" s="130" t="str">
        <f t="shared" si="156"/>
        <v>MEDIO</v>
      </c>
      <c r="S177" s="130">
        <v>25</v>
      </c>
      <c r="T177" s="130">
        <f t="shared" si="157"/>
        <v>150</v>
      </c>
      <c r="U177" s="58" t="str">
        <f t="shared" si="136"/>
        <v>II</v>
      </c>
      <c r="V177" s="58" t="str">
        <f t="shared" si="137"/>
        <v>Aceptable con control especifico</v>
      </c>
      <c r="W177" s="130" t="s">
        <v>361</v>
      </c>
      <c r="X177" s="130" t="s">
        <v>122</v>
      </c>
      <c r="Y177" s="130" t="s">
        <v>39</v>
      </c>
      <c r="Z177" s="130" t="s">
        <v>71</v>
      </c>
      <c r="AA177" s="130" t="s">
        <v>71</v>
      </c>
      <c r="AB177" s="130" t="s">
        <v>71</v>
      </c>
      <c r="AC177" s="128" t="s">
        <v>123</v>
      </c>
      <c r="AD177" s="58" t="s">
        <v>71</v>
      </c>
    </row>
    <row r="178" spans="2:30" s="107" customFormat="1" ht="245.25" customHeight="1" x14ac:dyDescent="0.2">
      <c r="B178" s="108" t="s">
        <v>62</v>
      </c>
      <c r="C178" s="113" t="s">
        <v>190</v>
      </c>
      <c r="D178" s="117" t="s">
        <v>357</v>
      </c>
      <c r="E178" s="32" t="s">
        <v>358</v>
      </c>
      <c r="F178" s="32" t="s">
        <v>359</v>
      </c>
      <c r="G178" s="112" t="s">
        <v>67</v>
      </c>
      <c r="H178" s="144"/>
      <c r="I178" s="79" t="s">
        <v>384</v>
      </c>
      <c r="J178" s="58" t="s">
        <v>116</v>
      </c>
      <c r="K178" s="59" t="s">
        <v>125</v>
      </c>
      <c r="L178" s="58" t="s">
        <v>126</v>
      </c>
      <c r="M178" s="59" t="s">
        <v>164</v>
      </c>
      <c r="N178" s="59" t="s">
        <v>128</v>
      </c>
      <c r="O178" s="58">
        <v>2</v>
      </c>
      <c r="P178" s="58">
        <v>3</v>
      </c>
      <c r="Q178" s="58">
        <f t="shared" si="165"/>
        <v>6</v>
      </c>
      <c r="R178" s="58" t="str">
        <f t="shared" si="156"/>
        <v>MEDIO</v>
      </c>
      <c r="S178" s="58">
        <v>10</v>
      </c>
      <c r="T178" s="58">
        <f t="shared" si="157"/>
        <v>60</v>
      </c>
      <c r="U178" s="58" t="str">
        <f t="shared" si="136"/>
        <v>III</v>
      </c>
      <c r="V178" s="58" t="str">
        <f t="shared" si="137"/>
        <v>Aceptable con control existente</v>
      </c>
      <c r="W178" s="58" t="s">
        <v>361</v>
      </c>
      <c r="X178" s="58" t="s">
        <v>122</v>
      </c>
      <c r="Y178" s="58" t="s">
        <v>39</v>
      </c>
      <c r="Z178" s="58" t="s">
        <v>71</v>
      </c>
      <c r="AA178" s="58" t="s">
        <v>71</v>
      </c>
      <c r="AB178" s="58" t="s">
        <v>71</v>
      </c>
      <c r="AC178" s="58" t="s">
        <v>129</v>
      </c>
      <c r="AD178" s="58" t="s">
        <v>71</v>
      </c>
    </row>
    <row r="179" spans="2:30" s="107" customFormat="1" ht="239.25" customHeight="1" x14ac:dyDescent="0.25">
      <c r="B179" s="108" t="s">
        <v>62</v>
      </c>
      <c r="C179" s="113" t="s">
        <v>190</v>
      </c>
      <c r="D179" s="117" t="s">
        <v>357</v>
      </c>
      <c r="E179" s="32" t="s">
        <v>358</v>
      </c>
      <c r="F179" s="32" t="s">
        <v>359</v>
      </c>
      <c r="G179" s="112"/>
      <c r="H179" s="112" t="s">
        <v>67</v>
      </c>
      <c r="I179" s="79" t="s">
        <v>385</v>
      </c>
      <c r="J179" s="58" t="s">
        <v>116</v>
      </c>
      <c r="K179" s="59" t="s">
        <v>386</v>
      </c>
      <c r="L179" s="59" t="s">
        <v>387</v>
      </c>
      <c r="M179" s="59" t="s">
        <v>71</v>
      </c>
      <c r="N179" s="59" t="s">
        <v>388</v>
      </c>
      <c r="O179" s="58">
        <v>2</v>
      </c>
      <c r="P179" s="58">
        <v>3</v>
      </c>
      <c r="Q179" s="58">
        <v>10</v>
      </c>
      <c r="R179" s="58" t="str">
        <f t="shared" si="156"/>
        <v>ALTO</v>
      </c>
      <c r="S179" s="58">
        <v>60</v>
      </c>
      <c r="T179" s="58">
        <v>150</v>
      </c>
      <c r="U179" s="58" t="str">
        <f t="shared" si="136"/>
        <v>II</v>
      </c>
      <c r="V179" s="58" t="str">
        <f t="shared" si="137"/>
        <v>Aceptable con control especifico</v>
      </c>
      <c r="W179" s="58" t="s">
        <v>361</v>
      </c>
      <c r="X179" s="58" t="s">
        <v>243</v>
      </c>
      <c r="Y179" s="58" t="s">
        <v>39</v>
      </c>
      <c r="Z179" s="58" t="s">
        <v>71</v>
      </c>
      <c r="AA179" s="58" t="s">
        <v>71</v>
      </c>
      <c r="AB179" s="58" t="s">
        <v>71</v>
      </c>
      <c r="AC179" s="59" t="s">
        <v>389</v>
      </c>
      <c r="AD179" s="58" t="s">
        <v>71</v>
      </c>
    </row>
    <row r="180" spans="2:30" s="107" customFormat="1" ht="239.25" customHeight="1" x14ac:dyDescent="0.25">
      <c r="B180" s="108" t="s">
        <v>62</v>
      </c>
      <c r="C180" s="108" t="s">
        <v>190</v>
      </c>
      <c r="D180" s="117" t="s">
        <v>357</v>
      </c>
      <c r="E180" s="32" t="s">
        <v>358</v>
      </c>
      <c r="F180" s="32" t="s">
        <v>359</v>
      </c>
      <c r="G180" s="112"/>
      <c r="H180" s="112" t="s">
        <v>67</v>
      </c>
      <c r="I180" s="79" t="s">
        <v>246</v>
      </c>
      <c r="J180" s="58" t="s">
        <v>131</v>
      </c>
      <c r="K180" s="59" t="s">
        <v>132</v>
      </c>
      <c r="L180" s="58" t="s">
        <v>133</v>
      </c>
      <c r="M180" s="59" t="s">
        <v>134</v>
      </c>
      <c r="N180" s="59" t="s">
        <v>135</v>
      </c>
      <c r="O180" s="58">
        <v>4</v>
      </c>
      <c r="P180" s="58">
        <v>2</v>
      </c>
      <c r="Q180" s="58">
        <f t="shared" ref="Q180" si="166">O180*P180</f>
        <v>8</v>
      </c>
      <c r="R180" s="58" t="str">
        <f t="shared" ref="R180" si="167">IF(Q180&lt;=4,"BAJO",IF(Q180&lt;=8,"MEDIO",IF(Q180&lt;=20,"ALTO","MUY ALTO")))</f>
        <v>MEDIO</v>
      </c>
      <c r="S180" s="58">
        <v>60</v>
      </c>
      <c r="T180" s="58">
        <f t="shared" ref="T180" si="168">Q180*S180</f>
        <v>480</v>
      </c>
      <c r="U180" s="58" t="str">
        <f t="shared" ref="U180" si="169">IF(T180&lt;=20,"IV",IF(T180&lt;=120,"III",IF(T180&lt;=500,"II",IF(T180&lt;=4000,"I",FALSE))))</f>
        <v>II</v>
      </c>
      <c r="V180" s="58" t="str">
        <f t="shared" ref="V180" si="170">IF(U180="IV","Aceptable",IF(U180="III","Aceptable con control existente",IF(U180="II","Aceptable con control especifico", IF(U180="I","No Aceptable",FALSE))))</f>
        <v>Aceptable con control especifico</v>
      </c>
      <c r="W180" s="58" t="s">
        <v>361</v>
      </c>
      <c r="X180" s="58" t="s">
        <v>136</v>
      </c>
      <c r="Y180" s="58" t="s">
        <v>39</v>
      </c>
      <c r="Z180" s="58" t="s">
        <v>71</v>
      </c>
      <c r="AA180" s="58" t="s">
        <v>71</v>
      </c>
      <c r="AB180" s="58" t="s">
        <v>71</v>
      </c>
      <c r="AC180" s="59" t="s">
        <v>137</v>
      </c>
      <c r="AD180" s="59" t="s">
        <v>346</v>
      </c>
    </row>
    <row r="181" spans="2:30" s="107" customFormat="1" ht="247.5" customHeight="1" x14ac:dyDescent="0.25">
      <c r="B181" s="108" t="s">
        <v>62</v>
      </c>
      <c r="C181" s="113" t="s">
        <v>190</v>
      </c>
      <c r="D181" s="117" t="s">
        <v>357</v>
      </c>
      <c r="E181" s="32" t="s">
        <v>358</v>
      </c>
      <c r="F181" s="32" t="s">
        <v>359</v>
      </c>
      <c r="G181" s="112"/>
      <c r="H181" s="112" t="s">
        <v>67</v>
      </c>
      <c r="I181" s="79" t="s">
        <v>138</v>
      </c>
      <c r="J181" s="58" t="s">
        <v>131</v>
      </c>
      <c r="K181" s="59" t="s">
        <v>139</v>
      </c>
      <c r="L181" s="58" t="s">
        <v>140</v>
      </c>
      <c r="M181" s="59" t="s">
        <v>134</v>
      </c>
      <c r="N181" s="59" t="s">
        <v>135</v>
      </c>
      <c r="O181" s="58">
        <v>3</v>
      </c>
      <c r="P181" s="58">
        <v>3</v>
      </c>
      <c r="Q181" s="58">
        <f t="shared" si="165"/>
        <v>9</v>
      </c>
      <c r="R181" s="58" t="str">
        <f t="shared" si="156"/>
        <v>ALTO</v>
      </c>
      <c r="S181" s="58">
        <v>25</v>
      </c>
      <c r="T181" s="58">
        <f t="shared" si="157"/>
        <v>225</v>
      </c>
      <c r="U181" s="58" t="str">
        <f t="shared" si="136"/>
        <v>II</v>
      </c>
      <c r="V181" s="58" t="str">
        <f t="shared" si="137"/>
        <v>Aceptable con control especifico</v>
      </c>
      <c r="W181" s="58" t="s">
        <v>361</v>
      </c>
      <c r="X181" s="58" t="s">
        <v>136</v>
      </c>
      <c r="Y181" s="58" t="s">
        <v>39</v>
      </c>
      <c r="Z181" s="58" t="s">
        <v>71</v>
      </c>
      <c r="AA181" s="58" t="s">
        <v>71</v>
      </c>
      <c r="AB181" s="58" t="s">
        <v>71</v>
      </c>
      <c r="AC181" s="59" t="s">
        <v>137</v>
      </c>
      <c r="AD181" s="59" t="s">
        <v>346</v>
      </c>
    </row>
    <row r="182" spans="2:30" s="107" customFormat="1" ht="246" customHeight="1" x14ac:dyDescent="0.2">
      <c r="B182" s="108" t="s">
        <v>141</v>
      </c>
      <c r="C182" s="108" t="s">
        <v>390</v>
      </c>
      <c r="D182" s="117" t="s">
        <v>391</v>
      </c>
      <c r="E182" s="32" t="s">
        <v>392</v>
      </c>
      <c r="F182" s="32" t="s">
        <v>393</v>
      </c>
      <c r="G182" s="112" t="s">
        <v>67</v>
      </c>
      <c r="H182" s="144"/>
      <c r="I182" s="79" t="s">
        <v>68</v>
      </c>
      <c r="J182" s="58" t="s">
        <v>69</v>
      </c>
      <c r="K182" s="59" t="s">
        <v>70</v>
      </c>
      <c r="L182" s="59" t="s">
        <v>71</v>
      </c>
      <c r="M182" s="59" t="s">
        <v>72</v>
      </c>
      <c r="N182" s="59" t="s">
        <v>73</v>
      </c>
      <c r="O182" s="58">
        <v>1</v>
      </c>
      <c r="P182" s="58">
        <v>2</v>
      </c>
      <c r="Q182" s="58">
        <f t="shared" ref="Q182" si="171">O182*P182</f>
        <v>2</v>
      </c>
      <c r="R182" s="58" t="str">
        <f t="shared" ref="R182:R211" si="172">IF(Q182&lt;=4,"BAJO",IF(Q182&lt;=8,"MEDIO",IF(Q182&lt;=20,"ALTO","MUY ALTO")))</f>
        <v>BAJO</v>
      </c>
      <c r="S182" s="58">
        <v>10</v>
      </c>
      <c r="T182" s="58">
        <f t="shared" ref="T182:T211" si="173">Q182*S182</f>
        <v>20</v>
      </c>
      <c r="U182" s="58" t="str">
        <f t="shared" ref="U182:U211" si="174">IF(T182&lt;=20,"IV",IF(T182&lt;=120,"III",IF(T182&lt;=500,"II",IF(T182&lt;=4000,"I",FALSE))))</f>
        <v>IV</v>
      </c>
      <c r="V182" s="58" t="str">
        <f t="shared" ref="V182:V211" si="175">IF(U182="IV","Aceptable",IF(U182="III","Aceptable con control existente",IF(U182="II","Aceptable con control especifico", IF(U182="I","No Aceptable",FALSE))))</f>
        <v>Aceptable</v>
      </c>
      <c r="W182" s="58" t="s">
        <v>394</v>
      </c>
      <c r="X182" s="59" t="s">
        <v>70</v>
      </c>
      <c r="Y182" s="58" t="s">
        <v>39</v>
      </c>
      <c r="Z182" s="58" t="s">
        <v>71</v>
      </c>
      <c r="AA182" s="58" t="s">
        <v>71</v>
      </c>
      <c r="AB182" s="58" t="s">
        <v>71</v>
      </c>
      <c r="AC182" s="58" t="s">
        <v>75</v>
      </c>
      <c r="AD182" s="58" t="s">
        <v>71</v>
      </c>
    </row>
    <row r="183" spans="2:30" s="107" customFormat="1" ht="231.75" customHeight="1" x14ac:dyDescent="0.2">
      <c r="B183" s="108" t="s">
        <v>141</v>
      </c>
      <c r="C183" s="108" t="s">
        <v>390</v>
      </c>
      <c r="D183" s="117" t="s">
        <v>391</v>
      </c>
      <c r="E183" s="32" t="s">
        <v>392</v>
      </c>
      <c r="F183" s="32" t="s">
        <v>393</v>
      </c>
      <c r="G183" s="112" t="s">
        <v>67</v>
      </c>
      <c r="H183" s="144"/>
      <c r="I183" s="79" t="s">
        <v>76</v>
      </c>
      <c r="J183" s="58" t="s">
        <v>77</v>
      </c>
      <c r="K183" s="59" t="s">
        <v>78</v>
      </c>
      <c r="L183" s="58" t="s">
        <v>79</v>
      </c>
      <c r="M183" s="59" t="s">
        <v>71</v>
      </c>
      <c r="N183" s="59" t="s">
        <v>81</v>
      </c>
      <c r="O183" s="58">
        <v>1</v>
      </c>
      <c r="P183" s="58">
        <v>2</v>
      </c>
      <c r="Q183" s="58">
        <v>6</v>
      </c>
      <c r="R183" s="58" t="str">
        <f t="shared" si="172"/>
        <v>MEDIO</v>
      </c>
      <c r="S183" s="58">
        <v>10</v>
      </c>
      <c r="T183" s="58">
        <f t="shared" si="173"/>
        <v>60</v>
      </c>
      <c r="U183" s="58" t="str">
        <f t="shared" si="174"/>
        <v>III</v>
      </c>
      <c r="V183" s="58" t="str">
        <f t="shared" si="175"/>
        <v>Aceptable con control existente</v>
      </c>
      <c r="W183" s="58" t="s">
        <v>394</v>
      </c>
      <c r="X183" s="58" t="s">
        <v>83</v>
      </c>
      <c r="Y183" s="58" t="s">
        <v>39</v>
      </c>
      <c r="Z183" s="58" t="s">
        <v>71</v>
      </c>
      <c r="AA183" s="58" t="s">
        <v>71</v>
      </c>
      <c r="AB183" s="58" t="s">
        <v>71</v>
      </c>
      <c r="AC183" s="58" t="s">
        <v>84</v>
      </c>
      <c r="AD183" s="58" t="s">
        <v>71</v>
      </c>
    </row>
    <row r="184" spans="2:30" s="107" customFormat="1" ht="234.75" customHeight="1" x14ac:dyDescent="0.2">
      <c r="B184" s="108" t="s">
        <v>141</v>
      </c>
      <c r="C184" s="108" t="s">
        <v>390</v>
      </c>
      <c r="D184" s="117" t="s">
        <v>391</v>
      </c>
      <c r="E184" s="32" t="s">
        <v>392</v>
      </c>
      <c r="F184" s="32" t="s">
        <v>393</v>
      </c>
      <c r="G184" s="112" t="s">
        <v>67</v>
      </c>
      <c r="H184" s="144"/>
      <c r="I184" s="79" t="s">
        <v>377</v>
      </c>
      <c r="J184" s="58" t="s">
        <v>86</v>
      </c>
      <c r="K184" s="59" t="s">
        <v>87</v>
      </c>
      <c r="L184" s="58" t="s">
        <v>88</v>
      </c>
      <c r="M184" s="59" t="s">
        <v>152</v>
      </c>
      <c r="N184" s="59" t="s">
        <v>153</v>
      </c>
      <c r="O184" s="58">
        <v>1</v>
      </c>
      <c r="P184" s="58">
        <v>2</v>
      </c>
      <c r="Q184" s="58">
        <v>6</v>
      </c>
      <c r="R184" s="58" t="str">
        <f t="shared" ref="R184:R186" si="176">IF(Q184&lt;=4,"BAJO",IF(Q184&lt;=8,"MEDIO",IF(Q184&lt;=20,"ALTO","MUY ALTO")))</f>
        <v>MEDIO</v>
      </c>
      <c r="S184" s="58">
        <v>10</v>
      </c>
      <c r="T184" s="58">
        <f t="shared" ref="T184:T186" si="177">Q184*S184</f>
        <v>60</v>
      </c>
      <c r="U184" s="58" t="str">
        <f t="shared" ref="U184:U186" si="178">IF(T184&lt;=20,"IV",IF(T184&lt;=120,"III",IF(T184&lt;=500,"II",IF(T184&lt;=4000,"I",FALSE))))</f>
        <v>III</v>
      </c>
      <c r="V184" s="58" t="str">
        <f t="shared" ref="V184:V186" si="179">IF(U184="IV","Aceptable",IF(U184="III","Aceptable con control existente",IF(U184="II","Aceptable con control especifico", IF(U184="I","No Aceptable",FALSE))))</f>
        <v>Aceptable con control existente</v>
      </c>
      <c r="W184" s="58" t="s">
        <v>394</v>
      </c>
      <c r="X184" s="58" t="s">
        <v>154</v>
      </c>
      <c r="Y184" s="58" t="s">
        <v>39</v>
      </c>
      <c r="Z184" s="58" t="s">
        <v>71</v>
      </c>
      <c r="AA184" s="58" t="s">
        <v>71</v>
      </c>
      <c r="AB184" s="58" t="s">
        <v>71</v>
      </c>
      <c r="AC184" s="32" t="s">
        <v>333</v>
      </c>
      <c r="AD184" s="58" t="s">
        <v>71</v>
      </c>
    </row>
    <row r="185" spans="2:30" s="107" customFormat="1" ht="234.75" customHeight="1" x14ac:dyDescent="0.2">
      <c r="B185" s="108" t="s">
        <v>141</v>
      </c>
      <c r="C185" s="108" t="s">
        <v>390</v>
      </c>
      <c r="D185" s="117" t="s">
        <v>391</v>
      </c>
      <c r="E185" s="32" t="s">
        <v>392</v>
      </c>
      <c r="F185" s="32" t="s">
        <v>393</v>
      </c>
      <c r="G185" s="112" t="s">
        <v>67</v>
      </c>
      <c r="H185" s="144"/>
      <c r="I185" s="79" t="s">
        <v>93</v>
      </c>
      <c r="J185" s="58" t="s">
        <v>86</v>
      </c>
      <c r="K185" s="59" t="s">
        <v>94</v>
      </c>
      <c r="L185" s="58" t="s">
        <v>157</v>
      </c>
      <c r="M185" s="59" t="s">
        <v>95</v>
      </c>
      <c r="N185" s="59" t="s">
        <v>158</v>
      </c>
      <c r="O185" s="58">
        <v>1</v>
      </c>
      <c r="P185" s="58">
        <v>2</v>
      </c>
      <c r="Q185" s="58">
        <v>6</v>
      </c>
      <c r="R185" s="58" t="str">
        <f t="shared" si="176"/>
        <v>MEDIO</v>
      </c>
      <c r="S185" s="58">
        <v>10</v>
      </c>
      <c r="T185" s="58">
        <f t="shared" si="177"/>
        <v>60</v>
      </c>
      <c r="U185" s="58" t="str">
        <f t="shared" si="178"/>
        <v>III</v>
      </c>
      <c r="V185" s="58" t="str">
        <f t="shared" si="179"/>
        <v>Aceptable con control existente</v>
      </c>
      <c r="W185" s="58" t="s">
        <v>394</v>
      </c>
      <c r="X185" s="58" t="s">
        <v>159</v>
      </c>
      <c r="Y185" s="58" t="s">
        <v>39</v>
      </c>
      <c r="Z185" s="58" t="s">
        <v>71</v>
      </c>
      <c r="AA185" s="58" t="s">
        <v>71</v>
      </c>
      <c r="AB185" s="58" t="s">
        <v>71</v>
      </c>
      <c r="AC185" s="32" t="s">
        <v>333</v>
      </c>
      <c r="AD185" s="58" t="s">
        <v>71</v>
      </c>
    </row>
    <row r="186" spans="2:30" s="107" customFormat="1" ht="234.75" customHeight="1" x14ac:dyDescent="0.2">
      <c r="B186" s="108" t="s">
        <v>141</v>
      </c>
      <c r="C186" s="108" t="s">
        <v>390</v>
      </c>
      <c r="D186" s="117" t="s">
        <v>391</v>
      </c>
      <c r="E186" s="32" t="s">
        <v>392</v>
      </c>
      <c r="F186" s="32" t="s">
        <v>393</v>
      </c>
      <c r="G186" s="112" t="s">
        <v>67</v>
      </c>
      <c r="H186" s="144"/>
      <c r="I186" s="79" t="s">
        <v>334</v>
      </c>
      <c r="J186" s="58" t="s">
        <v>100</v>
      </c>
      <c r="K186" s="59" t="s">
        <v>101</v>
      </c>
      <c r="L186" s="58" t="s">
        <v>107</v>
      </c>
      <c r="M186" s="59" t="s">
        <v>162</v>
      </c>
      <c r="N186" s="59" t="s">
        <v>109</v>
      </c>
      <c r="O186" s="58">
        <v>1</v>
      </c>
      <c r="P186" s="58">
        <v>2</v>
      </c>
      <c r="Q186" s="58">
        <v>6</v>
      </c>
      <c r="R186" s="58" t="str">
        <f t="shared" si="176"/>
        <v>MEDIO</v>
      </c>
      <c r="S186" s="58">
        <v>10</v>
      </c>
      <c r="T186" s="58">
        <f t="shared" si="177"/>
        <v>60</v>
      </c>
      <c r="U186" s="58" t="str">
        <f t="shared" si="178"/>
        <v>III</v>
      </c>
      <c r="V186" s="58" t="str">
        <f t="shared" si="179"/>
        <v>Aceptable con control existente</v>
      </c>
      <c r="W186" s="58" t="s">
        <v>394</v>
      </c>
      <c r="X186" s="58" t="s">
        <v>91</v>
      </c>
      <c r="Y186" s="58" t="s">
        <v>39</v>
      </c>
      <c r="Z186" s="58" t="s">
        <v>71</v>
      </c>
      <c r="AA186" s="58" t="s">
        <v>71</v>
      </c>
      <c r="AB186" s="58" t="s">
        <v>71</v>
      </c>
      <c r="AC186" s="58" t="s">
        <v>163</v>
      </c>
      <c r="AD186" s="58" t="s">
        <v>71</v>
      </c>
    </row>
    <row r="187" spans="2:30" s="107" customFormat="1" ht="242.25" customHeight="1" x14ac:dyDescent="0.2">
      <c r="B187" s="108" t="s">
        <v>141</v>
      </c>
      <c r="C187" s="108" t="s">
        <v>390</v>
      </c>
      <c r="D187" s="117" t="s">
        <v>391</v>
      </c>
      <c r="E187" s="32" t="s">
        <v>392</v>
      </c>
      <c r="F187" s="32" t="s">
        <v>393</v>
      </c>
      <c r="G187" s="112" t="s">
        <v>67</v>
      </c>
      <c r="H187" s="144"/>
      <c r="I187" s="79" t="s">
        <v>395</v>
      </c>
      <c r="J187" s="58" t="s">
        <v>100</v>
      </c>
      <c r="K187" s="59" t="s">
        <v>101</v>
      </c>
      <c r="L187" s="59" t="s">
        <v>112</v>
      </c>
      <c r="M187" s="59" t="s">
        <v>113</v>
      </c>
      <c r="N187" s="59" t="s">
        <v>114</v>
      </c>
      <c r="O187" s="58">
        <v>1</v>
      </c>
      <c r="P187" s="58">
        <v>2</v>
      </c>
      <c r="Q187" s="58">
        <v>6</v>
      </c>
      <c r="R187" s="58" t="str">
        <f t="shared" si="172"/>
        <v>MEDIO</v>
      </c>
      <c r="S187" s="58">
        <v>10</v>
      </c>
      <c r="T187" s="58">
        <f t="shared" si="173"/>
        <v>60</v>
      </c>
      <c r="U187" s="58" t="str">
        <f t="shared" si="174"/>
        <v>III</v>
      </c>
      <c r="V187" s="58" t="str">
        <f t="shared" si="175"/>
        <v>Aceptable con control existente</v>
      </c>
      <c r="W187" s="58" t="s">
        <v>394</v>
      </c>
      <c r="X187" s="58" t="s">
        <v>91</v>
      </c>
      <c r="Y187" s="58" t="s">
        <v>39</v>
      </c>
      <c r="Z187" s="58" t="s">
        <v>71</v>
      </c>
      <c r="AA187" s="58" t="s">
        <v>71</v>
      </c>
      <c r="AB187" s="58" t="s">
        <v>71</v>
      </c>
      <c r="AC187" s="58" t="s">
        <v>175</v>
      </c>
      <c r="AD187" s="58" t="s">
        <v>71</v>
      </c>
    </row>
    <row r="188" spans="2:30" s="107" customFormat="1" ht="240" customHeight="1" x14ac:dyDescent="0.2">
      <c r="B188" s="108" t="s">
        <v>141</v>
      </c>
      <c r="C188" s="108" t="s">
        <v>390</v>
      </c>
      <c r="D188" s="117" t="s">
        <v>391</v>
      </c>
      <c r="E188" s="32" t="s">
        <v>392</v>
      </c>
      <c r="F188" s="32" t="s">
        <v>393</v>
      </c>
      <c r="G188" s="112" t="s">
        <v>67</v>
      </c>
      <c r="H188" s="144"/>
      <c r="I188" s="79" t="s">
        <v>259</v>
      </c>
      <c r="J188" s="58" t="s">
        <v>116</v>
      </c>
      <c r="K188" s="59" t="s">
        <v>260</v>
      </c>
      <c r="L188" s="58" t="s">
        <v>236</v>
      </c>
      <c r="M188" s="59" t="s">
        <v>261</v>
      </c>
      <c r="N188" s="59" t="s">
        <v>262</v>
      </c>
      <c r="O188" s="58">
        <v>1</v>
      </c>
      <c r="P188" s="58">
        <v>3</v>
      </c>
      <c r="Q188" s="58">
        <f>O188*P188</f>
        <v>3</v>
      </c>
      <c r="R188" s="58" t="str">
        <f t="shared" si="172"/>
        <v>BAJO</v>
      </c>
      <c r="S188" s="58">
        <v>10</v>
      </c>
      <c r="T188" s="58">
        <f t="shared" si="173"/>
        <v>30</v>
      </c>
      <c r="U188" s="58" t="str">
        <f t="shared" si="174"/>
        <v>III</v>
      </c>
      <c r="V188" s="58" t="str">
        <f t="shared" si="175"/>
        <v>Aceptable con control existente</v>
      </c>
      <c r="W188" s="58" t="s">
        <v>394</v>
      </c>
      <c r="X188" s="58" t="s">
        <v>263</v>
      </c>
      <c r="Y188" s="58" t="s">
        <v>39</v>
      </c>
      <c r="Z188" s="58" t="s">
        <v>71</v>
      </c>
      <c r="AA188" s="58" t="s">
        <v>71</v>
      </c>
      <c r="AB188" s="58" t="s">
        <v>71</v>
      </c>
      <c r="AC188" s="32" t="s">
        <v>333</v>
      </c>
      <c r="AD188" s="58" t="s">
        <v>71</v>
      </c>
    </row>
    <row r="189" spans="2:30" s="107" customFormat="1" ht="243.75" customHeight="1" x14ac:dyDescent="0.2">
      <c r="B189" s="108" t="s">
        <v>141</v>
      </c>
      <c r="C189" s="108" t="s">
        <v>390</v>
      </c>
      <c r="D189" s="117" t="s">
        <v>391</v>
      </c>
      <c r="E189" s="32" t="s">
        <v>392</v>
      </c>
      <c r="F189" s="32" t="s">
        <v>393</v>
      </c>
      <c r="G189" s="112" t="s">
        <v>67</v>
      </c>
      <c r="H189" s="144"/>
      <c r="I189" s="116" t="s">
        <v>341</v>
      </c>
      <c r="J189" s="32" t="s">
        <v>116</v>
      </c>
      <c r="K189" s="33" t="s">
        <v>139</v>
      </c>
      <c r="L189" s="33" t="s">
        <v>396</v>
      </c>
      <c r="M189" s="33" t="s">
        <v>343</v>
      </c>
      <c r="N189" s="33" t="s">
        <v>274</v>
      </c>
      <c r="O189" s="32">
        <v>2</v>
      </c>
      <c r="P189" s="32">
        <v>3</v>
      </c>
      <c r="Q189" s="32">
        <f>O189*P189</f>
        <v>6</v>
      </c>
      <c r="R189" s="32" t="str">
        <f t="shared" si="172"/>
        <v>MEDIO</v>
      </c>
      <c r="S189" s="32">
        <v>25</v>
      </c>
      <c r="T189" s="32">
        <f t="shared" si="173"/>
        <v>150</v>
      </c>
      <c r="U189" s="32" t="str">
        <f t="shared" si="174"/>
        <v>II</v>
      </c>
      <c r="V189" s="58" t="str">
        <f t="shared" si="175"/>
        <v>Aceptable con control especifico</v>
      </c>
      <c r="W189" s="32" t="s">
        <v>394</v>
      </c>
      <c r="X189" s="32" t="s">
        <v>269</v>
      </c>
      <c r="Y189" s="32" t="s">
        <v>39</v>
      </c>
      <c r="Z189" s="32" t="s">
        <v>71</v>
      </c>
      <c r="AA189" s="32" t="s">
        <v>71</v>
      </c>
      <c r="AB189" s="32" t="s">
        <v>71</v>
      </c>
      <c r="AC189" s="32" t="s">
        <v>345</v>
      </c>
      <c r="AD189" s="58" t="s">
        <v>71</v>
      </c>
    </row>
    <row r="190" spans="2:30" s="107" customFormat="1" ht="242.25" customHeight="1" x14ac:dyDescent="0.2">
      <c r="B190" s="108" t="s">
        <v>141</v>
      </c>
      <c r="C190" s="108" t="s">
        <v>390</v>
      </c>
      <c r="D190" s="117" t="s">
        <v>391</v>
      </c>
      <c r="E190" s="32" t="s">
        <v>392</v>
      </c>
      <c r="F190" s="32" t="s">
        <v>393</v>
      </c>
      <c r="G190" s="112" t="s">
        <v>67</v>
      </c>
      <c r="H190" s="144"/>
      <c r="I190" s="79" t="s">
        <v>397</v>
      </c>
      <c r="J190" s="58" t="s">
        <v>116</v>
      </c>
      <c r="K190" s="59" t="s">
        <v>241</v>
      </c>
      <c r="L190" s="59" t="s">
        <v>71</v>
      </c>
      <c r="M190" s="59" t="s">
        <v>277</v>
      </c>
      <c r="N190" s="59" t="s">
        <v>242</v>
      </c>
      <c r="O190" s="58">
        <v>1</v>
      </c>
      <c r="P190" s="58">
        <v>1</v>
      </c>
      <c r="Q190" s="58">
        <f t="shared" ref="Q190:Q194" si="180">O190*P190</f>
        <v>1</v>
      </c>
      <c r="R190" s="58" t="str">
        <f t="shared" si="172"/>
        <v>BAJO</v>
      </c>
      <c r="S190" s="58">
        <v>25</v>
      </c>
      <c r="T190" s="58">
        <f t="shared" si="173"/>
        <v>25</v>
      </c>
      <c r="U190" s="58" t="str">
        <f t="shared" si="174"/>
        <v>III</v>
      </c>
      <c r="V190" s="58" t="str">
        <f t="shared" si="175"/>
        <v>Aceptable con control existente</v>
      </c>
      <c r="W190" s="58" t="s">
        <v>394</v>
      </c>
      <c r="X190" s="58" t="s">
        <v>243</v>
      </c>
      <c r="Y190" s="58" t="s">
        <v>39</v>
      </c>
      <c r="Z190" s="58" t="s">
        <v>71</v>
      </c>
      <c r="AA190" s="58" t="s">
        <v>71</v>
      </c>
      <c r="AB190" s="58" t="s">
        <v>71</v>
      </c>
      <c r="AC190" s="58" t="s">
        <v>244</v>
      </c>
      <c r="AD190" s="58" t="s">
        <v>71</v>
      </c>
    </row>
    <row r="191" spans="2:30" s="107" customFormat="1" ht="236.25" customHeight="1" x14ac:dyDescent="0.2">
      <c r="B191" s="108" t="s">
        <v>141</v>
      </c>
      <c r="C191" s="108" t="s">
        <v>390</v>
      </c>
      <c r="D191" s="117" t="s">
        <v>391</v>
      </c>
      <c r="E191" s="32" t="s">
        <v>392</v>
      </c>
      <c r="F191" s="32" t="s">
        <v>393</v>
      </c>
      <c r="G191" s="112" t="s">
        <v>67</v>
      </c>
      <c r="H191" s="144"/>
      <c r="I191" s="79" t="s">
        <v>398</v>
      </c>
      <c r="J191" s="58" t="s">
        <v>116</v>
      </c>
      <c r="K191" s="59" t="s">
        <v>117</v>
      </c>
      <c r="L191" s="58" t="s">
        <v>118</v>
      </c>
      <c r="M191" s="59" t="s">
        <v>353</v>
      </c>
      <c r="N191" s="59" t="s">
        <v>354</v>
      </c>
      <c r="O191" s="58">
        <v>2</v>
      </c>
      <c r="P191" s="58">
        <v>2</v>
      </c>
      <c r="Q191" s="58">
        <f t="shared" si="180"/>
        <v>4</v>
      </c>
      <c r="R191" s="58" t="str">
        <f t="shared" si="172"/>
        <v>BAJO</v>
      </c>
      <c r="S191" s="58">
        <v>100</v>
      </c>
      <c r="T191" s="58">
        <f t="shared" si="173"/>
        <v>400</v>
      </c>
      <c r="U191" s="58" t="str">
        <f t="shared" si="174"/>
        <v>II</v>
      </c>
      <c r="V191" s="58" t="str">
        <f t="shared" si="175"/>
        <v>Aceptable con control especifico</v>
      </c>
      <c r="W191" s="58" t="s">
        <v>394</v>
      </c>
      <c r="X191" s="58" t="s">
        <v>122</v>
      </c>
      <c r="Y191" s="58" t="s">
        <v>39</v>
      </c>
      <c r="Z191" s="58" t="s">
        <v>71</v>
      </c>
      <c r="AA191" s="58" t="s">
        <v>71</v>
      </c>
      <c r="AB191" s="58" t="s">
        <v>71</v>
      </c>
      <c r="AC191" s="59" t="s">
        <v>185</v>
      </c>
      <c r="AD191" s="58" t="s">
        <v>71</v>
      </c>
    </row>
    <row r="192" spans="2:30" s="107" customFormat="1" ht="248.25" customHeight="1" x14ac:dyDescent="0.2">
      <c r="B192" s="108" t="s">
        <v>141</v>
      </c>
      <c r="C192" s="108" t="s">
        <v>390</v>
      </c>
      <c r="D192" s="117" t="s">
        <v>391</v>
      </c>
      <c r="E192" s="32" t="s">
        <v>392</v>
      </c>
      <c r="F192" s="32" t="s">
        <v>393</v>
      </c>
      <c r="G192" s="112" t="s">
        <v>67</v>
      </c>
      <c r="H192" s="144"/>
      <c r="I192" s="79" t="s">
        <v>384</v>
      </c>
      <c r="J192" s="58" t="s">
        <v>116</v>
      </c>
      <c r="K192" s="59" t="s">
        <v>125</v>
      </c>
      <c r="L192" s="58" t="s">
        <v>126</v>
      </c>
      <c r="M192" s="59" t="s">
        <v>164</v>
      </c>
      <c r="N192" s="59" t="s">
        <v>128</v>
      </c>
      <c r="O192" s="58">
        <v>2</v>
      </c>
      <c r="P192" s="58">
        <v>3</v>
      </c>
      <c r="Q192" s="58">
        <f t="shared" si="180"/>
        <v>6</v>
      </c>
      <c r="R192" s="58" t="str">
        <f t="shared" si="172"/>
        <v>MEDIO</v>
      </c>
      <c r="S192" s="58">
        <v>10</v>
      </c>
      <c r="T192" s="58">
        <f t="shared" si="173"/>
        <v>60</v>
      </c>
      <c r="U192" s="58" t="str">
        <f t="shared" si="174"/>
        <v>III</v>
      </c>
      <c r="V192" s="58" t="str">
        <f t="shared" si="175"/>
        <v>Aceptable con control existente</v>
      </c>
      <c r="W192" s="58" t="s">
        <v>394</v>
      </c>
      <c r="X192" s="58" t="s">
        <v>122</v>
      </c>
      <c r="Y192" s="58" t="s">
        <v>39</v>
      </c>
      <c r="Z192" s="58" t="s">
        <v>71</v>
      </c>
      <c r="AA192" s="58" t="s">
        <v>71</v>
      </c>
      <c r="AB192" s="58" t="s">
        <v>71</v>
      </c>
      <c r="AC192" s="58" t="s">
        <v>129</v>
      </c>
      <c r="AD192" s="58" t="s">
        <v>71</v>
      </c>
    </row>
    <row r="193" spans="2:30" s="107" customFormat="1" ht="248.25" customHeight="1" x14ac:dyDescent="0.25">
      <c r="B193" s="108" t="s">
        <v>141</v>
      </c>
      <c r="C193" s="108" t="s">
        <v>390</v>
      </c>
      <c r="D193" s="117" t="s">
        <v>391</v>
      </c>
      <c r="E193" s="32" t="s">
        <v>392</v>
      </c>
      <c r="F193" s="32" t="s">
        <v>393</v>
      </c>
      <c r="G193" s="112"/>
      <c r="H193" s="112" t="s">
        <v>67</v>
      </c>
      <c r="I193" s="79" t="s">
        <v>246</v>
      </c>
      <c r="J193" s="58" t="s">
        <v>131</v>
      </c>
      <c r="K193" s="59" t="s">
        <v>132</v>
      </c>
      <c r="L193" s="58" t="s">
        <v>133</v>
      </c>
      <c r="M193" s="59" t="s">
        <v>134</v>
      </c>
      <c r="N193" s="59" t="s">
        <v>135</v>
      </c>
      <c r="O193" s="58">
        <v>4</v>
      </c>
      <c r="P193" s="58">
        <v>2</v>
      </c>
      <c r="Q193" s="58">
        <f t="shared" si="180"/>
        <v>8</v>
      </c>
      <c r="R193" s="58" t="str">
        <f t="shared" si="172"/>
        <v>MEDIO</v>
      </c>
      <c r="S193" s="58">
        <v>60</v>
      </c>
      <c r="T193" s="58">
        <f t="shared" si="173"/>
        <v>480</v>
      </c>
      <c r="U193" s="58" t="str">
        <f t="shared" si="174"/>
        <v>II</v>
      </c>
      <c r="V193" s="58" t="str">
        <f t="shared" si="175"/>
        <v>Aceptable con control especifico</v>
      </c>
      <c r="W193" s="58" t="s">
        <v>394</v>
      </c>
      <c r="X193" s="58" t="s">
        <v>136</v>
      </c>
      <c r="Y193" s="58" t="s">
        <v>39</v>
      </c>
      <c r="Z193" s="58" t="s">
        <v>71</v>
      </c>
      <c r="AA193" s="58" t="s">
        <v>71</v>
      </c>
      <c r="AB193" s="58" t="s">
        <v>71</v>
      </c>
      <c r="AC193" s="59" t="s">
        <v>137</v>
      </c>
      <c r="AD193" s="59" t="s">
        <v>346</v>
      </c>
    </row>
    <row r="194" spans="2:30" s="107" customFormat="1" ht="248.25" customHeight="1" x14ac:dyDescent="0.25">
      <c r="B194" s="108" t="s">
        <v>141</v>
      </c>
      <c r="C194" s="108" t="s">
        <v>390</v>
      </c>
      <c r="D194" s="117" t="s">
        <v>391</v>
      </c>
      <c r="E194" s="32" t="s">
        <v>392</v>
      </c>
      <c r="F194" s="32" t="s">
        <v>393</v>
      </c>
      <c r="G194" s="112"/>
      <c r="H194" s="112" t="s">
        <v>67</v>
      </c>
      <c r="I194" s="79" t="s">
        <v>138</v>
      </c>
      <c r="J194" s="58" t="s">
        <v>131</v>
      </c>
      <c r="K194" s="59" t="s">
        <v>139</v>
      </c>
      <c r="L194" s="58" t="s">
        <v>140</v>
      </c>
      <c r="M194" s="59" t="s">
        <v>134</v>
      </c>
      <c r="N194" s="59" t="s">
        <v>135</v>
      </c>
      <c r="O194" s="58">
        <v>3</v>
      </c>
      <c r="P194" s="58">
        <v>3</v>
      </c>
      <c r="Q194" s="58">
        <f t="shared" si="180"/>
        <v>9</v>
      </c>
      <c r="R194" s="58" t="str">
        <f t="shared" si="172"/>
        <v>ALTO</v>
      </c>
      <c r="S194" s="58">
        <v>25</v>
      </c>
      <c r="T194" s="58">
        <f t="shared" si="173"/>
        <v>225</v>
      </c>
      <c r="U194" s="58" t="str">
        <f t="shared" si="174"/>
        <v>II</v>
      </c>
      <c r="V194" s="58" t="str">
        <f t="shared" si="175"/>
        <v>Aceptable con control especifico</v>
      </c>
      <c r="W194" s="58" t="s">
        <v>394</v>
      </c>
      <c r="X194" s="58" t="s">
        <v>136</v>
      </c>
      <c r="Y194" s="58" t="s">
        <v>39</v>
      </c>
      <c r="Z194" s="58" t="s">
        <v>71</v>
      </c>
      <c r="AA194" s="58" t="s">
        <v>71</v>
      </c>
      <c r="AB194" s="58" t="s">
        <v>71</v>
      </c>
      <c r="AC194" s="59" t="s">
        <v>137</v>
      </c>
      <c r="AD194" s="59" t="s">
        <v>346</v>
      </c>
    </row>
    <row r="195" spans="2:30" s="107" customFormat="1" ht="171" customHeight="1" x14ac:dyDescent="0.2">
      <c r="B195" s="108" t="s">
        <v>62</v>
      </c>
      <c r="C195" s="113" t="s">
        <v>247</v>
      </c>
      <c r="D195" s="117" t="s">
        <v>399</v>
      </c>
      <c r="E195" s="58" t="s">
        <v>400</v>
      </c>
      <c r="F195" s="58" t="s">
        <v>401</v>
      </c>
      <c r="G195" s="112" t="s">
        <v>67</v>
      </c>
      <c r="H195" s="144"/>
      <c r="I195" s="79" t="s">
        <v>68</v>
      </c>
      <c r="J195" s="58" t="s">
        <v>69</v>
      </c>
      <c r="K195" s="59" t="s">
        <v>70</v>
      </c>
      <c r="L195" s="59" t="s">
        <v>71</v>
      </c>
      <c r="M195" s="59" t="s">
        <v>72</v>
      </c>
      <c r="N195" s="59" t="s">
        <v>73</v>
      </c>
      <c r="O195" s="58">
        <v>1</v>
      </c>
      <c r="P195" s="58">
        <v>2</v>
      </c>
      <c r="Q195" s="58">
        <v>6</v>
      </c>
      <c r="R195" s="58" t="str">
        <f t="shared" si="172"/>
        <v>MEDIO</v>
      </c>
      <c r="S195" s="58">
        <v>10</v>
      </c>
      <c r="T195" s="58">
        <f t="shared" si="173"/>
        <v>60</v>
      </c>
      <c r="U195" s="58" t="str">
        <f t="shared" si="174"/>
        <v>III</v>
      </c>
      <c r="V195" s="58" t="str">
        <f t="shared" si="175"/>
        <v>Aceptable con control existente</v>
      </c>
      <c r="W195" s="58" t="s">
        <v>150</v>
      </c>
      <c r="X195" s="59" t="s">
        <v>402</v>
      </c>
      <c r="Y195" s="58" t="s">
        <v>39</v>
      </c>
      <c r="Z195" s="58" t="s">
        <v>71</v>
      </c>
      <c r="AA195" s="58" t="s">
        <v>71</v>
      </c>
      <c r="AB195" s="58" t="s">
        <v>71</v>
      </c>
      <c r="AC195" s="58" t="s">
        <v>75</v>
      </c>
      <c r="AD195" s="58" t="s">
        <v>71</v>
      </c>
    </row>
    <row r="196" spans="2:30" s="107" customFormat="1" ht="168.75" customHeight="1" x14ac:dyDescent="0.2">
      <c r="B196" s="108" t="s">
        <v>62</v>
      </c>
      <c r="C196" s="113" t="s">
        <v>247</v>
      </c>
      <c r="D196" s="117" t="s">
        <v>399</v>
      </c>
      <c r="E196" s="58" t="s">
        <v>400</v>
      </c>
      <c r="F196" s="58" t="s">
        <v>401</v>
      </c>
      <c r="G196" s="112" t="s">
        <v>67</v>
      </c>
      <c r="H196" s="144"/>
      <c r="I196" s="79" t="s">
        <v>403</v>
      </c>
      <c r="J196" s="58" t="s">
        <v>69</v>
      </c>
      <c r="K196" s="59" t="s">
        <v>404</v>
      </c>
      <c r="L196" s="58" t="s">
        <v>405</v>
      </c>
      <c r="M196" s="58" t="s">
        <v>406</v>
      </c>
      <c r="N196" s="59" t="s">
        <v>407</v>
      </c>
      <c r="O196" s="58">
        <v>1</v>
      </c>
      <c r="P196" s="58">
        <v>2</v>
      </c>
      <c r="Q196" s="58">
        <v>6</v>
      </c>
      <c r="R196" s="58" t="str">
        <f t="shared" si="172"/>
        <v>MEDIO</v>
      </c>
      <c r="S196" s="58">
        <v>10</v>
      </c>
      <c r="T196" s="58">
        <f t="shared" si="173"/>
        <v>60</v>
      </c>
      <c r="U196" s="58" t="str">
        <f t="shared" si="174"/>
        <v>III</v>
      </c>
      <c r="V196" s="58" t="str">
        <f t="shared" si="175"/>
        <v>Aceptable con control existente</v>
      </c>
      <c r="W196" s="58" t="s">
        <v>150</v>
      </c>
      <c r="X196" s="59" t="s">
        <v>408</v>
      </c>
      <c r="Y196" s="58" t="s">
        <v>39</v>
      </c>
      <c r="Z196" s="58" t="s">
        <v>71</v>
      </c>
      <c r="AA196" s="58" t="s">
        <v>71</v>
      </c>
      <c r="AB196" s="58" t="s">
        <v>71</v>
      </c>
      <c r="AC196" s="58" t="s">
        <v>75</v>
      </c>
      <c r="AD196" s="58" t="s">
        <v>71</v>
      </c>
    </row>
    <row r="197" spans="2:30" s="107" customFormat="1" ht="172.5" customHeight="1" x14ac:dyDescent="0.2">
      <c r="B197" s="108" t="s">
        <v>62</v>
      </c>
      <c r="C197" s="113" t="s">
        <v>247</v>
      </c>
      <c r="D197" s="117" t="s">
        <v>399</v>
      </c>
      <c r="E197" s="58" t="s">
        <v>400</v>
      </c>
      <c r="F197" s="58" t="s">
        <v>409</v>
      </c>
      <c r="G197" s="112" t="s">
        <v>67</v>
      </c>
      <c r="H197" s="144"/>
      <c r="I197" s="79" t="s">
        <v>76</v>
      </c>
      <c r="J197" s="58" t="s">
        <v>77</v>
      </c>
      <c r="K197" s="59" t="s">
        <v>78</v>
      </c>
      <c r="L197" s="58" t="s">
        <v>79</v>
      </c>
      <c r="M197" s="59" t="s">
        <v>71</v>
      </c>
      <c r="N197" s="59" t="s">
        <v>81</v>
      </c>
      <c r="O197" s="58">
        <v>1</v>
      </c>
      <c r="P197" s="58">
        <v>2</v>
      </c>
      <c r="Q197" s="58">
        <v>6</v>
      </c>
      <c r="R197" s="58" t="str">
        <f t="shared" ref="R197" si="181">IF(Q197&lt;=4,"BAJO",IF(Q197&lt;=8,"MEDIO",IF(Q197&lt;=20,"ALTO","MUY ALTO")))</f>
        <v>MEDIO</v>
      </c>
      <c r="S197" s="58">
        <v>10</v>
      </c>
      <c r="T197" s="58">
        <f t="shared" ref="T197" si="182">Q197*S197</f>
        <v>60</v>
      </c>
      <c r="U197" s="58" t="str">
        <f t="shared" ref="U197" si="183">IF(T197&lt;=20,"IV",IF(T197&lt;=120,"III",IF(T197&lt;=500,"II",IF(T197&lt;=4000,"I",FALSE))))</f>
        <v>III</v>
      </c>
      <c r="V197" s="58" t="str">
        <f t="shared" ref="V197" si="184">IF(U197="IV","Aceptable",IF(U197="III","Aceptable con control existente",IF(U197="II","Aceptable con control especifico", IF(U197="I","No Aceptable",FALSE))))</f>
        <v>Aceptable con control existente</v>
      </c>
      <c r="W197" s="58" t="s">
        <v>394</v>
      </c>
      <c r="X197" s="58" t="s">
        <v>83</v>
      </c>
      <c r="Y197" s="58" t="s">
        <v>39</v>
      </c>
      <c r="Z197" s="58" t="s">
        <v>71</v>
      </c>
      <c r="AA197" s="58" t="s">
        <v>71</v>
      </c>
      <c r="AB197" s="58" t="s">
        <v>71</v>
      </c>
      <c r="AC197" s="58" t="s">
        <v>84</v>
      </c>
      <c r="AD197" s="58" t="s">
        <v>71</v>
      </c>
    </row>
    <row r="198" spans="2:30" s="107" customFormat="1" ht="174.75" customHeight="1" x14ac:dyDescent="0.2">
      <c r="B198" s="108" t="s">
        <v>62</v>
      </c>
      <c r="C198" s="113" t="s">
        <v>247</v>
      </c>
      <c r="D198" s="117" t="s">
        <v>399</v>
      </c>
      <c r="E198" s="58" t="s">
        <v>400</v>
      </c>
      <c r="F198" s="58" t="s">
        <v>401</v>
      </c>
      <c r="G198" s="112" t="s">
        <v>67</v>
      </c>
      <c r="H198" s="144"/>
      <c r="I198" s="79" t="s">
        <v>410</v>
      </c>
      <c r="J198" s="58" t="s">
        <v>220</v>
      </c>
      <c r="K198" s="59" t="s">
        <v>221</v>
      </c>
      <c r="L198" s="59" t="s">
        <v>71</v>
      </c>
      <c r="M198" s="59" t="s">
        <v>222</v>
      </c>
      <c r="N198" s="59" t="s">
        <v>223</v>
      </c>
      <c r="O198" s="58">
        <v>3</v>
      </c>
      <c r="P198" s="58">
        <v>3</v>
      </c>
      <c r="Q198" s="58">
        <f>O198*P198</f>
        <v>9</v>
      </c>
      <c r="R198" s="58" t="str">
        <f t="shared" si="172"/>
        <v>ALTO</v>
      </c>
      <c r="S198" s="58">
        <v>25</v>
      </c>
      <c r="T198" s="58">
        <f t="shared" si="173"/>
        <v>225</v>
      </c>
      <c r="U198" s="58" t="str">
        <f t="shared" si="174"/>
        <v>II</v>
      </c>
      <c r="V198" s="58" t="str">
        <f t="shared" si="175"/>
        <v>Aceptable con control especifico</v>
      </c>
      <c r="W198" s="58" t="s">
        <v>150</v>
      </c>
      <c r="X198" s="58" t="s">
        <v>224</v>
      </c>
      <c r="Y198" s="58" t="s">
        <v>39</v>
      </c>
      <c r="Z198" s="58" t="s">
        <v>71</v>
      </c>
      <c r="AA198" s="58" t="s">
        <v>71</v>
      </c>
      <c r="AB198" s="58" t="s">
        <v>71</v>
      </c>
      <c r="AC198" s="58" t="s">
        <v>225</v>
      </c>
      <c r="AD198" s="58" t="s">
        <v>71</v>
      </c>
    </row>
    <row r="199" spans="2:30" s="107" customFormat="1" ht="174.75" customHeight="1" x14ac:dyDescent="0.2">
      <c r="B199" s="108" t="s">
        <v>62</v>
      </c>
      <c r="C199" s="113" t="s">
        <v>247</v>
      </c>
      <c r="D199" s="117" t="s">
        <v>399</v>
      </c>
      <c r="E199" s="58" t="s">
        <v>400</v>
      </c>
      <c r="F199" s="58" t="s">
        <v>401</v>
      </c>
      <c r="G199" s="112" t="s">
        <v>67</v>
      </c>
      <c r="H199" s="144"/>
      <c r="I199" s="79" t="s">
        <v>321</v>
      </c>
      <c r="J199" s="58" t="s">
        <v>86</v>
      </c>
      <c r="K199" s="59" t="s">
        <v>87</v>
      </c>
      <c r="L199" s="58" t="s">
        <v>88</v>
      </c>
      <c r="M199" s="59" t="s">
        <v>152</v>
      </c>
      <c r="N199" s="59" t="s">
        <v>153</v>
      </c>
      <c r="O199" s="58">
        <v>1</v>
      </c>
      <c r="P199" s="58">
        <v>2</v>
      </c>
      <c r="Q199" s="58">
        <v>6</v>
      </c>
      <c r="R199" s="58" t="str">
        <f t="shared" ref="R199:R200" si="185">IF(Q199&lt;=4,"BAJO",IF(Q199&lt;=8,"MEDIO",IF(Q199&lt;=20,"ALTO","MUY ALTO")))</f>
        <v>MEDIO</v>
      </c>
      <c r="S199" s="58">
        <v>10</v>
      </c>
      <c r="T199" s="58">
        <f t="shared" ref="T199:T200" si="186">Q199*S199</f>
        <v>60</v>
      </c>
      <c r="U199" s="58" t="str">
        <f t="shared" ref="U199:U204" si="187">IF(T199&lt;=20,"IV",IF(T199&lt;=120,"III",IF(T199&lt;=500,"II",IF(T199&lt;=4000,"I",FALSE))))</f>
        <v>III</v>
      </c>
      <c r="V199" s="58" t="str">
        <f t="shared" ref="V199:V200" si="188">IF(U199="IV","Aceptable",IF(U199="III","Aceptable con control existente",IF(U199="II","Aceptable con control especifico", IF(U199="I","No Aceptable",FALSE))))</f>
        <v>Aceptable con control existente</v>
      </c>
      <c r="W199" s="58" t="s">
        <v>150</v>
      </c>
      <c r="X199" s="58" t="s">
        <v>154</v>
      </c>
      <c r="Y199" s="58" t="s">
        <v>39</v>
      </c>
      <c r="Z199" s="58" t="s">
        <v>71</v>
      </c>
      <c r="AA199" s="58" t="s">
        <v>71</v>
      </c>
      <c r="AB199" s="58" t="s">
        <v>155</v>
      </c>
      <c r="AC199" s="58" t="s">
        <v>156</v>
      </c>
      <c r="AD199" s="58" t="s">
        <v>71</v>
      </c>
    </row>
    <row r="200" spans="2:30" s="107" customFormat="1" ht="174.75" customHeight="1" x14ac:dyDescent="0.2">
      <c r="B200" s="108" t="s">
        <v>62</v>
      </c>
      <c r="C200" s="113" t="s">
        <v>247</v>
      </c>
      <c r="D200" s="117" t="s">
        <v>399</v>
      </c>
      <c r="E200" s="58" t="s">
        <v>400</v>
      </c>
      <c r="F200" s="58" t="s">
        <v>401</v>
      </c>
      <c r="G200" s="112" t="s">
        <v>67</v>
      </c>
      <c r="H200" s="144"/>
      <c r="I200" s="79" t="s">
        <v>93</v>
      </c>
      <c r="J200" s="58" t="s">
        <v>86</v>
      </c>
      <c r="K200" s="59" t="s">
        <v>94</v>
      </c>
      <c r="L200" s="58" t="s">
        <v>157</v>
      </c>
      <c r="M200" s="59" t="s">
        <v>95</v>
      </c>
      <c r="N200" s="59" t="s">
        <v>232</v>
      </c>
      <c r="O200" s="58">
        <v>1</v>
      </c>
      <c r="P200" s="58">
        <v>2</v>
      </c>
      <c r="Q200" s="58">
        <v>6</v>
      </c>
      <c r="R200" s="58" t="str">
        <f t="shared" si="185"/>
        <v>MEDIO</v>
      </c>
      <c r="S200" s="58">
        <v>10</v>
      </c>
      <c r="T200" s="58">
        <f t="shared" si="186"/>
        <v>60</v>
      </c>
      <c r="U200" s="58" t="str">
        <f t="shared" si="187"/>
        <v>III</v>
      </c>
      <c r="V200" s="58" t="str">
        <f t="shared" si="188"/>
        <v>Aceptable con control existente</v>
      </c>
      <c r="W200" s="58" t="s">
        <v>150</v>
      </c>
      <c r="X200" s="58" t="s">
        <v>159</v>
      </c>
      <c r="Y200" s="58" t="s">
        <v>39</v>
      </c>
      <c r="Z200" s="58" t="s">
        <v>71</v>
      </c>
      <c r="AA200" s="58" t="s">
        <v>71</v>
      </c>
      <c r="AB200" s="58" t="s">
        <v>71</v>
      </c>
      <c r="AC200" s="58" t="s">
        <v>160</v>
      </c>
      <c r="AD200" s="58" t="s">
        <v>71</v>
      </c>
    </row>
    <row r="201" spans="2:30" s="107" customFormat="1" ht="174.75" customHeight="1" x14ac:dyDescent="0.25">
      <c r="B201" s="108" t="s">
        <v>62</v>
      </c>
      <c r="C201" s="113" t="s">
        <v>247</v>
      </c>
      <c r="D201" s="117" t="s">
        <v>399</v>
      </c>
      <c r="E201" s="58" t="s">
        <v>400</v>
      </c>
      <c r="F201" s="58" t="s">
        <v>401</v>
      </c>
      <c r="G201" s="32"/>
      <c r="H201" s="32" t="s">
        <v>67</v>
      </c>
      <c r="I201" s="138" t="s">
        <v>411</v>
      </c>
      <c r="J201" s="58" t="s">
        <v>412</v>
      </c>
      <c r="K201" s="59" t="s">
        <v>413</v>
      </c>
      <c r="L201" s="58" t="s">
        <v>414</v>
      </c>
      <c r="M201" s="116" t="s">
        <v>415</v>
      </c>
      <c r="N201" s="115" t="s">
        <v>416</v>
      </c>
      <c r="O201" s="32">
        <v>2</v>
      </c>
      <c r="P201" s="32">
        <v>3</v>
      </c>
      <c r="Q201" s="58">
        <v>6</v>
      </c>
      <c r="R201" s="58" t="s">
        <v>44</v>
      </c>
      <c r="S201" s="32">
        <v>25</v>
      </c>
      <c r="T201" s="58">
        <v>150</v>
      </c>
      <c r="U201" s="58" t="str">
        <f t="shared" si="187"/>
        <v>II</v>
      </c>
      <c r="V201" s="58" t="str">
        <f t="shared" ref="V201" si="189">IF(U201="IV","Aceptable",IF(U201="III","Mejorable",IF(U201="II","Aceptable con control especifico", IF(U201="I","No Aceptable",FALSE))))</f>
        <v>Aceptable con control especifico</v>
      </c>
      <c r="W201" s="58" t="s">
        <v>150</v>
      </c>
      <c r="X201" s="59" t="s">
        <v>417</v>
      </c>
      <c r="Y201" s="32" t="s">
        <v>39</v>
      </c>
      <c r="Z201" s="58" t="s">
        <v>346</v>
      </c>
      <c r="AA201" s="58" t="s">
        <v>418</v>
      </c>
      <c r="AB201" s="58" t="s">
        <v>346</v>
      </c>
      <c r="AC201" s="32" t="s">
        <v>419</v>
      </c>
      <c r="AD201" s="32" t="s">
        <v>71</v>
      </c>
    </row>
    <row r="202" spans="2:30" s="107" customFormat="1" ht="174.75" customHeight="1" x14ac:dyDescent="0.25">
      <c r="B202" s="108" t="s">
        <v>62</v>
      </c>
      <c r="C202" s="113" t="s">
        <v>247</v>
      </c>
      <c r="D202" s="117" t="s">
        <v>399</v>
      </c>
      <c r="E202" s="58" t="s">
        <v>400</v>
      </c>
      <c r="F202" s="58" t="s">
        <v>401</v>
      </c>
      <c r="G202" s="32" t="s">
        <v>67</v>
      </c>
      <c r="H202" s="32"/>
      <c r="I202" s="79" t="s">
        <v>99</v>
      </c>
      <c r="J202" s="58" t="s">
        <v>100</v>
      </c>
      <c r="K202" s="59" t="s">
        <v>101</v>
      </c>
      <c r="L202" s="59" t="s">
        <v>102</v>
      </c>
      <c r="M202" s="59" t="s">
        <v>103</v>
      </c>
      <c r="N202" s="59" t="s">
        <v>104</v>
      </c>
      <c r="O202" s="58">
        <v>2</v>
      </c>
      <c r="P202" s="58">
        <v>3</v>
      </c>
      <c r="Q202" s="58">
        <f t="shared" ref="Q202:Q204" si="190">O202*P202</f>
        <v>6</v>
      </c>
      <c r="R202" s="58" t="str">
        <f t="shared" ref="R202:R204" si="191">IF(Q202&lt;=4,"BAJO",IF(Q202&lt;=8,"MEDIO",IF(Q202&lt;=20,"ALTO","MUY ALTO")))</f>
        <v>MEDIO</v>
      </c>
      <c r="S202" s="58">
        <v>10</v>
      </c>
      <c r="T202" s="58">
        <f t="shared" ref="T202:T204" si="192">Q202*S202</f>
        <v>60</v>
      </c>
      <c r="U202" s="58" t="str">
        <f t="shared" si="187"/>
        <v>III</v>
      </c>
      <c r="V202" s="58" t="str">
        <f t="shared" ref="V202:V204" si="193">IF(U202="IV","Aceptable",IF(U202="III","Aceptable con control existente",IF(U202="II","Aceptable con control especifico", IF(U202="I","No Aceptable",FALSE))))</f>
        <v>Aceptable con control existente</v>
      </c>
      <c r="W202" s="58" t="s">
        <v>150</v>
      </c>
      <c r="X202" s="58" t="s">
        <v>91</v>
      </c>
      <c r="Y202" s="58" t="s">
        <v>39</v>
      </c>
      <c r="Z202" s="58" t="s">
        <v>71</v>
      </c>
      <c r="AA202" s="58" t="s">
        <v>71</v>
      </c>
      <c r="AB202" s="58" t="s">
        <v>71</v>
      </c>
      <c r="AC202" s="58" t="s">
        <v>105</v>
      </c>
      <c r="AD202" s="58" t="s">
        <v>71</v>
      </c>
    </row>
    <row r="203" spans="2:30" s="107" customFormat="1" ht="174.75" customHeight="1" x14ac:dyDescent="0.2">
      <c r="B203" s="108" t="s">
        <v>62</v>
      </c>
      <c r="C203" s="113" t="s">
        <v>247</v>
      </c>
      <c r="D203" s="117" t="s">
        <v>399</v>
      </c>
      <c r="E203" s="58" t="s">
        <v>400</v>
      </c>
      <c r="F203" s="58" t="s">
        <v>401</v>
      </c>
      <c r="G203" s="112" t="s">
        <v>67</v>
      </c>
      <c r="H203" s="144"/>
      <c r="I203" s="79" t="s">
        <v>334</v>
      </c>
      <c r="J203" s="58" t="s">
        <v>100</v>
      </c>
      <c r="K203" s="59" t="s">
        <v>101</v>
      </c>
      <c r="L203" s="58" t="s">
        <v>107</v>
      </c>
      <c r="M203" s="59" t="s">
        <v>162</v>
      </c>
      <c r="N203" s="59" t="s">
        <v>109</v>
      </c>
      <c r="O203" s="58">
        <v>1</v>
      </c>
      <c r="P203" s="58">
        <v>2</v>
      </c>
      <c r="Q203" s="58">
        <v>6</v>
      </c>
      <c r="R203" s="58" t="str">
        <f t="shared" si="191"/>
        <v>MEDIO</v>
      </c>
      <c r="S203" s="58">
        <v>10</v>
      </c>
      <c r="T203" s="58">
        <f t="shared" si="192"/>
        <v>60</v>
      </c>
      <c r="U203" s="58" t="str">
        <f t="shared" si="187"/>
        <v>III</v>
      </c>
      <c r="V203" s="58" t="str">
        <f t="shared" si="193"/>
        <v>Aceptable con control existente</v>
      </c>
      <c r="W203" s="58" t="s">
        <v>150</v>
      </c>
      <c r="X203" s="58" t="s">
        <v>91</v>
      </c>
      <c r="Y203" s="58" t="s">
        <v>39</v>
      </c>
      <c r="Z203" s="58" t="s">
        <v>71</v>
      </c>
      <c r="AA203" s="58" t="s">
        <v>71</v>
      </c>
      <c r="AB203" s="58" t="s">
        <v>71</v>
      </c>
      <c r="AC203" s="58" t="s">
        <v>163</v>
      </c>
      <c r="AD203" s="58" t="s">
        <v>71</v>
      </c>
    </row>
    <row r="204" spans="2:30" s="107" customFormat="1" ht="174.75" customHeight="1" x14ac:dyDescent="0.25">
      <c r="B204" s="108" t="s">
        <v>62</v>
      </c>
      <c r="C204" s="113" t="s">
        <v>247</v>
      </c>
      <c r="D204" s="117" t="s">
        <v>399</v>
      </c>
      <c r="E204" s="58" t="s">
        <v>400</v>
      </c>
      <c r="F204" s="58" t="s">
        <v>401</v>
      </c>
      <c r="G204" s="32" t="s">
        <v>67</v>
      </c>
      <c r="H204" s="32"/>
      <c r="I204" s="130" t="s">
        <v>172</v>
      </c>
      <c r="J204" s="130" t="s">
        <v>100</v>
      </c>
      <c r="K204" s="128" t="s">
        <v>101</v>
      </c>
      <c r="L204" s="130" t="s">
        <v>236</v>
      </c>
      <c r="M204" s="128" t="s">
        <v>236</v>
      </c>
      <c r="N204" s="128" t="s">
        <v>379</v>
      </c>
      <c r="O204" s="130">
        <v>2</v>
      </c>
      <c r="P204" s="130">
        <v>3</v>
      </c>
      <c r="Q204" s="130">
        <f t="shared" si="190"/>
        <v>6</v>
      </c>
      <c r="R204" s="130" t="str">
        <f t="shared" si="191"/>
        <v>MEDIO</v>
      </c>
      <c r="S204" s="130">
        <v>10</v>
      </c>
      <c r="T204" s="130">
        <f t="shared" si="192"/>
        <v>60</v>
      </c>
      <c r="U204" s="58" t="str">
        <f t="shared" si="187"/>
        <v>III</v>
      </c>
      <c r="V204" s="58" t="str">
        <f t="shared" si="193"/>
        <v>Aceptable con control existente</v>
      </c>
      <c r="W204" s="130">
        <v>1</v>
      </c>
      <c r="X204" s="130" t="s">
        <v>91</v>
      </c>
      <c r="Y204" s="130" t="s">
        <v>39</v>
      </c>
      <c r="Z204" s="130" t="s">
        <v>71</v>
      </c>
      <c r="AA204" s="130" t="s">
        <v>71</v>
      </c>
      <c r="AB204" s="130" t="s">
        <v>71</v>
      </c>
      <c r="AC204" s="130" t="s">
        <v>380</v>
      </c>
      <c r="AD204" s="58" t="s">
        <v>71</v>
      </c>
    </row>
    <row r="205" spans="2:30" s="107" customFormat="1" ht="174.75" customHeight="1" x14ac:dyDescent="0.2">
      <c r="B205" s="108" t="s">
        <v>62</v>
      </c>
      <c r="C205" s="113" t="s">
        <v>247</v>
      </c>
      <c r="D205" s="117" t="s">
        <v>399</v>
      </c>
      <c r="E205" s="58" t="s">
        <v>400</v>
      </c>
      <c r="F205" s="58" t="s">
        <v>401</v>
      </c>
      <c r="G205" s="112" t="s">
        <v>67</v>
      </c>
      <c r="H205" s="144"/>
      <c r="I205" s="79" t="s">
        <v>111</v>
      </c>
      <c r="J205" s="58" t="s">
        <v>100</v>
      </c>
      <c r="K205" s="59" t="s">
        <v>101</v>
      </c>
      <c r="L205" s="59" t="s">
        <v>112</v>
      </c>
      <c r="M205" s="59" t="s">
        <v>113</v>
      </c>
      <c r="N205" s="59" t="s">
        <v>114</v>
      </c>
      <c r="O205" s="58">
        <v>2</v>
      </c>
      <c r="P205" s="58">
        <v>3</v>
      </c>
      <c r="Q205" s="58">
        <f t="shared" ref="Q205" si="194">O205*P205</f>
        <v>6</v>
      </c>
      <c r="R205" s="58" t="str">
        <f t="shared" si="172"/>
        <v>MEDIO</v>
      </c>
      <c r="S205" s="58">
        <v>10</v>
      </c>
      <c r="T205" s="58">
        <f t="shared" si="173"/>
        <v>60</v>
      </c>
      <c r="U205" s="58" t="str">
        <f t="shared" si="174"/>
        <v>III</v>
      </c>
      <c r="V205" s="58" t="str">
        <f t="shared" si="175"/>
        <v>Aceptable con control existente</v>
      </c>
      <c r="W205" s="58" t="s">
        <v>150</v>
      </c>
      <c r="X205" s="58" t="s">
        <v>91</v>
      </c>
      <c r="Y205" s="58" t="s">
        <v>39</v>
      </c>
      <c r="Z205" s="58" t="s">
        <v>71</v>
      </c>
      <c r="AA205" s="58" t="s">
        <v>71</v>
      </c>
      <c r="AB205" s="58" t="s">
        <v>71</v>
      </c>
      <c r="AC205" s="58" t="s">
        <v>105</v>
      </c>
      <c r="AD205" s="58" t="s">
        <v>71</v>
      </c>
    </row>
    <row r="206" spans="2:30" s="107" customFormat="1" ht="184.5" customHeight="1" x14ac:dyDescent="0.2">
      <c r="B206" s="108" t="s">
        <v>62</v>
      </c>
      <c r="C206" s="113" t="s">
        <v>247</v>
      </c>
      <c r="D206" s="117" t="s">
        <v>399</v>
      </c>
      <c r="E206" s="58" t="s">
        <v>400</v>
      </c>
      <c r="F206" s="58" t="s">
        <v>401</v>
      </c>
      <c r="G206" s="112" t="s">
        <v>67</v>
      </c>
      <c r="H206" s="144"/>
      <c r="I206" s="79" t="s">
        <v>420</v>
      </c>
      <c r="J206" s="58" t="s">
        <v>116</v>
      </c>
      <c r="K206" s="59" t="s">
        <v>234</v>
      </c>
      <c r="L206" s="58" t="s">
        <v>336</v>
      </c>
      <c r="M206" s="59" t="s">
        <v>337</v>
      </c>
      <c r="N206" s="59" t="s">
        <v>421</v>
      </c>
      <c r="O206" s="58">
        <v>1</v>
      </c>
      <c r="P206" s="58">
        <v>3</v>
      </c>
      <c r="Q206" s="58">
        <f>O206*P206</f>
        <v>3</v>
      </c>
      <c r="R206" s="58" t="str">
        <f t="shared" si="172"/>
        <v>BAJO</v>
      </c>
      <c r="S206" s="58">
        <v>10</v>
      </c>
      <c r="T206" s="58">
        <f t="shared" si="173"/>
        <v>30</v>
      </c>
      <c r="U206" s="58" t="str">
        <f t="shared" si="174"/>
        <v>III</v>
      </c>
      <c r="V206" s="58" t="str">
        <f t="shared" si="175"/>
        <v>Aceptable con control existente</v>
      </c>
      <c r="W206" s="58" t="s">
        <v>150</v>
      </c>
      <c r="X206" s="58" t="s">
        <v>238</v>
      </c>
      <c r="Y206" s="58" t="s">
        <v>39</v>
      </c>
      <c r="Z206" s="58" t="s">
        <v>71</v>
      </c>
      <c r="AA206" s="58" t="s">
        <v>71</v>
      </c>
      <c r="AB206" s="58" t="s">
        <v>71</v>
      </c>
      <c r="AC206" s="58" t="s">
        <v>422</v>
      </c>
      <c r="AD206" s="58" t="s">
        <v>71</v>
      </c>
    </row>
    <row r="207" spans="2:30" s="107" customFormat="1" ht="198" customHeight="1" x14ac:dyDescent="0.2">
      <c r="B207" s="108" t="s">
        <v>62</v>
      </c>
      <c r="C207" s="113" t="s">
        <v>247</v>
      </c>
      <c r="D207" s="117" t="s">
        <v>399</v>
      </c>
      <c r="E207" s="58" t="s">
        <v>400</v>
      </c>
      <c r="F207" s="58" t="s">
        <v>401</v>
      </c>
      <c r="G207" s="112" t="s">
        <v>67</v>
      </c>
      <c r="H207" s="144"/>
      <c r="I207" s="79" t="s">
        <v>381</v>
      </c>
      <c r="J207" s="58" t="s">
        <v>116</v>
      </c>
      <c r="K207" s="59" t="s">
        <v>294</v>
      </c>
      <c r="L207" s="58" t="s">
        <v>295</v>
      </c>
      <c r="M207" s="59" t="s">
        <v>296</v>
      </c>
      <c r="N207" s="59" t="s">
        <v>340</v>
      </c>
      <c r="O207" s="58">
        <v>2</v>
      </c>
      <c r="P207" s="58">
        <v>2</v>
      </c>
      <c r="Q207" s="58">
        <f>O207*P207</f>
        <v>4</v>
      </c>
      <c r="R207" s="58" t="str">
        <f t="shared" si="172"/>
        <v>BAJO</v>
      </c>
      <c r="S207" s="58">
        <v>100</v>
      </c>
      <c r="T207" s="58">
        <f t="shared" si="173"/>
        <v>400</v>
      </c>
      <c r="U207" s="58" t="str">
        <f t="shared" si="174"/>
        <v>II</v>
      </c>
      <c r="V207" s="58" t="str">
        <f t="shared" si="175"/>
        <v>Aceptable con control especifico</v>
      </c>
      <c r="W207" s="58" t="s">
        <v>150</v>
      </c>
      <c r="X207" s="58" t="s">
        <v>297</v>
      </c>
      <c r="Y207" s="58" t="s">
        <v>39</v>
      </c>
      <c r="Z207" s="58" t="s">
        <v>71</v>
      </c>
      <c r="AA207" s="58" t="s">
        <v>71</v>
      </c>
      <c r="AB207" s="58" t="s">
        <v>71</v>
      </c>
      <c r="AC207" s="58" t="s">
        <v>298</v>
      </c>
      <c r="AD207" s="58" t="s">
        <v>71</v>
      </c>
    </row>
    <row r="208" spans="2:30" s="107" customFormat="1" ht="192" customHeight="1" x14ac:dyDescent="0.2">
      <c r="B208" s="108" t="s">
        <v>62</v>
      </c>
      <c r="C208" s="113" t="s">
        <v>247</v>
      </c>
      <c r="D208" s="117" t="s">
        <v>399</v>
      </c>
      <c r="E208" s="58" t="s">
        <v>400</v>
      </c>
      <c r="F208" s="58" t="s">
        <v>401</v>
      </c>
      <c r="G208" s="112" t="s">
        <v>67</v>
      </c>
      <c r="H208" s="144"/>
      <c r="I208" s="79" t="s">
        <v>341</v>
      </c>
      <c r="J208" s="58" t="s">
        <v>116</v>
      </c>
      <c r="K208" s="59" t="s">
        <v>139</v>
      </c>
      <c r="L208" s="59" t="s">
        <v>396</v>
      </c>
      <c r="M208" s="59" t="s">
        <v>343</v>
      </c>
      <c r="N208" s="59" t="s">
        <v>274</v>
      </c>
      <c r="O208" s="58">
        <v>2</v>
      </c>
      <c r="P208" s="58">
        <v>3</v>
      </c>
      <c r="Q208" s="58">
        <f>O208*P208</f>
        <v>6</v>
      </c>
      <c r="R208" s="58" t="str">
        <f t="shared" si="172"/>
        <v>MEDIO</v>
      </c>
      <c r="S208" s="58">
        <v>25</v>
      </c>
      <c r="T208" s="58">
        <f t="shared" si="173"/>
        <v>150</v>
      </c>
      <c r="U208" s="58" t="str">
        <f t="shared" si="174"/>
        <v>II</v>
      </c>
      <c r="V208" s="58" t="str">
        <f t="shared" si="175"/>
        <v>Aceptable con control especifico</v>
      </c>
      <c r="W208" s="58" t="s">
        <v>150</v>
      </c>
      <c r="X208" s="58" t="s">
        <v>269</v>
      </c>
      <c r="Y208" s="58" t="s">
        <v>39</v>
      </c>
      <c r="Z208" s="58" t="s">
        <v>71</v>
      </c>
      <c r="AA208" s="58" t="s">
        <v>71</v>
      </c>
      <c r="AB208" s="58" t="s">
        <v>71</v>
      </c>
      <c r="AC208" s="58" t="s">
        <v>345</v>
      </c>
      <c r="AD208" s="58" t="s">
        <v>71</v>
      </c>
    </row>
    <row r="209" spans="2:30" s="107" customFormat="1" ht="198.75" customHeight="1" x14ac:dyDescent="0.2">
      <c r="B209" s="108" t="s">
        <v>62</v>
      </c>
      <c r="C209" s="113" t="s">
        <v>247</v>
      </c>
      <c r="D209" s="117" t="s">
        <v>399</v>
      </c>
      <c r="E209" s="58" t="s">
        <v>400</v>
      </c>
      <c r="F209" s="58" t="s">
        <v>401</v>
      </c>
      <c r="G209" s="112" t="s">
        <v>67</v>
      </c>
      <c r="H209" s="144"/>
      <c r="I209" s="79" t="s">
        <v>348</v>
      </c>
      <c r="J209" s="58" t="s">
        <v>116</v>
      </c>
      <c r="K209" s="59" t="s">
        <v>241</v>
      </c>
      <c r="L209" s="59" t="s">
        <v>71</v>
      </c>
      <c r="M209" s="59" t="s">
        <v>349</v>
      </c>
      <c r="N209" s="59" t="s">
        <v>350</v>
      </c>
      <c r="O209" s="58">
        <v>3</v>
      </c>
      <c r="P209" s="58">
        <v>4</v>
      </c>
      <c r="Q209" s="58">
        <f>O209*P209</f>
        <v>12</v>
      </c>
      <c r="R209" s="58" t="str">
        <f t="shared" si="172"/>
        <v>ALTO</v>
      </c>
      <c r="S209" s="58">
        <v>25</v>
      </c>
      <c r="T209" s="58">
        <f t="shared" si="173"/>
        <v>300</v>
      </c>
      <c r="U209" s="58" t="str">
        <f t="shared" si="174"/>
        <v>II</v>
      </c>
      <c r="V209" s="58" t="str">
        <f t="shared" si="175"/>
        <v>Aceptable con control especifico</v>
      </c>
      <c r="W209" s="58" t="s">
        <v>150</v>
      </c>
      <c r="X209" s="58" t="s">
        <v>243</v>
      </c>
      <c r="Y209" s="58" t="s">
        <v>39</v>
      </c>
      <c r="Z209" s="58" t="s">
        <v>71</v>
      </c>
      <c r="AA209" s="58" t="s">
        <v>71</v>
      </c>
      <c r="AB209" s="58" t="s">
        <v>71</v>
      </c>
      <c r="AC209" s="58" t="s">
        <v>351</v>
      </c>
      <c r="AD209" s="58" t="s">
        <v>71</v>
      </c>
    </row>
    <row r="210" spans="2:30" s="107" customFormat="1" ht="198.75" customHeight="1" x14ac:dyDescent="0.2">
      <c r="B210" s="108" t="s">
        <v>62</v>
      </c>
      <c r="C210" s="113" t="s">
        <v>247</v>
      </c>
      <c r="D210" s="117" t="s">
        <v>399</v>
      </c>
      <c r="E210" s="58" t="s">
        <v>400</v>
      </c>
      <c r="F210" s="58" t="s">
        <v>401</v>
      </c>
      <c r="G210" s="112" t="s">
        <v>67</v>
      </c>
      <c r="H210" s="144"/>
      <c r="I210" s="79" t="s">
        <v>398</v>
      </c>
      <c r="J210" s="58" t="s">
        <v>116</v>
      </c>
      <c r="K210" s="59" t="s">
        <v>117</v>
      </c>
      <c r="L210" s="58" t="s">
        <v>118</v>
      </c>
      <c r="M210" s="59" t="s">
        <v>353</v>
      </c>
      <c r="N210" s="59" t="s">
        <v>354</v>
      </c>
      <c r="O210" s="58">
        <v>2</v>
      </c>
      <c r="P210" s="58">
        <v>2</v>
      </c>
      <c r="Q210" s="58">
        <f t="shared" ref="Q210" si="195">O210*P210</f>
        <v>4</v>
      </c>
      <c r="R210" s="58" t="str">
        <f t="shared" ref="R210" si="196">IF(Q210&lt;=4,"BAJO",IF(Q210&lt;=8,"MEDIO",IF(Q210&lt;=20,"ALTO","MUY ALTO")))</f>
        <v>BAJO</v>
      </c>
      <c r="S210" s="58">
        <v>100</v>
      </c>
      <c r="T210" s="58">
        <f t="shared" ref="T210" si="197">Q210*S210</f>
        <v>400</v>
      </c>
      <c r="U210" s="58" t="str">
        <f t="shared" ref="U210" si="198">IF(T210&lt;=20,"IV",IF(T210&lt;=120,"III",IF(T210&lt;=500,"II",IF(T210&lt;=4000,"I",FALSE))))</f>
        <v>II</v>
      </c>
      <c r="V210" s="58" t="str">
        <f t="shared" ref="V210" si="199">IF(U210="IV","Aceptable",IF(U210="III","Aceptable con control existente",IF(U210="II","Aceptable con control especifico", IF(U210="I","No Aceptable",FALSE))))</f>
        <v>Aceptable con control especifico</v>
      </c>
      <c r="W210" s="58" t="s">
        <v>150</v>
      </c>
      <c r="X210" s="58" t="s">
        <v>122</v>
      </c>
      <c r="Y210" s="58" t="s">
        <v>39</v>
      </c>
      <c r="Z210" s="58" t="s">
        <v>71</v>
      </c>
      <c r="AA210" s="58" t="s">
        <v>71</v>
      </c>
      <c r="AB210" s="58" t="s">
        <v>71</v>
      </c>
      <c r="AC210" s="59" t="s">
        <v>185</v>
      </c>
      <c r="AD210" s="58" t="s">
        <v>71</v>
      </c>
    </row>
    <row r="211" spans="2:30" s="107" customFormat="1" ht="188.25" customHeight="1" x14ac:dyDescent="0.2">
      <c r="B211" s="108" t="s">
        <v>62</v>
      </c>
      <c r="C211" s="113" t="s">
        <v>247</v>
      </c>
      <c r="D211" s="117" t="s">
        <v>399</v>
      </c>
      <c r="E211" s="58" t="s">
        <v>400</v>
      </c>
      <c r="F211" s="58" t="s">
        <v>401</v>
      </c>
      <c r="G211" s="112" t="s">
        <v>67</v>
      </c>
      <c r="H211" s="144"/>
      <c r="I211" s="79" t="s">
        <v>384</v>
      </c>
      <c r="J211" s="58" t="s">
        <v>116</v>
      </c>
      <c r="K211" s="59" t="s">
        <v>125</v>
      </c>
      <c r="L211" s="58" t="s">
        <v>126</v>
      </c>
      <c r="M211" s="59" t="s">
        <v>164</v>
      </c>
      <c r="N211" s="59" t="s">
        <v>128</v>
      </c>
      <c r="O211" s="58">
        <v>2</v>
      </c>
      <c r="P211" s="58">
        <v>3</v>
      </c>
      <c r="Q211" s="58">
        <f>O211*P211</f>
        <v>6</v>
      </c>
      <c r="R211" s="58" t="str">
        <f t="shared" si="172"/>
        <v>MEDIO</v>
      </c>
      <c r="S211" s="58">
        <v>10</v>
      </c>
      <c r="T211" s="58">
        <f t="shared" si="173"/>
        <v>60</v>
      </c>
      <c r="U211" s="58" t="str">
        <f t="shared" si="174"/>
        <v>III</v>
      </c>
      <c r="V211" s="58" t="str">
        <f t="shared" si="175"/>
        <v>Aceptable con control existente</v>
      </c>
      <c r="W211" s="58" t="s">
        <v>150</v>
      </c>
      <c r="X211" s="58" t="s">
        <v>122</v>
      </c>
      <c r="Y211" s="58" t="s">
        <v>39</v>
      </c>
      <c r="Z211" s="58" t="s">
        <v>71</v>
      </c>
      <c r="AA211" s="58" t="s">
        <v>71</v>
      </c>
      <c r="AB211" s="58" t="s">
        <v>71</v>
      </c>
      <c r="AC211" s="58" t="s">
        <v>129</v>
      </c>
      <c r="AD211" s="58" t="s">
        <v>71</v>
      </c>
    </row>
    <row r="212" spans="2:30" s="107" customFormat="1" ht="188.25" customHeight="1" x14ac:dyDescent="0.25">
      <c r="B212" s="108" t="s">
        <v>62</v>
      </c>
      <c r="C212" s="113" t="s">
        <v>247</v>
      </c>
      <c r="D212" s="117" t="s">
        <v>399</v>
      </c>
      <c r="E212" s="58" t="s">
        <v>400</v>
      </c>
      <c r="F212" s="58" t="s">
        <v>401</v>
      </c>
      <c r="G212" s="112"/>
      <c r="H212" s="112" t="s">
        <v>67</v>
      </c>
      <c r="I212" s="79" t="s">
        <v>246</v>
      </c>
      <c r="J212" s="58" t="s">
        <v>131</v>
      </c>
      <c r="K212" s="59" t="s">
        <v>132</v>
      </c>
      <c r="L212" s="58" t="s">
        <v>133</v>
      </c>
      <c r="M212" s="59" t="s">
        <v>134</v>
      </c>
      <c r="N212" s="59" t="s">
        <v>135</v>
      </c>
      <c r="O212" s="58">
        <v>4</v>
      </c>
      <c r="P212" s="58">
        <v>2</v>
      </c>
      <c r="Q212" s="58">
        <f t="shared" ref="Q212:Q213" si="200">O212*P212</f>
        <v>8</v>
      </c>
      <c r="R212" s="58" t="str">
        <f t="shared" ref="R212:R213" si="201">IF(Q212&lt;=4,"BAJO",IF(Q212&lt;=8,"MEDIO",IF(Q212&lt;=20,"ALTO","MUY ALTO")))</f>
        <v>MEDIO</v>
      </c>
      <c r="S212" s="58">
        <v>60</v>
      </c>
      <c r="T212" s="58">
        <f t="shared" ref="T212:T213" si="202">Q212*S212</f>
        <v>480</v>
      </c>
      <c r="U212" s="58" t="str">
        <f t="shared" ref="U212:U213" si="203">IF(T212&lt;=20,"IV",IF(T212&lt;=120,"III",IF(T212&lt;=500,"II",IF(T212&lt;=4000,"I",FALSE))))</f>
        <v>II</v>
      </c>
      <c r="V212" s="58" t="str">
        <f t="shared" ref="V212:V219" si="204">IF(U212="IV","Aceptable",IF(U212="III","Aceptable con control existente",IF(U212="II","Aceptable con control especifico", IF(U212="I","No Aceptable",FALSE))))</f>
        <v>Aceptable con control especifico</v>
      </c>
      <c r="W212" s="58" t="s">
        <v>150</v>
      </c>
      <c r="X212" s="58" t="s">
        <v>136</v>
      </c>
      <c r="Y212" s="58" t="s">
        <v>39</v>
      </c>
      <c r="Z212" s="58" t="s">
        <v>71</v>
      </c>
      <c r="AA212" s="58" t="s">
        <v>71</v>
      </c>
      <c r="AB212" s="58" t="s">
        <v>71</v>
      </c>
      <c r="AC212" s="59" t="s">
        <v>137</v>
      </c>
      <c r="AD212" s="59" t="s">
        <v>346</v>
      </c>
    </row>
    <row r="213" spans="2:30" s="107" customFormat="1" ht="188.25" customHeight="1" x14ac:dyDescent="0.25">
      <c r="B213" s="108" t="s">
        <v>62</v>
      </c>
      <c r="C213" s="113" t="s">
        <v>247</v>
      </c>
      <c r="D213" s="117" t="s">
        <v>399</v>
      </c>
      <c r="E213" s="58" t="s">
        <v>400</v>
      </c>
      <c r="F213" s="58" t="s">
        <v>401</v>
      </c>
      <c r="G213" s="112"/>
      <c r="H213" s="112" t="s">
        <v>67</v>
      </c>
      <c r="I213" s="79" t="s">
        <v>138</v>
      </c>
      <c r="J213" s="58" t="s">
        <v>131</v>
      </c>
      <c r="K213" s="59" t="s">
        <v>139</v>
      </c>
      <c r="L213" s="58" t="s">
        <v>140</v>
      </c>
      <c r="M213" s="59" t="s">
        <v>134</v>
      </c>
      <c r="N213" s="59" t="s">
        <v>135</v>
      </c>
      <c r="O213" s="58">
        <v>3</v>
      </c>
      <c r="P213" s="58">
        <v>3</v>
      </c>
      <c r="Q213" s="58">
        <f t="shared" si="200"/>
        <v>9</v>
      </c>
      <c r="R213" s="58" t="str">
        <f t="shared" si="201"/>
        <v>ALTO</v>
      </c>
      <c r="S213" s="58">
        <v>25</v>
      </c>
      <c r="T213" s="58">
        <f t="shared" si="202"/>
        <v>225</v>
      </c>
      <c r="U213" s="58" t="str">
        <f t="shared" si="203"/>
        <v>II</v>
      </c>
      <c r="V213" s="58" t="str">
        <f t="shared" si="204"/>
        <v>Aceptable con control especifico</v>
      </c>
      <c r="W213" s="58" t="s">
        <v>150</v>
      </c>
      <c r="X213" s="58" t="s">
        <v>136</v>
      </c>
      <c r="Y213" s="58" t="s">
        <v>39</v>
      </c>
      <c r="Z213" s="58" t="s">
        <v>71</v>
      </c>
      <c r="AA213" s="58" t="s">
        <v>71</v>
      </c>
      <c r="AB213" s="58" t="s">
        <v>71</v>
      </c>
      <c r="AC213" s="59" t="s">
        <v>137</v>
      </c>
      <c r="AD213" s="59" t="s">
        <v>346</v>
      </c>
    </row>
    <row r="214" spans="2:30" s="107" customFormat="1" ht="245.25" customHeight="1" x14ac:dyDescent="0.2">
      <c r="B214" s="108" t="s">
        <v>141</v>
      </c>
      <c r="C214" s="108" t="s">
        <v>390</v>
      </c>
      <c r="D214" s="117" t="s">
        <v>423</v>
      </c>
      <c r="E214" s="32" t="s">
        <v>424</v>
      </c>
      <c r="F214" s="32" t="s">
        <v>425</v>
      </c>
      <c r="G214" s="112" t="s">
        <v>67</v>
      </c>
      <c r="H214" s="144"/>
      <c r="I214" s="79" t="s">
        <v>68</v>
      </c>
      <c r="J214" s="58" t="s">
        <v>69</v>
      </c>
      <c r="K214" s="59" t="s">
        <v>70</v>
      </c>
      <c r="L214" s="59" t="s">
        <v>71</v>
      </c>
      <c r="M214" s="59" t="s">
        <v>72</v>
      </c>
      <c r="N214" s="59" t="s">
        <v>73</v>
      </c>
      <c r="O214" s="58">
        <v>1</v>
      </c>
      <c r="P214" s="58">
        <v>1</v>
      </c>
      <c r="Q214" s="58">
        <f>O214*P214</f>
        <v>1</v>
      </c>
      <c r="R214" s="58" t="str">
        <f>IF(Q214&lt;=4,"BAJO",IF(Q214&lt;=8,"MEDIO",IF(Q214&lt;=20,"ALTO","MUY ALTO")))</f>
        <v>BAJO</v>
      </c>
      <c r="S214" s="58">
        <v>10</v>
      </c>
      <c r="T214" s="58">
        <f>Q214*S214</f>
        <v>10</v>
      </c>
      <c r="U214" s="58" t="str">
        <f>IF(T214&lt;=20,"IV",IF(T214&lt;=120,"III",IF(T214&lt;=500,"II",IF(T214&lt;=4000,"I",FALSE))))</f>
        <v>IV</v>
      </c>
      <c r="V214" s="58" t="str">
        <f t="shared" si="204"/>
        <v>Aceptable</v>
      </c>
      <c r="W214" s="58" t="s">
        <v>426</v>
      </c>
      <c r="X214" s="59" t="s">
        <v>70</v>
      </c>
      <c r="Y214" s="58" t="s">
        <v>39</v>
      </c>
      <c r="Z214" s="58" t="s">
        <v>71</v>
      </c>
      <c r="AA214" s="58" t="s">
        <v>71</v>
      </c>
      <c r="AB214" s="58" t="s">
        <v>71</v>
      </c>
      <c r="AC214" s="58" t="s">
        <v>75</v>
      </c>
      <c r="AD214" s="58" t="s">
        <v>71</v>
      </c>
    </row>
    <row r="215" spans="2:30" s="107" customFormat="1" ht="245.25" customHeight="1" x14ac:dyDescent="0.2">
      <c r="B215" s="108" t="s">
        <v>141</v>
      </c>
      <c r="C215" s="108" t="s">
        <v>390</v>
      </c>
      <c r="D215" s="117" t="s">
        <v>423</v>
      </c>
      <c r="E215" s="32" t="s">
        <v>424</v>
      </c>
      <c r="F215" s="32" t="s">
        <v>425</v>
      </c>
      <c r="G215" s="112" t="s">
        <v>67</v>
      </c>
      <c r="H215" s="144"/>
      <c r="I215" s="79" t="s">
        <v>76</v>
      </c>
      <c r="J215" s="58" t="s">
        <v>77</v>
      </c>
      <c r="K215" s="59" t="s">
        <v>78</v>
      </c>
      <c r="L215" s="58" t="s">
        <v>79</v>
      </c>
      <c r="M215" s="59" t="s">
        <v>71</v>
      </c>
      <c r="N215" s="59" t="s">
        <v>81</v>
      </c>
      <c r="O215" s="58">
        <v>1</v>
      </c>
      <c r="P215" s="58">
        <v>2</v>
      </c>
      <c r="Q215" s="58">
        <v>6</v>
      </c>
      <c r="R215" s="58" t="str">
        <f t="shared" ref="R215" si="205">IF(Q215&lt;=4,"BAJO",IF(Q215&lt;=8,"MEDIO",IF(Q215&lt;=20,"ALTO","MUY ALTO")))</f>
        <v>MEDIO</v>
      </c>
      <c r="S215" s="58">
        <v>10</v>
      </c>
      <c r="T215" s="58">
        <f t="shared" ref="T215" si="206">Q215*S215</f>
        <v>60</v>
      </c>
      <c r="U215" s="58" t="str">
        <f t="shared" ref="U215" si="207">IF(T215&lt;=20,"IV",IF(T215&lt;=120,"III",IF(T215&lt;=500,"II",IF(T215&lt;=4000,"I",FALSE))))</f>
        <v>III</v>
      </c>
      <c r="V215" s="58" t="str">
        <f t="shared" si="204"/>
        <v>Aceptable con control existente</v>
      </c>
      <c r="W215" s="58" t="s">
        <v>394</v>
      </c>
      <c r="X215" s="58" t="s">
        <v>83</v>
      </c>
      <c r="Y215" s="58" t="s">
        <v>39</v>
      </c>
      <c r="Z215" s="58" t="s">
        <v>71</v>
      </c>
      <c r="AA215" s="58" t="s">
        <v>71</v>
      </c>
      <c r="AB215" s="58" t="s">
        <v>71</v>
      </c>
      <c r="AC215" s="58" t="s">
        <v>84</v>
      </c>
      <c r="AD215" s="58" t="s">
        <v>371</v>
      </c>
    </row>
    <row r="216" spans="2:30" s="107" customFormat="1" ht="245.25" customHeight="1" x14ac:dyDescent="0.2">
      <c r="B216" s="108" t="s">
        <v>141</v>
      </c>
      <c r="C216" s="108" t="s">
        <v>390</v>
      </c>
      <c r="D216" s="117" t="s">
        <v>423</v>
      </c>
      <c r="E216" s="32" t="s">
        <v>424</v>
      </c>
      <c r="F216" s="32" t="s">
        <v>425</v>
      </c>
      <c r="G216" s="112" t="s">
        <v>67</v>
      </c>
      <c r="H216" s="144"/>
      <c r="I216" s="79" t="s">
        <v>427</v>
      </c>
      <c r="J216" s="58" t="s">
        <v>86</v>
      </c>
      <c r="K216" s="59" t="s">
        <v>87</v>
      </c>
      <c r="L216" s="58" t="s">
        <v>88</v>
      </c>
      <c r="M216" s="59" t="s">
        <v>152</v>
      </c>
      <c r="N216" s="59" t="s">
        <v>153</v>
      </c>
      <c r="O216" s="58">
        <v>1</v>
      </c>
      <c r="P216" s="58">
        <v>2</v>
      </c>
      <c r="Q216" s="58">
        <v>6</v>
      </c>
      <c r="R216" s="58" t="str">
        <f t="shared" ref="R216:R219" si="208">IF(Q216&lt;=4,"BAJO",IF(Q216&lt;=8,"MEDIO",IF(Q216&lt;=20,"ALTO","MUY ALTO")))</f>
        <v>MEDIO</v>
      </c>
      <c r="S216" s="58">
        <v>10</v>
      </c>
      <c r="T216" s="58">
        <f t="shared" ref="T216:T219" si="209">Q216*S216</f>
        <v>60</v>
      </c>
      <c r="U216" s="58" t="str">
        <f t="shared" ref="U216:U219" si="210">IF(T216&lt;=20,"IV",IF(T216&lt;=120,"III",IF(T216&lt;=500,"II",IF(T216&lt;=4000,"I",FALSE))))</f>
        <v>III</v>
      </c>
      <c r="V216" s="58" t="str">
        <f t="shared" si="204"/>
        <v>Aceptable con control existente</v>
      </c>
      <c r="W216" s="58" t="s">
        <v>426</v>
      </c>
      <c r="X216" s="58" t="s">
        <v>154</v>
      </c>
      <c r="Y216" s="58" t="s">
        <v>39</v>
      </c>
      <c r="Z216" s="58" t="s">
        <v>71</v>
      </c>
      <c r="AA216" s="58" t="s">
        <v>71</v>
      </c>
      <c r="AB216" s="58" t="s">
        <v>155</v>
      </c>
      <c r="AC216" s="58" t="s">
        <v>156</v>
      </c>
      <c r="AD216" s="58" t="s">
        <v>71</v>
      </c>
    </row>
    <row r="217" spans="2:30" s="107" customFormat="1" ht="245.25" customHeight="1" x14ac:dyDescent="0.2">
      <c r="B217" s="108" t="s">
        <v>141</v>
      </c>
      <c r="C217" s="108" t="s">
        <v>390</v>
      </c>
      <c r="D217" s="117" t="s">
        <v>423</v>
      </c>
      <c r="E217" s="32" t="s">
        <v>424</v>
      </c>
      <c r="F217" s="32" t="s">
        <v>425</v>
      </c>
      <c r="G217" s="112" t="s">
        <v>67</v>
      </c>
      <c r="H217" s="144"/>
      <c r="I217" s="79" t="s">
        <v>428</v>
      </c>
      <c r="J217" s="58" t="s">
        <v>86</v>
      </c>
      <c r="K217" s="59" t="s">
        <v>94</v>
      </c>
      <c r="L217" s="58" t="s">
        <v>157</v>
      </c>
      <c r="M217" s="59" t="s">
        <v>95</v>
      </c>
      <c r="N217" s="59" t="s">
        <v>158</v>
      </c>
      <c r="O217" s="58">
        <v>1</v>
      </c>
      <c r="P217" s="58">
        <v>2</v>
      </c>
      <c r="Q217" s="58">
        <v>6</v>
      </c>
      <c r="R217" s="58" t="str">
        <f t="shared" si="208"/>
        <v>MEDIO</v>
      </c>
      <c r="S217" s="58">
        <v>10</v>
      </c>
      <c r="T217" s="58">
        <f t="shared" si="209"/>
        <v>60</v>
      </c>
      <c r="U217" s="58" t="str">
        <f t="shared" si="210"/>
        <v>III</v>
      </c>
      <c r="V217" s="58" t="str">
        <f t="shared" si="204"/>
        <v>Aceptable con control existente</v>
      </c>
      <c r="W217" s="58" t="s">
        <v>426</v>
      </c>
      <c r="X217" s="58" t="s">
        <v>159</v>
      </c>
      <c r="Y217" s="58" t="s">
        <v>39</v>
      </c>
      <c r="Z217" s="58" t="s">
        <v>71</v>
      </c>
      <c r="AA217" s="58" t="s">
        <v>71</v>
      </c>
      <c r="AB217" s="58" t="s">
        <v>71</v>
      </c>
      <c r="AC217" s="58" t="s">
        <v>160</v>
      </c>
      <c r="AD217" s="58" t="s">
        <v>71</v>
      </c>
    </row>
    <row r="218" spans="2:30" s="107" customFormat="1" ht="245.25" customHeight="1" x14ac:dyDescent="0.2">
      <c r="B218" s="108" t="s">
        <v>141</v>
      </c>
      <c r="C218" s="108" t="s">
        <v>390</v>
      </c>
      <c r="D218" s="117" t="s">
        <v>423</v>
      </c>
      <c r="E218" s="32" t="s">
        <v>424</v>
      </c>
      <c r="F218" s="32" t="s">
        <v>425</v>
      </c>
      <c r="G218" s="112" t="s">
        <v>67</v>
      </c>
      <c r="H218" s="144"/>
      <c r="I218" s="79" t="s">
        <v>99</v>
      </c>
      <c r="J218" s="58" t="s">
        <v>100</v>
      </c>
      <c r="K218" s="59" t="s">
        <v>101</v>
      </c>
      <c r="L218" s="59" t="s">
        <v>102</v>
      </c>
      <c r="M218" s="59" t="s">
        <v>103</v>
      </c>
      <c r="N218" s="59" t="s">
        <v>104</v>
      </c>
      <c r="O218" s="58">
        <v>1</v>
      </c>
      <c r="P218" s="58">
        <v>2</v>
      </c>
      <c r="Q218" s="58">
        <v>6</v>
      </c>
      <c r="R218" s="58" t="str">
        <f t="shared" si="208"/>
        <v>MEDIO</v>
      </c>
      <c r="S218" s="58">
        <v>10</v>
      </c>
      <c r="T218" s="58">
        <f t="shared" si="209"/>
        <v>60</v>
      </c>
      <c r="U218" s="58" t="str">
        <f t="shared" si="210"/>
        <v>III</v>
      </c>
      <c r="V218" s="58" t="str">
        <f t="shared" si="204"/>
        <v>Aceptable con control existente</v>
      </c>
      <c r="W218" s="58" t="s">
        <v>426</v>
      </c>
      <c r="X218" s="58" t="s">
        <v>91</v>
      </c>
      <c r="Y218" s="58" t="s">
        <v>39</v>
      </c>
      <c r="Z218" s="58" t="s">
        <v>71</v>
      </c>
      <c r="AA218" s="58" t="s">
        <v>71</v>
      </c>
      <c r="AB218" s="58" t="s">
        <v>71</v>
      </c>
      <c r="AC218" s="58" t="s">
        <v>161</v>
      </c>
      <c r="AD218" s="58" t="s">
        <v>71</v>
      </c>
    </row>
    <row r="219" spans="2:30" s="107" customFormat="1" ht="245.25" customHeight="1" x14ac:dyDescent="0.2">
      <c r="B219" s="108" t="s">
        <v>141</v>
      </c>
      <c r="C219" s="108" t="s">
        <v>390</v>
      </c>
      <c r="D219" s="117" t="s">
        <v>423</v>
      </c>
      <c r="E219" s="32" t="s">
        <v>424</v>
      </c>
      <c r="F219" s="32" t="s">
        <v>425</v>
      </c>
      <c r="G219" s="112" t="s">
        <v>67</v>
      </c>
      <c r="H219" s="144"/>
      <c r="I219" s="133" t="s">
        <v>334</v>
      </c>
      <c r="J219" s="130" t="s">
        <v>100</v>
      </c>
      <c r="K219" s="128" t="s">
        <v>101</v>
      </c>
      <c r="L219" s="130" t="s">
        <v>107</v>
      </c>
      <c r="M219" s="128" t="s">
        <v>162</v>
      </c>
      <c r="N219" s="128" t="s">
        <v>109</v>
      </c>
      <c r="O219" s="130">
        <v>1</v>
      </c>
      <c r="P219" s="130">
        <v>2</v>
      </c>
      <c r="Q219" s="130">
        <v>6</v>
      </c>
      <c r="R219" s="130" t="str">
        <f t="shared" si="208"/>
        <v>MEDIO</v>
      </c>
      <c r="S219" s="130">
        <v>10</v>
      </c>
      <c r="T219" s="130">
        <f t="shared" si="209"/>
        <v>60</v>
      </c>
      <c r="U219" s="58" t="str">
        <f t="shared" si="210"/>
        <v>III</v>
      </c>
      <c r="V219" s="58" t="str">
        <f t="shared" si="204"/>
        <v>Aceptable con control existente</v>
      </c>
      <c r="W219" s="130" t="s">
        <v>426</v>
      </c>
      <c r="X219" s="130" t="s">
        <v>91</v>
      </c>
      <c r="Y219" s="130" t="s">
        <v>39</v>
      </c>
      <c r="Z219" s="130" t="s">
        <v>71</v>
      </c>
      <c r="AA219" s="130" t="s">
        <v>71</v>
      </c>
      <c r="AB219" s="130" t="s">
        <v>71</v>
      </c>
      <c r="AC219" s="130" t="s">
        <v>163</v>
      </c>
      <c r="AD219" s="58" t="s">
        <v>71</v>
      </c>
    </row>
    <row r="220" spans="2:30" s="107" customFormat="1" ht="238.5" customHeight="1" x14ac:dyDescent="0.2">
      <c r="B220" s="108" t="s">
        <v>141</v>
      </c>
      <c r="C220" s="108" t="s">
        <v>390</v>
      </c>
      <c r="D220" s="117" t="s">
        <v>423</v>
      </c>
      <c r="E220" s="32" t="s">
        <v>424</v>
      </c>
      <c r="F220" s="32" t="s">
        <v>425</v>
      </c>
      <c r="G220" s="112" t="s">
        <v>67</v>
      </c>
      <c r="H220" s="144"/>
      <c r="I220" s="79" t="s">
        <v>172</v>
      </c>
      <c r="J220" s="58" t="s">
        <v>100</v>
      </c>
      <c r="K220" s="59" t="s">
        <v>101</v>
      </c>
      <c r="L220" s="59" t="s">
        <v>112</v>
      </c>
      <c r="M220" s="59" t="s">
        <v>103</v>
      </c>
      <c r="N220" s="59" t="s">
        <v>173</v>
      </c>
      <c r="O220" s="58">
        <v>1</v>
      </c>
      <c r="P220" s="58">
        <v>2</v>
      </c>
      <c r="Q220" s="58">
        <v>6</v>
      </c>
      <c r="R220" s="58" t="str">
        <f t="shared" ref="R220:R243" si="211">IF(Q220&lt;=4,"BAJO",IF(Q220&lt;=8,"MEDIO",IF(Q220&lt;=20,"ALTO","MUY ALTO")))</f>
        <v>MEDIO</v>
      </c>
      <c r="S220" s="58">
        <v>10</v>
      </c>
      <c r="T220" s="58">
        <f t="shared" ref="T220:T243" si="212">Q220*S220</f>
        <v>60</v>
      </c>
      <c r="U220" s="58" t="str">
        <f t="shared" ref="U220:U243" si="213">IF(T220&lt;=20,"IV",IF(T220&lt;=120,"III",IF(T220&lt;=500,"II",IF(T220&lt;=4000,"I",FALSE))))</f>
        <v>III</v>
      </c>
      <c r="V220" s="58" t="str">
        <f t="shared" ref="V220:V253" si="214">IF(U220="IV","Aceptable",IF(U220="III","Aceptable con control existente",IF(U220="II","Aceptable con control especifico", IF(U220="I","No Aceptable",FALSE))))</f>
        <v>Aceptable con control existente</v>
      </c>
      <c r="W220" s="58" t="s">
        <v>426</v>
      </c>
      <c r="X220" s="58" t="s">
        <v>91</v>
      </c>
      <c r="Y220" s="58" t="s">
        <v>39</v>
      </c>
      <c r="Z220" s="58" t="s">
        <v>71</v>
      </c>
      <c r="AA220" s="58" t="s">
        <v>71</v>
      </c>
      <c r="AB220" s="58" t="s">
        <v>71</v>
      </c>
      <c r="AC220" s="58" t="s">
        <v>174</v>
      </c>
      <c r="AD220" s="58" t="s">
        <v>71</v>
      </c>
    </row>
    <row r="221" spans="2:30" s="107" customFormat="1" ht="238.5" customHeight="1" x14ac:dyDescent="0.2">
      <c r="B221" s="108" t="s">
        <v>141</v>
      </c>
      <c r="C221" s="108" t="s">
        <v>390</v>
      </c>
      <c r="D221" s="117" t="s">
        <v>423</v>
      </c>
      <c r="E221" s="32" t="s">
        <v>424</v>
      </c>
      <c r="F221" s="32" t="s">
        <v>425</v>
      </c>
      <c r="G221" s="112" t="s">
        <v>67</v>
      </c>
      <c r="H221" s="144"/>
      <c r="I221" s="79" t="s">
        <v>395</v>
      </c>
      <c r="J221" s="58" t="s">
        <v>100</v>
      </c>
      <c r="K221" s="59" t="s">
        <v>101</v>
      </c>
      <c r="L221" s="59" t="s">
        <v>112</v>
      </c>
      <c r="M221" s="59" t="s">
        <v>113</v>
      </c>
      <c r="N221" s="59" t="s">
        <v>114</v>
      </c>
      <c r="O221" s="58">
        <v>1</v>
      </c>
      <c r="P221" s="58">
        <v>2</v>
      </c>
      <c r="Q221" s="58">
        <v>6</v>
      </c>
      <c r="R221" s="58" t="str">
        <f t="shared" ref="R221" si="215">IF(Q221&lt;=4,"BAJO",IF(Q221&lt;=8,"MEDIO",IF(Q221&lt;=20,"ALTO","MUY ALTO")))</f>
        <v>MEDIO</v>
      </c>
      <c r="S221" s="58">
        <v>10</v>
      </c>
      <c r="T221" s="58">
        <f t="shared" ref="T221" si="216">Q221*S221</f>
        <v>60</v>
      </c>
      <c r="U221" s="58" t="str">
        <f t="shared" ref="U221" si="217">IF(T221&lt;=20,"IV",IF(T221&lt;=120,"III",IF(T221&lt;=500,"II",IF(T221&lt;=4000,"I",FALSE))))</f>
        <v>III</v>
      </c>
      <c r="V221" s="58" t="str">
        <f t="shared" ref="V221" si="218">IF(U221="IV","Aceptable",IF(U221="III","Aceptable con control existente",IF(U221="II","Aceptable con control especifico", IF(U221="I","No Aceptable",FALSE))))</f>
        <v>Aceptable con control existente</v>
      </c>
      <c r="W221" s="58" t="s">
        <v>426</v>
      </c>
      <c r="X221" s="58" t="s">
        <v>91</v>
      </c>
      <c r="Y221" s="58" t="s">
        <v>39</v>
      </c>
      <c r="Z221" s="58" t="s">
        <v>71</v>
      </c>
      <c r="AA221" s="58" t="s">
        <v>71</v>
      </c>
      <c r="AB221" s="58" t="s">
        <v>71</v>
      </c>
      <c r="AC221" s="58" t="s">
        <v>175</v>
      </c>
      <c r="AD221" s="58" t="s">
        <v>71</v>
      </c>
    </row>
    <row r="222" spans="2:30" s="107" customFormat="1" ht="244.5" customHeight="1" x14ac:dyDescent="0.2">
      <c r="B222" s="108" t="s">
        <v>141</v>
      </c>
      <c r="C222" s="108" t="s">
        <v>390</v>
      </c>
      <c r="D222" s="117" t="s">
        <v>423</v>
      </c>
      <c r="E222" s="32" t="s">
        <v>424</v>
      </c>
      <c r="F222" s="32" t="s">
        <v>425</v>
      </c>
      <c r="G222" s="112" t="s">
        <v>67</v>
      </c>
      <c r="H222" s="144"/>
      <c r="I222" s="79" t="s">
        <v>259</v>
      </c>
      <c r="J222" s="58" t="s">
        <v>116</v>
      </c>
      <c r="K222" s="59" t="s">
        <v>260</v>
      </c>
      <c r="L222" s="59" t="s">
        <v>71</v>
      </c>
      <c r="M222" s="59" t="s">
        <v>261</v>
      </c>
      <c r="N222" s="59" t="s">
        <v>262</v>
      </c>
      <c r="O222" s="58">
        <v>1</v>
      </c>
      <c r="P222" s="58">
        <v>3</v>
      </c>
      <c r="Q222" s="58">
        <f>O222*P222</f>
        <v>3</v>
      </c>
      <c r="R222" s="58" t="str">
        <f t="shared" si="211"/>
        <v>BAJO</v>
      </c>
      <c r="S222" s="58">
        <v>10</v>
      </c>
      <c r="T222" s="58">
        <f t="shared" si="212"/>
        <v>30</v>
      </c>
      <c r="U222" s="58" t="str">
        <f t="shared" si="213"/>
        <v>III</v>
      </c>
      <c r="V222" s="58" t="str">
        <f t="shared" si="214"/>
        <v>Aceptable con control existente</v>
      </c>
      <c r="W222" s="58" t="s">
        <v>426</v>
      </c>
      <c r="X222" s="58" t="s">
        <v>263</v>
      </c>
      <c r="Y222" s="58" t="s">
        <v>39</v>
      </c>
      <c r="Z222" s="58" t="s">
        <v>71</v>
      </c>
      <c r="AA222" s="58" t="s">
        <v>71</v>
      </c>
      <c r="AB222" s="58" t="s">
        <v>71</v>
      </c>
      <c r="AC222" s="58" t="s">
        <v>264</v>
      </c>
      <c r="AD222" s="58" t="s">
        <v>71</v>
      </c>
    </row>
    <row r="223" spans="2:30" s="107" customFormat="1" ht="237" customHeight="1" x14ac:dyDescent="0.2">
      <c r="B223" s="108" t="s">
        <v>141</v>
      </c>
      <c r="C223" s="108" t="s">
        <v>390</v>
      </c>
      <c r="D223" s="117" t="s">
        <v>423</v>
      </c>
      <c r="E223" s="32" t="s">
        <v>424</v>
      </c>
      <c r="F223" s="32" t="s">
        <v>425</v>
      </c>
      <c r="G223" s="112" t="s">
        <v>67</v>
      </c>
      <c r="H223" s="144"/>
      <c r="I223" s="79" t="s">
        <v>293</v>
      </c>
      <c r="J223" s="58" t="s">
        <v>116</v>
      </c>
      <c r="K223" s="59" t="s">
        <v>294</v>
      </c>
      <c r="L223" s="58" t="s">
        <v>295</v>
      </c>
      <c r="M223" s="59" t="s">
        <v>296</v>
      </c>
      <c r="N223" s="59" t="s">
        <v>340</v>
      </c>
      <c r="O223" s="58">
        <v>1</v>
      </c>
      <c r="P223" s="58">
        <v>2</v>
      </c>
      <c r="Q223" s="58">
        <f>O223*P223</f>
        <v>2</v>
      </c>
      <c r="R223" s="58" t="str">
        <f t="shared" si="211"/>
        <v>BAJO</v>
      </c>
      <c r="S223" s="58">
        <v>100</v>
      </c>
      <c r="T223" s="58">
        <f t="shared" si="212"/>
        <v>200</v>
      </c>
      <c r="U223" s="58" t="str">
        <f t="shared" si="213"/>
        <v>II</v>
      </c>
      <c r="V223" s="58" t="str">
        <f t="shared" si="214"/>
        <v>Aceptable con control especifico</v>
      </c>
      <c r="W223" s="58" t="s">
        <v>426</v>
      </c>
      <c r="X223" s="58" t="s">
        <v>297</v>
      </c>
      <c r="Y223" s="58" t="s">
        <v>39</v>
      </c>
      <c r="Z223" s="58" t="s">
        <v>71</v>
      </c>
      <c r="AA223" s="58" t="s">
        <v>71</v>
      </c>
      <c r="AB223" s="58" t="s">
        <v>71</v>
      </c>
      <c r="AC223" s="58" t="s">
        <v>298</v>
      </c>
      <c r="AD223" s="58" t="s">
        <v>71</v>
      </c>
    </row>
    <row r="224" spans="2:30" s="107" customFormat="1" ht="250.5" customHeight="1" x14ac:dyDescent="0.2">
      <c r="B224" s="108" t="s">
        <v>141</v>
      </c>
      <c r="C224" s="108" t="s">
        <v>390</v>
      </c>
      <c r="D224" s="117" t="s">
        <v>423</v>
      </c>
      <c r="E224" s="32" t="s">
        <v>424</v>
      </c>
      <c r="F224" s="32" t="s">
        <v>425</v>
      </c>
      <c r="G224" s="112" t="s">
        <v>67</v>
      </c>
      <c r="H224" s="144"/>
      <c r="I224" s="79" t="s">
        <v>283</v>
      </c>
      <c r="J224" s="58" t="s">
        <v>116</v>
      </c>
      <c r="K224" s="59" t="s">
        <v>266</v>
      </c>
      <c r="L224" s="58" t="s">
        <v>267</v>
      </c>
      <c r="M224" s="59" t="s">
        <v>268</v>
      </c>
      <c r="N224" s="59" t="s">
        <v>71</v>
      </c>
      <c r="O224" s="58">
        <v>1</v>
      </c>
      <c r="P224" s="58">
        <v>2</v>
      </c>
      <c r="Q224" s="58">
        <f>O224*P224</f>
        <v>2</v>
      </c>
      <c r="R224" s="58" t="str">
        <f t="shared" si="211"/>
        <v>BAJO</v>
      </c>
      <c r="S224" s="58">
        <v>10</v>
      </c>
      <c r="T224" s="58">
        <f t="shared" si="212"/>
        <v>20</v>
      </c>
      <c r="U224" s="58" t="str">
        <f t="shared" si="213"/>
        <v>IV</v>
      </c>
      <c r="V224" s="58" t="str">
        <f t="shared" si="214"/>
        <v>Aceptable</v>
      </c>
      <c r="W224" s="58" t="s">
        <v>426</v>
      </c>
      <c r="X224" s="58" t="s">
        <v>269</v>
      </c>
      <c r="Y224" s="58" t="s">
        <v>39</v>
      </c>
      <c r="Z224" s="58" t="s">
        <v>71</v>
      </c>
      <c r="AA224" s="58" t="s">
        <v>71</v>
      </c>
      <c r="AB224" s="58" t="s">
        <v>71</v>
      </c>
      <c r="AC224" s="58" t="s">
        <v>270</v>
      </c>
      <c r="AD224" s="58" t="s">
        <v>71</v>
      </c>
    </row>
    <row r="225" spans="2:30" s="107" customFormat="1" ht="232.5" customHeight="1" x14ac:dyDescent="0.2">
      <c r="B225" s="108" t="s">
        <v>141</v>
      </c>
      <c r="C225" s="108" t="s">
        <v>390</v>
      </c>
      <c r="D225" s="117" t="s">
        <v>423</v>
      </c>
      <c r="E225" s="32" t="s">
        <v>424</v>
      </c>
      <c r="F225" s="32" t="s">
        <v>425</v>
      </c>
      <c r="G225" s="112" t="s">
        <v>67</v>
      </c>
      <c r="H225" s="144"/>
      <c r="I225" s="79" t="s">
        <v>341</v>
      </c>
      <c r="J225" s="58" t="s">
        <v>116</v>
      </c>
      <c r="K225" s="59" t="s">
        <v>139</v>
      </c>
      <c r="L225" s="59" t="s">
        <v>396</v>
      </c>
      <c r="M225" s="59" t="s">
        <v>343</v>
      </c>
      <c r="N225" s="59" t="s">
        <v>274</v>
      </c>
      <c r="O225" s="58">
        <v>2</v>
      </c>
      <c r="P225" s="58">
        <v>3</v>
      </c>
      <c r="Q225" s="58">
        <f>O225*P225</f>
        <v>6</v>
      </c>
      <c r="R225" s="58" t="str">
        <f t="shared" si="211"/>
        <v>MEDIO</v>
      </c>
      <c r="S225" s="58">
        <v>25</v>
      </c>
      <c r="T225" s="58">
        <f t="shared" si="212"/>
        <v>150</v>
      </c>
      <c r="U225" s="58" t="str">
        <f t="shared" si="213"/>
        <v>II</v>
      </c>
      <c r="V225" s="58" t="str">
        <f t="shared" si="214"/>
        <v>Aceptable con control especifico</v>
      </c>
      <c r="W225" s="58" t="s">
        <v>426</v>
      </c>
      <c r="X225" s="58" t="s">
        <v>269</v>
      </c>
      <c r="Y225" s="58" t="s">
        <v>39</v>
      </c>
      <c r="Z225" s="58" t="s">
        <v>71</v>
      </c>
      <c r="AA225" s="58" t="s">
        <v>71</v>
      </c>
      <c r="AB225" s="58" t="s">
        <v>71</v>
      </c>
      <c r="AC225" s="58" t="s">
        <v>345</v>
      </c>
      <c r="AD225" s="58" t="s">
        <v>71</v>
      </c>
    </row>
    <row r="226" spans="2:30" s="107" customFormat="1" ht="242.25" customHeight="1" x14ac:dyDescent="0.2">
      <c r="B226" s="108" t="s">
        <v>141</v>
      </c>
      <c r="C226" s="108" t="s">
        <v>390</v>
      </c>
      <c r="D226" s="117" t="s">
        <v>423</v>
      </c>
      <c r="E226" s="32" t="s">
        <v>424</v>
      </c>
      <c r="F226" s="32" t="s">
        <v>425</v>
      </c>
      <c r="G226" s="112" t="s">
        <v>67</v>
      </c>
      <c r="H226" s="144"/>
      <c r="I226" s="79" t="s">
        <v>397</v>
      </c>
      <c r="J226" s="58" t="s">
        <v>116</v>
      </c>
      <c r="K226" s="59" t="s">
        <v>241</v>
      </c>
      <c r="L226" s="59" t="s">
        <v>71</v>
      </c>
      <c r="M226" s="59" t="s">
        <v>277</v>
      </c>
      <c r="N226" s="59" t="s">
        <v>242</v>
      </c>
      <c r="O226" s="58">
        <v>1</v>
      </c>
      <c r="P226" s="58">
        <v>1</v>
      </c>
      <c r="Q226" s="58">
        <f t="shared" ref="Q226:Q234" si="219">O226*P226</f>
        <v>1</v>
      </c>
      <c r="R226" s="58" t="str">
        <f t="shared" si="211"/>
        <v>BAJO</v>
      </c>
      <c r="S226" s="58">
        <v>25</v>
      </c>
      <c r="T226" s="58">
        <f t="shared" si="212"/>
        <v>25</v>
      </c>
      <c r="U226" s="58" t="str">
        <f t="shared" si="213"/>
        <v>III</v>
      </c>
      <c r="V226" s="58" t="str">
        <f t="shared" si="214"/>
        <v>Aceptable con control existente</v>
      </c>
      <c r="W226" s="58" t="s">
        <v>426</v>
      </c>
      <c r="X226" s="58" t="s">
        <v>243</v>
      </c>
      <c r="Y226" s="58" t="s">
        <v>39</v>
      </c>
      <c r="Z226" s="58" t="s">
        <v>71</v>
      </c>
      <c r="AA226" s="58" t="s">
        <v>71</v>
      </c>
      <c r="AB226" s="58" t="s">
        <v>71</v>
      </c>
      <c r="AC226" s="58" t="s">
        <v>244</v>
      </c>
      <c r="AD226" s="58" t="s">
        <v>71</v>
      </c>
    </row>
    <row r="227" spans="2:30" s="107" customFormat="1" ht="248.25" customHeight="1" x14ac:dyDescent="0.2">
      <c r="B227" s="108" t="s">
        <v>141</v>
      </c>
      <c r="C227" s="108" t="s">
        <v>390</v>
      </c>
      <c r="D227" s="117" t="s">
        <v>423</v>
      </c>
      <c r="E227" s="32" t="s">
        <v>424</v>
      </c>
      <c r="F227" s="32" t="s">
        <v>425</v>
      </c>
      <c r="G227" s="112" t="s">
        <v>67</v>
      </c>
      <c r="H227" s="144"/>
      <c r="I227" s="79" t="s">
        <v>429</v>
      </c>
      <c r="J227" s="58" t="s">
        <v>116</v>
      </c>
      <c r="K227" s="59" t="s">
        <v>117</v>
      </c>
      <c r="L227" s="58" t="s">
        <v>118</v>
      </c>
      <c r="M227" s="59" t="s">
        <v>353</v>
      </c>
      <c r="N227" s="59" t="s">
        <v>354</v>
      </c>
      <c r="O227" s="58">
        <v>2</v>
      </c>
      <c r="P227" s="58">
        <v>2</v>
      </c>
      <c r="Q227" s="58">
        <f t="shared" si="219"/>
        <v>4</v>
      </c>
      <c r="R227" s="58" t="str">
        <f t="shared" si="211"/>
        <v>BAJO</v>
      </c>
      <c r="S227" s="58">
        <v>100</v>
      </c>
      <c r="T227" s="58">
        <f t="shared" si="212"/>
        <v>400</v>
      </c>
      <c r="U227" s="58" t="str">
        <f t="shared" si="213"/>
        <v>II</v>
      </c>
      <c r="V227" s="58" t="str">
        <f t="shared" si="214"/>
        <v>Aceptable con control especifico</v>
      </c>
      <c r="W227" s="58" t="s">
        <v>426</v>
      </c>
      <c r="X227" s="58" t="s">
        <v>122</v>
      </c>
      <c r="Y227" s="58" t="s">
        <v>39</v>
      </c>
      <c r="Z227" s="58" t="s">
        <v>71</v>
      </c>
      <c r="AA227" s="58" t="s">
        <v>71</v>
      </c>
      <c r="AB227" s="58" t="s">
        <v>71</v>
      </c>
      <c r="AC227" s="59" t="s">
        <v>185</v>
      </c>
      <c r="AD227" s="58" t="s">
        <v>71</v>
      </c>
    </row>
    <row r="228" spans="2:30" s="107" customFormat="1" ht="240" customHeight="1" x14ac:dyDescent="0.2">
      <c r="B228" s="108" t="s">
        <v>141</v>
      </c>
      <c r="C228" s="108" t="s">
        <v>390</v>
      </c>
      <c r="D228" s="117" t="s">
        <v>423</v>
      </c>
      <c r="E228" s="32" t="s">
        <v>424</v>
      </c>
      <c r="F228" s="32" t="s">
        <v>425</v>
      </c>
      <c r="G228" s="112" t="s">
        <v>67</v>
      </c>
      <c r="H228" s="144"/>
      <c r="I228" s="79" t="s">
        <v>186</v>
      </c>
      <c r="J228" s="58" t="s">
        <v>116</v>
      </c>
      <c r="K228" s="59" t="s">
        <v>125</v>
      </c>
      <c r="L228" s="58" t="s">
        <v>126</v>
      </c>
      <c r="M228" s="59" t="s">
        <v>164</v>
      </c>
      <c r="N228" s="59" t="s">
        <v>128</v>
      </c>
      <c r="O228" s="58">
        <v>2</v>
      </c>
      <c r="P228" s="58">
        <v>3</v>
      </c>
      <c r="Q228" s="58">
        <f t="shared" si="219"/>
        <v>6</v>
      </c>
      <c r="R228" s="58" t="str">
        <f t="shared" si="211"/>
        <v>MEDIO</v>
      </c>
      <c r="S228" s="58">
        <v>10</v>
      </c>
      <c r="T228" s="58">
        <f t="shared" si="212"/>
        <v>60</v>
      </c>
      <c r="U228" s="58" t="str">
        <f t="shared" si="213"/>
        <v>III</v>
      </c>
      <c r="V228" s="58" t="str">
        <f t="shared" si="214"/>
        <v>Aceptable con control existente</v>
      </c>
      <c r="W228" s="58" t="s">
        <v>426</v>
      </c>
      <c r="X228" s="58" t="s">
        <v>122</v>
      </c>
      <c r="Y228" s="58" t="s">
        <v>39</v>
      </c>
      <c r="Z228" s="58" t="s">
        <v>71</v>
      </c>
      <c r="AA228" s="58" t="s">
        <v>71</v>
      </c>
      <c r="AB228" s="58" t="s">
        <v>71</v>
      </c>
      <c r="AC228" s="58" t="s">
        <v>129</v>
      </c>
      <c r="AD228" s="58" t="s">
        <v>71</v>
      </c>
    </row>
    <row r="229" spans="2:30" s="107" customFormat="1" ht="240" customHeight="1" x14ac:dyDescent="0.25">
      <c r="B229" s="108" t="s">
        <v>141</v>
      </c>
      <c r="C229" s="108" t="s">
        <v>390</v>
      </c>
      <c r="D229" s="117" t="s">
        <v>423</v>
      </c>
      <c r="E229" s="32" t="s">
        <v>424</v>
      </c>
      <c r="F229" s="32" t="s">
        <v>425</v>
      </c>
      <c r="G229" s="112"/>
      <c r="H229" s="112" t="s">
        <v>67</v>
      </c>
      <c r="I229" s="79" t="s">
        <v>246</v>
      </c>
      <c r="J229" s="58" t="s">
        <v>131</v>
      </c>
      <c r="K229" s="59" t="s">
        <v>132</v>
      </c>
      <c r="L229" s="58" t="s">
        <v>133</v>
      </c>
      <c r="M229" s="59" t="s">
        <v>134</v>
      </c>
      <c r="N229" s="59" t="s">
        <v>135</v>
      </c>
      <c r="O229" s="58">
        <v>4</v>
      </c>
      <c r="P229" s="58">
        <v>2</v>
      </c>
      <c r="Q229" s="58">
        <f t="shared" ref="Q229" si="220">O229*P229</f>
        <v>8</v>
      </c>
      <c r="R229" s="58" t="str">
        <f t="shared" ref="R229" si="221">IF(Q229&lt;=4,"BAJO",IF(Q229&lt;=8,"MEDIO",IF(Q229&lt;=20,"ALTO","MUY ALTO")))</f>
        <v>MEDIO</v>
      </c>
      <c r="S229" s="58">
        <v>60</v>
      </c>
      <c r="T229" s="58">
        <f t="shared" ref="T229" si="222">Q229*S229</f>
        <v>480</v>
      </c>
      <c r="U229" s="58" t="str">
        <f t="shared" ref="U229" si="223">IF(T229&lt;=20,"IV",IF(T229&lt;=120,"III",IF(T229&lt;=500,"II",IF(T229&lt;=4000,"I",FALSE))))</f>
        <v>II</v>
      </c>
      <c r="V229" s="58" t="str">
        <f t="shared" ref="V229" si="224">IF(U229="IV","Aceptable",IF(U229="III","Aceptable con control existente",IF(U229="II","Aceptable con control especifico", IF(U229="I","No Aceptable",FALSE))))</f>
        <v>Aceptable con control especifico</v>
      </c>
      <c r="W229" s="58" t="s">
        <v>426</v>
      </c>
      <c r="X229" s="58" t="s">
        <v>136</v>
      </c>
      <c r="Y229" s="58" t="s">
        <v>39</v>
      </c>
      <c r="Z229" s="58" t="s">
        <v>71</v>
      </c>
      <c r="AA229" s="58" t="s">
        <v>71</v>
      </c>
      <c r="AB229" s="58" t="s">
        <v>71</v>
      </c>
      <c r="AC229" s="59" t="s">
        <v>137</v>
      </c>
      <c r="AD229" s="58" t="s">
        <v>71</v>
      </c>
    </row>
    <row r="230" spans="2:30" s="107" customFormat="1" ht="234" customHeight="1" x14ac:dyDescent="0.25">
      <c r="B230" s="108" t="s">
        <v>141</v>
      </c>
      <c r="C230" s="108" t="s">
        <v>390</v>
      </c>
      <c r="D230" s="117" t="s">
        <v>423</v>
      </c>
      <c r="E230" s="32" t="s">
        <v>424</v>
      </c>
      <c r="F230" s="32" t="s">
        <v>425</v>
      </c>
      <c r="G230" s="112"/>
      <c r="H230" s="112" t="s">
        <v>67</v>
      </c>
      <c r="I230" s="79" t="s">
        <v>138</v>
      </c>
      <c r="J230" s="58" t="s">
        <v>131</v>
      </c>
      <c r="K230" s="59" t="s">
        <v>139</v>
      </c>
      <c r="L230" s="58" t="s">
        <v>140</v>
      </c>
      <c r="M230" s="59" t="s">
        <v>134</v>
      </c>
      <c r="N230" s="59" t="s">
        <v>135</v>
      </c>
      <c r="O230" s="58">
        <v>3</v>
      </c>
      <c r="P230" s="58">
        <v>3</v>
      </c>
      <c r="Q230" s="58">
        <f t="shared" si="219"/>
        <v>9</v>
      </c>
      <c r="R230" s="58" t="str">
        <f t="shared" si="211"/>
        <v>ALTO</v>
      </c>
      <c r="S230" s="58">
        <v>25</v>
      </c>
      <c r="T230" s="58">
        <f t="shared" si="212"/>
        <v>225</v>
      </c>
      <c r="U230" s="58" t="str">
        <f t="shared" si="213"/>
        <v>II</v>
      </c>
      <c r="V230" s="58" t="str">
        <f t="shared" si="214"/>
        <v>Aceptable con control especifico</v>
      </c>
      <c r="W230" s="58" t="s">
        <v>426</v>
      </c>
      <c r="X230" s="58" t="s">
        <v>136</v>
      </c>
      <c r="Y230" s="58" t="s">
        <v>39</v>
      </c>
      <c r="Z230" s="58" t="s">
        <v>71</v>
      </c>
      <c r="AA230" s="58" t="s">
        <v>71</v>
      </c>
      <c r="AB230" s="58" t="s">
        <v>71</v>
      </c>
      <c r="AC230" s="59" t="s">
        <v>137</v>
      </c>
      <c r="AD230" s="58" t="s">
        <v>71</v>
      </c>
    </row>
    <row r="231" spans="2:30" s="107" customFormat="1" ht="262.5" customHeight="1" x14ac:dyDescent="0.2">
      <c r="B231" s="108" t="s">
        <v>141</v>
      </c>
      <c r="C231" s="108" t="s">
        <v>390</v>
      </c>
      <c r="D231" s="117" t="s">
        <v>430</v>
      </c>
      <c r="E231" s="58" t="s">
        <v>431</v>
      </c>
      <c r="F231" s="58" t="s">
        <v>432</v>
      </c>
      <c r="G231" s="112" t="s">
        <v>67</v>
      </c>
      <c r="H231" s="144"/>
      <c r="I231" s="79" t="s">
        <v>68</v>
      </c>
      <c r="J231" s="58" t="s">
        <v>69</v>
      </c>
      <c r="K231" s="59" t="s">
        <v>70</v>
      </c>
      <c r="L231" s="59" t="s">
        <v>71</v>
      </c>
      <c r="M231" s="59" t="s">
        <v>311</v>
      </c>
      <c r="N231" s="59" t="s">
        <v>73</v>
      </c>
      <c r="O231" s="58">
        <v>1</v>
      </c>
      <c r="P231" s="58">
        <v>2</v>
      </c>
      <c r="Q231" s="58">
        <f t="shared" si="219"/>
        <v>2</v>
      </c>
      <c r="R231" s="58" t="str">
        <f t="shared" si="211"/>
        <v>BAJO</v>
      </c>
      <c r="S231" s="58">
        <v>10</v>
      </c>
      <c r="T231" s="58">
        <f t="shared" si="212"/>
        <v>20</v>
      </c>
      <c r="U231" s="58" t="str">
        <f t="shared" si="213"/>
        <v>IV</v>
      </c>
      <c r="V231" s="58" t="str">
        <f t="shared" si="214"/>
        <v>Aceptable</v>
      </c>
      <c r="W231" s="58" t="s">
        <v>433</v>
      </c>
      <c r="X231" s="59" t="s">
        <v>70</v>
      </c>
      <c r="Y231" s="58" t="s">
        <v>39</v>
      </c>
      <c r="Z231" s="58" t="s">
        <v>71</v>
      </c>
      <c r="AA231" s="58" t="s">
        <v>71</v>
      </c>
      <c r="AB231" s="58" t="s">
        <v>71</v>
      </c>
      <c r="AC231" s="58" t="s">
        <v>75</v>
      </c>
      <c r="AD231" s="58" t="s">
        <v>71</v>
      </c>
    </row>
    <row r="232" spans="2:30" s="107" customFormat="1" ht="262.5" customHeight="1" x14ac:dyDescent="0.2">
      <c r="B232" s="108" t="s">
        <v>141</v>
      </c>
      <c r="C232" s="108" t="s">
        <v>390</v>
      </c>
      <c r="D232" s="117" t="s">
        <v>430</v>
      </c>
      <c r="E232" s="58" t="s">
        <v>431</v>
      </c>
      <c r="F232" s="58" t="s">
        <v>432</v>
      </c>
      <c r="G232" s="112" t="s">
        <v>67</v>
      </c>
      <c r="H232" s="144"/>
      <c r="I232" s="79" t="s">
        <v>434</v>
      </c>
      <c r="J232" s="58" t="s">
        <v>69</v>
      </c>
      <c r="K232" s="59" t="s">
        <v>435</v>
      </c>
      <c r="L232" s="58" t="s">
        <v>236</v>
      </c>
      <c r="M232" s="59" t="s">
        <v>236</v>
      </c>
      <c r="N232" s="59" t="s">
        <v>236</v>
      </c>
      <c r="O232" s="58">
        <v>10</v>
      </c>
      <c r="P232" s="58">
        <v>1</v>
      </c>
      <c r="Q232" s="58">
        <f t="shared" si="219"/>
        <v>10</v>
      </c>
      <c r="R232" s="58" t="str">
        <f t="shared" si="211"/>
        <v>ALTO</v>
      </c>
      <c r="S232" s="58">
        <v>25</v>
      </c>
      <c r="T232" s="58">
        <f t="shared" si="212"/>
        <v>250</v>
      </c>
      <c r="U232" s="58" t="str">
        <f t="shared" si="213"/>
        <v>II</v>
      </c>
      <c r="V232" s="58" t="str">
        <f t="shared" ref="V232" si="225">IF(U232="IV","Aceptable",IF(U232="III","Aceptable con control existente",IF(U232="II","Aceptable con control especifico", IF(U232="I","No Aceptable",FALSE))))</f>
        <v>Aceptable con control especifico</v>
      </c>
      <c r="W232" s="58" t="s">
        <v>433</v>
      </c>
      <c r="X232" s="58" t="s">
        <v>436</v>
      </c>
      <c r="Y232" s="58" t="s">
        <v>39</v>
      </c>
      <c r="Z232" s="58" t="s">
        <v>71</v>
      </c>
      <c r="AA232" s="58" t="s">
        <v>71</v>
      </c>
      <c r="AB232" s="58" t="s">
        <v>71</v>
      </c>
      <c r="AC232" s="59" t="s">
        <v>437</v>
      </c>
      <c r="AD232" s="58" t="s">
        <v>71</v>
      </c>
    </row>
    <row r="233" spans="2:30" s="107" customFormat="1" ht="272.25" customHeight="1" x14ac:dyDescent="0.2">
      <c r="B233" s="108" t="s">
        <v>141</v>
      </c>
      <c r="C233" s="108" t="s">
        <v>390</v>
      </c>
      <c r="D233" s="117" t="s">
        <v>430</v>
      </c>
      <c r="E233" s="58" t="s">
        <v>431</v>
      </c>
      <c r="F233" s="58" t="s">
        <v>432</v>
      </c>
      <c r="G233" s="112" t="s">
        <v>67</v>
      </c>
      <c r="H233" s="144"/>
      <c r="I233" s="79" t="s">
        <v>438</v>
      </c>
      <c r="J233" s="58" t="s">
        <v>77</v>
      </c>
      <c r="K233" s="59" t="s">
        <v>196</v>
      </c>
      <c r="L233" s="59" t="s">
        <v>71</v>
      </c>
      <c r="M233" s="59" t="s">
        <v>80</v>
      </c>
      <c r="N233" s="59" t="s">
        <v>314</v>
      </c>
      <c r="O233" s="58">
        <v>1</v>
      </c>
      <c r="P233" s="58">
        <v>2</v>
      </c>
      <c r="Q233" s="58">
        <f t="shared" si="219"/>
        <v>2</v>
      </c>
      <c r="R233" s="58" t="str">
        <f t="shared" si="211"/>
        <v>BAJO</v>
      </c>
      <c r="S233" s="58">
        <v>10</v>
      </c>
      <c r="T233" s="58">
        <f t="shared" si="212"/>
        <v>20</v>
      </c>
      <c r="U233" s="58" t="str">
        <f t="shared" si="213"/>
        <v>IV</v>
      </c>
      <c r="V233" s="58" t="str">
        <f t="shared" si="214"/>
        <v>Aceptable</v>
      </c>
      <c r="W233" s="58" t="s">
        <v>433</v>
      </c>
      <c r="X233" s="59" t="s">
        <v>198</v>
      </c>
      <c r="Y233" s="58" t="s">
        <v>39</v>
      </c>
      <c r="Z233" s="58" t="s">
        <v>71</v>
      </c>
      <c r="AA233" s="58" t="s">
        <v>71</v>
      </c>
      <c r="AB233" s="58" t="s">
        <v>315</v>
      </c>
      <c r="AC233" s="58" t="s">
        <v>316</v>
      </c>
      <c r="AD233" s="58" t="s">
        <v>71</v>
      </c>
    </row>
    <row r="234" spans="2:30" s="107" customFormat="1" ht="261.75" customHeight="1" x14ac:dyDescent="0.2">
      <c r="B234" s="108" t="s">
        <v>141</v>
      </c>
      <c r="C234" s="108" t="s">
        <v>390</v>
      </c>
      <c r="D234" s="117" t="s">
        <v>430</v>
      </c>
      <c r="E234" s="58" t="s">
        <v>431</v>
      </c>
      <c r="F234" s="58" t="s">
        <v>432</v>
      </c>
      <c r="G234" s="112" t="s">
        <v>67</v>
      </c>
      <c r="H234" s="144"/>
      <c r="I234" s="79" t="s">
        <v>363</v>
      </c>
      <c r="J234" s="58" t="s">
        <v>77</v>
      </c>
      <c r="K234" s="59" t="s">
        <v>201</v>
      </c>
      <c r="L234" s="58" t="s">
        <v>364</v>
      </c>
      <c r="M234" s="59" t="s">
        <v>365</v>
      </c>
      <c r="N234" s="59" t="s">
        <v>197</v>
      </c>
      <c r="O234" s="58">
        <v>1</v>
      </c>
      <c r="P234" s="58">
        <v>2</v>
      </c>
      <c r="Q234" s="58">
        <f t="shared" si="219"/>
        <v>2</v>
      </c>
      <c r="R234" s="58" t="str">
        <f t="shared" si="211"/>
        <v>BAJO</v>
      </c>
      <c r="S234" s="58">
        <v>10</v>
      </c>
      <c r="T234" s="58">
        <f t="shared" si="212"/>
        <v>20</v>
      </c>
      <c r="U234" s="58" t="str">
        <f t="shared" si="213"/>
        <v>IV</v>
      </c>
      <c r="V234" s="58" t="str">
        <f t="shared" si="214"/>
        <v>Aceptable</v>
      </c>
      <c r="W234" s="58" t="s">
        <v>433</v>
      </c>
      <c r="X234" s="58" t="s">
        <v>203</v>
      </c>
      <c r="Y234" s="58" t="s">
        <v>39</v>
      </c>
      <c r="Z234" s="58" t="s">
        <v>71</v>
      </c>
      <c r="AA234" s="58" t="s">
        <v>71</v>
      </c>
      <c r="AB234" s="58" t="s">
        <v>366</v>
      </c>
      <c r="AC234" s="58" t="s">
        <v>318</v>
      </c>
      <c r="AD234" s="58" t="s">
        <v>71</v>
      </c>
    </row>
    <row r="235" spans="2:30" s="107" customFormat="1" ht="272.25" customHeight="1" x14ac:dyDescent="0.2">
      <c r="B235" s="108" t="s">
        <v>141</v>
      </c>
      <c r="C235" s="108" t="s">
        <v>390</v>
      </c>
      <c r="D235" s="117" t="s">
        <v>430</v>
      </c>
      <c r="E235" s="58" t="s">
        <v>431</v>
      </c>
      <c r="F235" s="58" t="s">
        <v>432</v>
      </c>
      <c r="G235" s="112" t="s">
        <v>67</v>
      </c>
      <c r="H235" s="144"/>
      <c r="I235" s="79" t="s">
        <v>211</v>
      </c>
      <c r="J235" s="58" t="s">
        <v>77</v>
      </c>
      <c r="K235" s="59" t="s">
        <v>212</v>
      </c>
      <c r="L235" s="59" t="s">
        <v>71</v>
      </c>
      <c r="M235" s="59" t="s">
        <v>317</v>
      </c>
      <c r="N235" s="59" t="s">
        <v>80</v>
      </c>
      <c r="O235" s="58">
        <v>1</v>
      </c>
      <c r="P235" s="58">
        <v>2</v>
      </c>
      <c r="Q235" s="58">
        <v>6</v>
      </c>
      <c r="R235" s="58" t="str">
        <f t="shared" si="211"/>
        <v>MEDIO</v>
      </c>
      <c r="S235" s="58">
        <v>10</v>
      </c>
      <c r="T235" s="58">
        <f t="shared" si="212"/>
        <v>60</v>
      </c>
      <c r="U235" s="58" t="str">
        <f t="shared" si="213"/>
        <v>III</v>
      </c>
      <c r="V235" s="58" t="str">
        <f t="shared" si="214"/>
        <v>Aceptable con control existente</v>
      </c>
      <c r="W235" s="58" t="s">
        <v>433</v>
      </c>
      <c r="X235" s="58" t="s">
        <v>213</v>
      </c>
      <c r="Y235" s="58" t="s">
        <v>39</v>
      </c>
      <c r="Z235" s="58" t="s">
        <v>71</v>
      </c>
      <c r="AA235" s="58" t="s">
        <v>71</v>
      </c>
      <c r="AB235" s="58" t="s">
        <v>71</v>
      </c>
      <c r="AC235" s="58" t="s">
        <v>318</v>
      </c>
      <c r="AD235" s="58" t="s">
        <v>71</v>
      </c>
    </row>
    <row r="236" spans="2:30" s="107" customFormat="1" ht="265.5" customHeight="1" x14ac:dyDescent="0.2">
      <c r="B236" s="108" t="s">
        <v>141</v>
      </c>
      <c r="C236" s="108" t="s">
        <v>390</v>
      </c>
      <c r="D236" s="117" t="s">
        <v>430</v>
      </c>
      <c r="E236" s="58" t="s">
        <v>431</v>
      </c>
      <c r="F236" s="58" t="s">
        <v>432</v>
      </c>
      <c r="G236" s="112" t="s">
        <v>67</v>
      </c>
      <c r="H236" s="144"/>
      <c r="I236" s="79" t="s">
        <v>258</v>
      </c>
      <c r="J236" s="58" t="s">
        <v>77</v>
      </c>
      <c r="K236" s="59" t="s">
        <v>78</v>
      </c>
      <c r="L236" s="58" t="s">
        <v>79</v>
      </c>
      <c r="M236" s="59" t="s">
        <v>71</v>
      </c>
      <c r="N236" s="59" t="s">
        <v>81</v>
      </c>
      <c r="O236" s="58">
        <v>1</v>
      </c>
      <c r="P236" s="58">
        <v>2</v>
      </c>
      <c r="Q236" s="58">
        <v>6</v>
      </c>
      <c r="R236" s="58" t="str">
        <f t="shared" si="211"/>
        <v>MEDIO</v>
      </c>
      <c r="S236" s="58">
        <v>10</v>
      </c>
      <c r="T236" s="58">
        <f t="shared" si="212"/>
        <v>60</v>
      </c>
      <c r="U236" s="58" t="str">
        <f t="shared" si="213"/>
        <v>III</v>
      </c>
      <c r="V236" s="58" t="str">
        <f t="shared" si="214"/>
        <v>Aceptable con control existente</v>
      </c>
      <c r="W236" s="58" t="s">
        <v>433</v>
      </c>
      <c r="X236" s="58" t="s">
        <v>83</v>
      </c>
      <c r="Y236" s="58" t="s">
        <v>39</v>
      </c>
      <c r="Z236" s="58" t="s">
        <v>71</v>
      </c>
      <c r="AA236" s="58" t="s">
        <v>71</v>
      </c>
      <c r="AB236" s="58" t="s">
        <v>71</v>
      </c>
      <c r="AC236" s="58" t="s">
        <v>84</v>
      </c>
      <c r="AD236" s="58" t="s">
        <v>71</v>
      </c>
    </row>
    <row r="237" spans="2:30" s="107" customFormat="1" ht="265.5" customHeight="1" x14ac:dyDescent="0.2">
      <c r="B237" s="108" t="s">
        <v>141</v>
      </c>
      <c r="C237" s="108" t="s">
        <v>390</v>
      </c>
      <c r="D237" s="117" t="s">
        <v>430</v>
      </c>
      <c r="E237" s="58" t="s">
        <v>431</v>
      </c>
      <c r="F237" s="58" t="s">
        <v>432</v>
      </c>
      <c r="G237" s="112" t="s">
        <v>67</v>
      </c>
      <c r="H237" s="144"/>
      <c r="I237" s="79" t="s">
        <v>321</v>
      </c>
      <c r="J237" s="58" t="s">
        <v>86</v>
      </c>
      <c r="K237" s="59" t="s">
        <v>87</v>
      </c>
      <c r="L237" s="58" t="s">
        <v>88</v>
      </c>
      <c r="M237" s="59" t="s">
        <v>152</v>
      </c>
      <c r="N237" s="59" t="s">
        <v>153</v>
      </c>
      <c r="O237" s="58">
        <v>1</v>
      </c>
      <c r="P237" s="58">
        <v>2</v>
      </c>
      <c r="Q237" s="58">
        <v>6</v>
      </c>
      <c r="R237" s="58" t="str">
        <f t="shared" ref="R237" si="226">IF(Q237&lt;=4,"BAJO",IF(Q237&lt;=8,"MEDIO",IF(Q237&lt;=20,"ALTO","MUY ALTO")))</f>
        <v>MEDIO</v>
      </c>
      <c r="S237" s="58">
        <v>10</v>
      </c>
      <c r="T237" s="58">
        <f t="shared" ref="T237" si="227">Q237*S237</f>
        <v>60</v>
      </c>
      <c r="U237" s="58" t="str">
        <f t="shared" ref="U237" si="228">IF(T237&lt;=20,"IV",IF(T237&lt;=120,"III",IF(T237&lt;=500,"II",IF(T237&lt;=4000,"I",FALSE))))</f>
        <v>III</v>
      </c>
      <c r="V237" s="58" t="str">
        <f t="shared" ref="V237:V240" si="229">IF(U237="IV","Aceptable",IF(U237="III","Aceptable con control existente",IF(U237="II","Aceptable con control especifico", IF(U237="I","No Aceptable",FALSE))))</f>
        <v>Aceptable con control existente</v>
      </c>
      <c r="W237" s="58" t="s">
        <v>433</v>
      </c>
      <c r="X237" s="58" t="s">
        <v>154</v>
      </c>
      <c r="Y237" s="58" t="s">
        <v>39</v>
      </c>
      <c r="Z237" s="58" t="s">
        <v>71</v>
      </c>
      <c r="AA237" s="58" t="s">
        <v>71</v>
      </c>
      <c r="AB237" s="58" t="s">
        <v>155</v>
      </c>
      <c r="AC237" s="58" t="s">
        <v>156</v>
      </c>
      <c r="AD237" s="58" t="s">
        <v>71</v>
      </c>
    </row>
    <row r="238" spans="2:30" s="107" customFormat="1" ht="265.5" customHeight="1" x14ac:dyDescent="0.2">
      <c r="B238" s="108" t="s">
        <v>141</v>
      </c>
      <c r="C238" s="108" t="s">
        <v>390</v>
      </c>
      <c r="D238" s="117" t="s">
        <v>430</v>
      </c>
      <c r="E238" s="58" t="s">
        <v>431</v>
      </c>
      <c r="F238" s="58" t="s">
        <v>432</v>
      </c>
      <c r="G238" s="112" t="s">
        <v>67</v>
      </c>
      <c r="H238" s="144"/>
      <c r="I238" s="79" t="s">
        <v>439</v>
      </c>
      <c r="J238" s="58" t="s">
        <v>86</v>
      </c>
      <c r="K238" s="58" t="s">
        <v>440</v>
      </c>
      <c r="L238" s="58" t="s">
        <v>157</v>
      </c>
      <c r="M238" s="59" t="s">
        <v>326</v>
      </c>
      <c r="N238" s="59" t="s">
        <v>327</v>
      </c>
      <c r="O238" s="58">
        <v>1</v>
      </c>
      <c r="P238" s="58">
        <v>2</v>
      </c>
      <c r="Q238" s="58">
        <v>6</v>
      </c>
      <c r="R238" s="58" t="str">
        <f>IF(Q238&lt;=4,"BAJO",IF(Q238&lt;=8,"MEDIO",IF(Q238&lt;=20,"ALTO","MUY ALTO")))</f>
        <v>MEDIO</v>
      </c>
      <c r="S238" s="58">
        <v>10</v>
      </c>
      <c r="T238" s="58">
        <f>Q238*S238</f>
        <v>60</v>
      </c>
      <c r="U238" s="58" t="str">
        <f>IF(T238&lt;=20,"IV",IF(T238&lt;=120,"III",IF(T238&lt;=500,"II",IF(T238&lt;=4000,"I",FALSE))))</f>
        <v>III</v>
      </c>
      <c r="V238" s="58" t="str">
        <f t="shared" si="229"/>
        <v>Aceptable con control existente</v>
      </c>
      <c r="W238" s="58" t="s">
        <v>433</v>
      </c>
      <c r="X238" s="58" t="s">
        <v>441</v>
      </c>
      <c r="Y238" s="58" t="s">
        <v>39</v>
      </c>
      <c r="Z238" s="58" t="s">
        <v>71</v>
      </c>
      <c r="AA238" s="58" t="s">
        <v>71</v>
      </c>
      <c r="AB238" s="58" t="s">
        <v>71</v>
      </c>
      <c r="AC238" s="58" t="s">
        <v>378</v>
      </c>
      <c r="AD238" s="58" t="s">
        <v>71</v>
      </c>
    </row>
    <row r="239" spans="2:30" s="107" customFormat="1" ht="265.5" customHeight="1" x14ac:dyDescent="0.2">
      <c r="B239" s="108" t="s">
        <v>141</v>
      </c>
      <c r="C239" s="108" t="s">
        <v>390</v>
      </c>
      <c r="D239" s="117" t="s">
        <v>430</v>
      </c>
      <c r="E239" s="58" t="s">
        <v>431</v>
      </c>
      <c r="F239" s="58" t="s">
        <v>432</v>
      </c>
      <c r="G239" s="112" t="s">
        <v>67</v>
      </c>
      <c r="H239" s="144"/>
      <c r="I239" s="79" t="s">
        <v>93</v>
      </c>
      <c r="J239" s="58" t="s">
        <v>86</v>
      </c>
      <c r="K239" s="59" t="s">
        <v>94</v>
      </c>
      <c r="L239" s="58" t="s">
        <v>157</v>
      </c>
      <c r="M239" s="59" t="s">
        <v>95</v>
      </c>
      <c r="N239" s="59" t="s">
        <v>158</v>
      </c>
      <c r="O239" s="58">
        <v>1</v>
      </c>
      <c r="P239" s="58">
        <v>2</v>
      </c>
      <c r="Q239" s="58">
        <v>6</v>
      </c>
      <c r="R239" s="58" t="str">
        <f>IF(Q239&lt;=4,"BAJO",IF(Q239&lt;=8,"MEDIO",IF(Q239&lt;=20,"ALTO","MUY ALTO")))</f>
        <v>MEDIO</v>
      </c>
      <c r="S239" s="58">
        <v>10</v>
      </c>
      <c r="T239" s="58">
        <f>Q239*S239</f>
        <v>60</v>
      </c>
      <c r="U239" s="58" t="str">
        <f>IF(T239&lt;=20,"IV",IF(T239&lt;=120,"III",IF(T239&lt;=500,"II",IF(T239&lt;=4000,"I",FALSE))))</f>
        <v>III</v>
      </c>
      <c r="V239" s="58" t="str">
        <f t="shared" si="229"/>
        <v>Aceptable con control existente</v>
      </c>
      <c r="W239" s="58" t="s">
        <v>433</v>
      </c>
      <c r="X239" s="58" t="s">
        <v>159</v>
      </c>
      <c r="Y239" s="58" t="s">
        <v>39</v>
      </c>
      <c r="Z239" s="58" t="s">
        <v>71</v>
      </c>
      <c r="AA239" s="58" t="s">
        <v>71</v>
      </c>
      <c r="AB239" s="58" t="s">
        <v>71</v>
      </c>
      <c r="AC239" s="58" t="s">
        <v>160</v>
      </c>
      <c r="AD239" s="58" t="s">
        <v>71</v>
      </c>
    </row>
    <row r="240" spans="2:30" s="107" customFormat="1" ht="265.5" customHeight="1" x14ac:dyDescent="0.2">
      <c r="B240" s="108" t="s">
        <v>141</v>
      </c>
      <c r="C240" s="108" t="s">
        <v>390</v>
      </c>
      <c r="D240" s="117" t="s">
        <v>430</v>
      </c>
      <c r="E240" s="58" t="s">
        <v>431</v>
      </c>
      <c r="F240" s="58" t="s">
        <v>432</v>
      </c>
      <c r="G240" s="112" t="s">
        <v>67</v>
      </c>
      <c r="H240" s="144"/>
      <c r="I240" s="79" t="s">
        <v>99</v>
      </c>
      <c r="J240" s="58" t="s">
        <v>100</v>
      </c>
      <c r="K240" s="59" t="s">
        <v>101</v>
      </c>
      <c r="L240" s="59" t="s">
        <v>102</v>
      </c>
      <c r="M240" s="59" t="s">
        <v>103</v>
      </c>
      <c r="N240" s="59" t="s">
        <v>104</v>
      </c>
      <c r="O240" s="58">
        <v>1</v>
      </c>
      <c r="P240" s="58">
        <v>2</v>
      </c>
      <c r="Q240" s="58">
        <v>6</v>
      </c>
      <c r="R240" s="58" t="str">
        <f t="shared" ref="R240" si="230">IF(Q240&lt;=4,"BAJO",IF(Q240&lt;=8,"MEDIO",IF(Q240&lt;=20,"ALTO","MUY ALTO")))</f>
        <v>MEDIO</v>
      </c>
      <c r="S240" s="58">
        <v>10</v>
      </c>
      <c r="T240" s="58">
        <f t="shared" ref="T240" si="231">Q240*S240</f>
        <v>60</v>
      </c>
      <c r="U240" s="58" t="str">
        <f t="shared" ref="U240" si="232">IF(T240&lt;=20,"IV",IF(T240&lt;=120,"III",IF(T240&lt;=500,"II",IF(T240&lt;=4000,"I",FALSE))))</f>
        <v>III</v>
      </c>
      <c r="V240" s="58" t="str">
        <f t="shared" si="229"/>
        <v>Aceptable con control existente</v>
      </c>
      <c r="W240" s="58" t="s">
        <v>433</v>
      </c>
      <c r="X240" s="58" t="s">
        <v>91</v>
      </c>
      <c r="Y240" s="58" t="s">
        <v>39</v>
      </c>
      <c r="Z240" s="58" t="s">
        <v>71</v>
      </c>
      <c r="AA240" s="58" t="s">
        <v>71</v>
      </c>
      <c r="AB240" s="58" t="s">
        <v>71</v>
      </c>
      <c r="AC240" s="58" t="s">
        <v>161</v>
      </c>
      <c r="AD240" s="58" t="s">
        <v>71</v>
      </c>
    </row>
    <row r="241" spans="2:30" s="107" customFormat="1" ht="258" customHeight="1" x14ac:dyDescent="0.2">
      <c r="B241" s="108" t="s">
        <v>141</v>
      </c>
      <c r="C241" s="108" t="s">
        <v>390</v>
      </c>
      <c r="D241" s="117" t="s">
        <v>430</v>
      </c>
      <c r="E241" s="58" t="s">
        <v>431</v>
      </c>
      <c r="F241" s="58" t="s">
        <v>432</v>
      </c>
      <c r="G241" s="112" t="s">
        <v>67</v>
      </c>
      <c r="H241" s="144"/>
      <c r="I241" s="79" t="s">
        <v>334</v>
      </c>
      <c r="J241" s="58" t="s">
        <v>100</v>
      </c>
      <c r="K241" s="59" t="s">
        <v>101</v>
      </c>
      <c r="L241" s="58" t="s">
        <v>107</v>
      </c>
      <c r="M241" s="59" t="s">
        <v>162</v>
      </c>
      <c r="N241" s="59" t="s">
        <v>109</v>
      </c>
      <c r="O241" s="58">
        <v>1</v>
      </c>
      <c r="P241" s="58">
        <v>2</v>
      </c>
      <c r="Q241" s="58">
        <v>6</v>
      </c>
      <c r="R241" s="58" t="str">
        <f t="shared" si="211"/>
        <v>MEDIO</v>
      </c>
      <c r="S241" s="58">
        <v>10</v>
      </c>
      <c r="T241" s="58">
        <f t="shared" si="212"/>
        <v>60</v>
      </c>
      <c r="U241" s="58" t="str">
        <f t="shared" si="213"/>
        <v>III</v>
      </c>
      <c r="V241" s="58" t="str">
        <f t="shared" si="214"/>
        <v>Aceptable con control existente</v>
      </c>
      <c r="W241" s="58" t="s">
        <v>433</v>
      </c>
      <c r="X241" s="58" t="s">
        <v>91</v>
      </c>
      <c r="Y241" s="58" t="s">
        <v>39</v>
      </c>
      <c r="Z241" s="58" t="s">
        <v>71</v>
      </c>
      <c r="AA241" s="58" t="s">
        <v>71</v>
      </c>
      <c r="AB241" s="58" t="s">
        <v>71</v>
      </c>
      <c r="AC241" s="58" t="s">
        <v>163</v>
      </c>
      <c r="AD241" s="58" t="s">
        <v>71</v>
      </c>
    </row>
    <row r="242" spans="2:30" s="107" customFormat="1" ht="258" customHeight="1" x14ac:dyDescent="0.2">
      <c r="B242" s="108" t="s">
        <v>141</v>
      </c>
      <c r="C242" s="108" t="s">
        <v>390</v>
      </c>
      <c r="D242" s="117" t="s">
        <v>430</v>
      </c>
      <c r="E242" s="58" t="s">
        <v>431</v>
      </c>
      <c r="F242" s="58" t="s">
        <v>432</v>
      </c>
      <c r="G242" s="112" t="s">
        <v>67</v>
      </c>
      <c r="H242" s="144"/>
      <c r="I242" s="79" t="s">
        <v>172</v>
      </c>
      <c r="J242" s="58" t="s">
        <v>100</v>
      </c>
      <c r="K242" s="59" t="s">
        <v>101</v>
      </c>
      <c r="L242" s="59" t="s">
        <v>112</v>
      </c>
      <c r="M242" s="59" t="s">
        <v>103</v>
      </c>
      <c r="N242" s="59" t="s">
        <v>173</v>
      </c>
      <c r="O242" s="58">
        <v>1</v>
      </c>
      <c r="P242" s="58">
        <v>2</v>
      </c>
      <c r="Q242" s="58">
        <v>6</v>
      </c>
      <c r="R242" s="58" t="str">
        <f t="shared" ref="R242" si="233">IF(Q242&lt;=4,"BAJO",IF(Q242&lt;=8,"MEDIO",IF(Q242&lt;=20,"ALTO","MUY ALTO")))</f>
        <v>MEDIO</v>
      </c>
      <c r="S242" s="58">
        <v>10</v>
      </c>
      <c r="T242" s="58">
        <f t="shared" ref="T242" si="234">Q242*S242</f>
        <v>60</v>
      </c>
      <c r="U242" s="58" t="str">
        <f t="shared" ref="U242" si="235">IF(T242&lt;=20,"IV",IF(T242&lt;=120,"III",IF(T242&lt;=500,"II",IF(T242&lt;=4000,"I",FALSE))))</f>
        <v>III</v>
      </c>
      <c r="V242" s="58" t="str">
        <f t="shared" ref="V242" si="236">IF(U242="IV","Aceptable",IF(U242="III","Aceptable con control existente",IF(U242="II","Aceptable con control especifico", IF(U242="I","No Aceptable",FALSE))))</f>
        <v>Aceptable con control existente</v>
      </c>
      <c r="W242" s="58" t="s">
        <v>433</v>
      </c>
      <c r="X242" s="58" t="s">
        <v>91</v>
      </c>
      <c r="Y242" s="58" t="s">
        <v>39</v>
      </c>
      <c r="Z242" s="58" t="s">
        <v>71</v>
      </c>
      <c r="AA242" s="58" t="s">
        <v>71</v>
      </c>
      <c r="AB242" s="58" t="s">
        <v>71</v>
      </c>
      <c r="AC242" s="58" t="s">
        <v>174</v>
      </c>
      <c r="AD242" s="58" t="s">
        <v>71</v>
      </c>
    </row>
    <row r="243" spans="2:30" s="107" customFormat="1" ht="258" customHeight="1" x14ac:dyDescent="0.2">
      <c r="B243" s="108" t="s">
        <v>141</v>
      </c>
      <c r="C243" s="108" t="s">
        <v>390</v>
      </c>
      <c r="D243" s="117" t="s">
        <v>430</v>
      </c>
      <c r="E243" s="58" t="s">
        <v>431</v>
      </c>
      <c r="F243" s="58" t="s">
        <v>432</v>
      </c>
      <c r="G243" s="112" t="s">
        <v>67</v>
      </c>
      <c r="H243" s="144"/>
      <c r="I243" s="79" t="s">
        <v>395</v>
      </c>
      <c r="J243" s="58" t="s">
        <v>100</v>
      </c>
      <c r="K243" s="59" t="s">
        <v>101</v>
      </c>
      <c r="L243" s="59" t="s">
        <v>112</v>
      </c>
      <c r="M243" s="59" t="s">
        <v>113</v>
      </c>
      <c r="N243" s="59" t="s">
        <v>114</v>
      </c>
      <c r="O243" s="58">
        <v>1</v>
      </c>
      <c r="P243" s="58">
        <v>2</v>
      </c>
      <c r="Q243" s="58">
        <v>6</v>
      </c>
      <c r="R243" s="58" t="str">
        <f t="shared" si="211"/>
        <v>MEDIO</v>
      </c>
      <c r="S243" s="58">
        <v>10</v>
      </c>
      <c r="T243" s="58">
        <f t="shared" si="212"/>
        <v>60</v>
      </c>
      <c r="U243" s="58" t="str">
        <f t="shared" si="213"/>
        <v>III</v>
      </c>
      <c r="V243" s="58" t="str">
        <f t="shared" si="214"/>
        <v>Aceptable con control existente</v>
      </c>
      <c r="W243" s="58" t="s">
        <v>433</v>
      </c>
      <c r="X243" s="58" t="s">
        <v>91</v>
      </c>
      <c r="Y243" s="58" t="s">
        <v>39</v>
      </c>
      <c r="Z243" s="58" t="s">
        <v>71</v>
      </c>
      <c r="AA243" s="58" t="s">
        <v>71</v>
      </c>
      <c r="AB243" s="58" t="s">
        <v>71</v>
      </c>
      <c r="AC243" s="58" t="s">
        <v>175</v>
      </c>
      <c r="AD243" s="58" t="s">
        <v>71</v>
      </c>
    </row>
    <row r="244" spans="2:30" s="107" customFormat="1" ht="257.25" customHeight="1" x14ac:dyDescent="0.2">
      <c r="B244" s="108" t="s">
        <v>141</v>
      </c>
      <c r="C244" s="108" t="s">
        <v>390</v>
      </c>
      <c r="D244" s="117" t="s">
        <v>430</v>
      </c>
      <c r="E244" s="58" t="s">
        <v>431</v>
      </c>
      <c r="F244" s="58" t="s">
        <v>432</v>
      </c>
      <c r="G244" s="112" t="s">
        <v>67</v>
      </c>
      <c r="H244" s="144"/>
      <c r="I244" s="79" t="s">
        <v>259</v>
      </c>
      <c r="J244" s="58" t="s">
        <v>116</v>
      </c>
      <c r="K244" s="59" t="s">
        <v>260</v>
      </c>
      <c r="L244" s="59" t="s">
        <v>71</v>
      </c>
      <c r="M244" s="59" t="s">
        <v>261</v>
      </c>
      <c r="N244" s="59" t="s">
        <v>262</v>
      </c>
      <c r="O244" s="58">
        <v>1</v>
      </c>
      <c r="P244" s="58">
        <v>3</v>
      </c>
      <c r="Q244" s="58">
        <f>O244*P244</f>
        <v>3</v>
      </c>
      <c r="R244" s="58" t="str">
        <f t="shared" ref="R244:R253" si="237">IF(Q244&lt;=4,"BAJO",IF(Q244&lt;=8,"MEDIO",IF(Q244&lt;=20,"ALTO","MUY ALTO")))</f>
        <v>BAJO</v>
      </c>
      <c r="S244" s="58">
        <v>10</v>
      </c>
      <c r="T244" s="58">
        <f t="shared" ref="T244:T253" si="238">Q244*S244</f>
        <v>30</v>
      </c>
      <c r="U244" s="58" t="str">
        <f t="shared" ref="U244:U253" si="239">IF(T244&lt;=20,"IV",IF(T244&lt;=120,"III",IF(T244&lt;=500,"II",IF(T244&lt;=4000,"I",FALSE))))</f>
        <v>III</v>
      </c>
      <c r="V244" s="58" t="str">
        <f t="shared" si="214"/>
        <v>Aceptable con control existente</v>
      </c>
      <c r="W244" s="58" t="s">
        <v>433</v>
      </c>
      <c r="X244" s="58" t="s">
        <v>263</v>
      </c>
      <c r="Y244" s="58" t="s">
        <v>39</v>
      </c>
      <c r="Z244" s="58" t="s">
        <v>71</v>
      </c>
      <c r="AA244" s="58" t="s">
        <v>71</v>
      </c>
      <c r="AB244" s="58" t="s">
        <v>71</v>
      </c>
      <c r="AC244" s="58" t="s">
        <v>264</v>
      </c>
      <c r="AD244" s="58" t="s">
        <v>71</v>
      </c>
    </row>
    <row r="245" spans="2:30" s="107" customFormat="1" ht="262.5" customHeight="1" x14ac:dyDescent="0.2">
      <c r="B245" s="108" t="s">
        <v>141</v>
      </c>
      <c r="C245" s="108" t="s">
        <v>390</v>
      </c>
      <c r="D245" s="117" t="s">
        <v>430</v>
      </c>
      <c r="E245" s="58" t="s">
        <v>431</v>
      </c>
      <c r="F245" s="58" t="s">
        <v>432</v>
      </c>
      <c r="G245" s="112" t="s">
        <v>67</v>
      </c>
      <c r="H245" s="144"/>
      <c r="I245" s="79" t="s">
        <v>293</v>
      </c>
      <c r="J245" s="58" t="s">
        <v>116</v>
      </c>
      <c r="K245" s="59" t="s">
        <v>294</v>
      </c>
      <c r="L245" s="58" t="s">
        <v>295</v>
      </c>
      <c r="M245" s="59" t="s">
        <v>296</v>
      </c>
      <c r="N245" s="59" t="s">
        <v>340</v>
      </c>
      <c r="O245" s="58">
        <v>2</v>
      </c>
      <c r="P245" s="58">
        <v>2</v>
      </c>
      <c r="Q245" s="58">
        <f>O245*P245</f>
        <v>4</v>
      </c>
      <c r="R245" s="58" t="str">
        <f t="shared" si="237"/>
        <v>BAJO</v>
      </c>
      <c r="S245" s="58">
        <v>100</v>
      </c>
      <c r="T245" s="58">
        <f t="shared" si="238"/>
        <v>400</v>
      </c>
      <c r="U245" s="58" t="str">
        <f t="shared" si="239"/>
        <v>II</v>
      </c>
      <c r="V245" s="58" t="str">
        <f t="shared" si="214"/>
        <v>Aceptable con control especifico</v>
      </c>
      <c r="W245" s="58" t="s">
        <v>433</v>
      </c>
      <c r="X245" s="58" t="s">
        <v>297</v>
      </c>
      <c r="Y245" s="58" t="s">
        <v>39</v>
      </c>
      <c r="Z245" s="58" t="s">
        <v>71</v>
      </c>
      <c r="AA245" s="58" t="s">
        <v>71</v>
      </c>
      <c r="AB245" s="58" t="s">
        <v>71</v>
      </c>
      <c r="AC245" s="58" t="s">
        <v>298</v>
      </c>
      <c r="AD245" s="58" t="s">
        <v>71</v>
      </c>
    </row>
    <row r="246" spans="2:30" s="107" customFormat="1" ht="262.5" customHeight="1" x14ac:dyDescent="0.2">
      <c r="B246" s="108" t="s">
        <v>141</v>
      </c>
      <c r="C246" s="108" t="s">
        <v>390</v>
      </c>
      <c r="D246" s="117" t="s">
        <v>430</v>
      </c>
      <c r="E246" s="58" t="s">
        <v>431</v>
      </c>
      <c r="F246" s="58" t="s">
        <v>432</v>
      </c>
      <c r="G246" s="112" t="s">
        <v>67</v>
      </c>
      <c r="H246" s="144"/>
      <c r="I246" s="79" t="s">
        <v>442</v>
      </c>
      <c r="J246" s="58" t="s">
        <v>116</v>
      </c>
      <c r="K246" s="59" t="s">
        <v>443</v>
      </c>
      <c r="L246" s="58" t="s">
        <v>236</v>
      </c>
      <c r="M246" s="59" t="s">
        <v>236</v>
      </c>
      <c r="N246" s="59" t="s">
        <v>444</v>
      </c>
      <c r="O246" s="58">
        <v>2</v>
      </c>
      <c r="P246" s="58">
        <v>1</v>
      </c>
      <c r="Q246" s="58">
        <f t="shared" ref="Q246" si="240">O246*P246</f>
        <v>2</v>
      </c>
      <c r="R246" s="58" t="str">
        <f t="shared" ref="R246" si="241">IF(Q246&lt;=4,"BAJO",IF(Q246&lt;=8,"MEDIO",IF(Q246&lt;=20,"ALTO","MUY ALTO")))</f>
        <v>BAJO</v>
      </c>
      <c r="S246" s="58">
        <v>25</v>
      </c>
      <c r="T246" s="58">
        <f t="shared" ref="T246" si="242">Q246*S246</f>
        <v>50</v>
      </c>
      <c r="U246" s="58" t="str">
        <f t="shared" ref="U246" si="243">IF(T246&lt;=20,"IV",IF(T246&lt;=120,"III",IF(T246&lt;=500,"II",IF(T246&lt;=4000,"I",FALSE))))</f>
        <v>III</v>
      </c>
      <c r="V246" s="58" t="str">
        <f t="shared" ref="V246" si="244">IF(U246="IV","Aceptable",IF(U246="III","Aceptable con control existente",IF(U246="II","Aceptable con control especifico", IF(U246="I","No Aceptable",FALSE))))</f>
        <v>Aceptable con control existente</v>
      </c>
      <c r="W246" s="58" t="s">
        <v>433</v>
      </c>
      <c r="X246" s="58" t="s">
        <v>445</v>
      </c>
      <c r="Y246" s="58" t="s">
        <v>39</v>
      </c>
      <c r="Z246" s="58" t="s">
        <v>71</v>
      </c>
      <c r="AA246" s="58" t="s">
        <v>71</v>
      </c>
      <c r="AB246" s="58" t="s">
        <v>71</v>
      </c>
      <c r="AC246" s="59" t="s">
        <v>446</v>
      </c>
      <c r="AD246" s="58" t="s">
        <v>71</v>
      </c>
    </row>
    <row r="247" spans="2:30" s="107" customFormat="1" ht="262.5" customHeight="1" x14ac:dyDescent="0.2">
      <c r="B247" s="108" t="s">
        <v>141</v>
      </c>
      <c r="C247" s="108" t="s">
        <v>390</v>
      </c>
      <c r="D247" s="117" t="s">
        <v>430</v>
      </c>
      <c r="E247" s="58" t="s">
        <v>431</v>
      </c>
      <c r="F247" s="58" t="s">
        <v>432</v>
      </c>
      <c r="G247" s="112" t="s">
        <v>67</v>
      </c>
      <c r="H247" s="144"/>
      <c r="I247" s="133" t="s">
        <v>341</v>
      </c>
      <c r="J247" s="130" t="s">
        <v>116</v>
      </c>
      <c r="K247" s="128" t="s">
        <v>139</v>
      </c>
      <c r="L247" s="130" t="s">
        <v>342</v>
      </c>
      <c r="M247" s="128" t="s">
        <v>273</v>
      </c>
      <c r="N247" s="128" t="s">
        <v>447</v>
      </c>
      <c r="O247" s="130">
        <v>2</v>
      </c>
      <c r="P247" s="130">
        <v>3</v>
      </c>
      <c r="Q247" s="130">
        <f t="shared" ref="Q247" si="245">O247*P247</f>
        <v>6</v>
      </c>
      <c r="R247" s="130" t="str">
        <f t="shared" si="237"/>
        <v>MEDIO</v>
      </c>
      <c r="S247" s="130">
        <v>25</v>
      </c>
      <c r="T247" s="130">
        <f t="shared" si="238"/>
        <v>150</v>
      </c>
      <c r="U247" s="58" t="str">
        <f t="shared" si="239"/>
        <v>II</v>
      </c>
      <c r="V247" s="58" t="str">
        <f t="shared" si="214"/>
        <v>Aceptable con control especifico</v>
      </c>
      <c r="W247" s="130" t="s">
        <v>433</v>
      </c>
      <c r="X247" s="130" t="s">
        <v>269</v>
      </c>
      <c r="Y247" s="130" t="s">
        <v>39</v>
      </c>
      <c r="Z247" s="130" t="s">
        <v>71</v>
      </c>
      <c r="AA247" s="130" t="s">
        <v>71</v>
      </c>
      <c r="AB247" s="130" t="s">
        <v>448</v>
      </c>
      <c r="AC247" s="130" t="s">
        <v>449</v>
      </c>
      <c r="AD247" s="58" t="s">
        <v>71</v>
      </c>
    </row>
    <row r="248" spans="2:30" s="107" customFormat="1" ht="248.25" customHeight="1" x14ac:dyDescent="0.2">
      <c r="B248" s="108" t="s">
        <v>141</v>
      </c>
      <c r="C248" s="113" t="s">
        <v>390</v>
      </c>
      <c r="D248" s="117" t="s">
        <v>430</v>
      </c>
      <c r="E248" s="58" t="s">
        <v>431</v>
      </c>
      <c r="F248" s="58" t="s">
        <v>432</v>
      </c>
      <c r="G248" s="112" t="s">
        <v>67</v>
      </c>
      <c r="H248" s="144"/>
      <c r="I248" s="79" t="s">
        <v>271</v>
      </c>
      <c r="J248" s="58" t="s">
        <v>116</v>
      </c>
      <c r="K248" s="59" t="s">
        <v>272</v>
      </c>
      <c r="L248" s="59" t="s">
        <v>71</v>
      </c>
      <c r="M248" s="59" t="s">
        <v>273</v>
      </c>
      <c r="N248" s="59" t="s">
        <v>274</v>
      </c>
      <c r="O248" s="58">
        <v>1</v>
      </c>
      <c r="P248" s="58">
        <v>2</v>
      </c>
      <c r="Q248" s="58">
        <f>O248*P248</f>
        <v>2</v>
      </c>
      <c r="R248" s="58" t="str">
        <f t="shared" si="237"/>
        <v>BAJO</v>
      </c>
      <c r="S248" s="58">
        <v>10</v>
      </c>
      <c r="T248" s="58">
        <f t="shared" si="238"/>
        <v>20</v>
      </c>
      <c r="U248" s="58" t="str">
        <f t="shared" si="239"/>
        <v>IV</v>
      </c>
      <c r="V248" s="58" t="str">
        <f t="shared" si="214"/>
        <v>Aceptable</v>
      </c>
      <c r="W248" s="58" t="s">
        <v>433</v>
      </c>
      <c r="X248" s="58" t="s">
        <v>269</v>
      </c>
      <c r="Y248" s="58" t="s">
        <v>39</v>
      </c>
      <c r="Z248" s="58" t="s">
        <v>71</v>
      </c>
      <c r="AA248" s="58" t="s">
        <v>71</v>
      </c>
      <c r="AB248" s="58" t="s">
        <v>71</v>
      </c>
      <c r="AC248" s="58" t="s">
        <v>275</v>
      </c>
      <c r="AD248" s="58" t="s">
        <v>71</v>
      </c>
    </row>
    <row r="249" spans="2:30" s="107" customFormat="1" ht="251.25" customHeight="1" x14ac:dyDescent="0.2">
      <c r="B249" s="108" t="s">
        <v>141</v>
      </c>
      <c r="C249" s="108" t="s">
        <v>390</v>
      </c>
      <c r="D249" s="117" t="s">
        <v>430</v>
      </c>
      <c r="E249" s="58" t="s">
        <v>431</v>
      </c>
      <c r="F249" s="58" t="s">
        <v>432</v>
      </c>
      <c r="G249" s="112" t="s">
        <v>67</v>
      </c>
      <c r="H249" s="144"/>
      <c r="I249" s="79" t="s">
        <v>397</v>
      </c>
      <c r="J249" s="58" t="s">
        <v>116</v>
      </c>
      <c r="K249" s="59" t="s">
        <v>241</v>
      </c>
      <c r="L249" s="59" t="s">
        <v>71</v>
      </c>
      <c r="M249" s="59" t="s">
        <v>277</v>
      </c>
      <c r="N249" s="59" t="s">
        <v>242</v>
      </c>
      <c r="O249" s="58">
        <v>1</v>
      </c>
      <c r="P249" s="58">
        <v>1</v>
      </c>
      <c r="Q249" s="58">
        <f t="shared" ref="Q249:Q253" si="246">O249*P249</f>
        <v>1</v>
      </c>
      <c r="R249" s="58" t="str">
        <f t="shared" si="237"/>
        <v>BAJO</v>
      </c>
      <c r="S249" s="58">
        <v>25</v>
      </c>
      <c r="T249" s="58">
        <f t="shared" si="238"/>
        <v>25</v>
      </c>
      <c r="U249" s="58" t="str">
        <f t="shared" si="239"/>
        <v>III</v>
      </c>
      <c r="V249" s="58" t="str">
        <f t="shared" si="214"/>
        <v>Aceptable con control existente</v>
      </c>
      <c r="W249" s="58" t="s">
        <v>433</v>
      </c>
      <c r="X249" s="58" t="s">
        <v>243</v>
      </c>
      <c r="Y249" s="58" t="s">
        <v>39</v>
      </c>
      <c r="Z249" s="58" t="s">
        <v>71</v>
      </c>
      <c r="AA249" s="58" t="s">
        <v>71</v>
      </c>
      <c r="AB249" s="58" t="s">
        <v>71</v>
      </c>
      <c r="AC249" s="58" t="s">
        <v>244</v>
      </c>
      <c r="AD249" s="58" t="s">
        <v>71</v>
      </c>
    </row>
    <row r="250" spans="2:30" s="107" customFormat="1" ht="242.25" customHeight="1" x14ac:dyDescent="0.2">
      <c r="B250" s="108" t="s">
        <v>141</v>
      </c>
      <c r="C250" s="108" t="s">
        <v>390</v>
      </c>
      <c r="D250" s="117" t="s">
        <v>430</v>
      </c>
      <c r="E250" s="58" t="s">
        <v>431</v>
      </c>
      <c r="F250" s="58" t="s">
        <v>432</v>
      </c>
      <c r="G250" s="112" t="s">
        <v>67</v>
      </c>
      <c r="H250" s="144"/>
      <c r="I250" s="79" t="s">
        <v>450</v>
      </c>
      <c r="J250" s="58" t="s">
        <v>116</v>
      </c>
      <c r="K250" s="59" t="s">
        <v>117</v>
      </c>
      <c r="L250" s="58" t="s">
        <v>118</v>
      </c>
      <c r="M250" s="59" t="s">
        <v>353</v>
      </c>
      <c r="N250" s="59" t="s">
        <v>354</v>
      </c>
      <c r="O250" s="58">
        <v>2</v>
      </c>
      <c r="P250" s="58">
        <v>2</v>
      </c>
      <c r="Q250" s="58">
        <f t="shared" si="246"/>
        <v>4</v>
      </c>
      <c r="R250" s="58" t="str">
        <f t="shared" si="237"/>
        <v>BAJO</v>
      </c>
      <c r="S250" s="58">
        <v>100</v>
      </c>
      <c r="T250" s="58">
        <f t="shared" si="238"/>
        <v>400</v>
      </c>
      <c r="U250" s="58" t="str">
        <f t="shared" si="239"/>
        <v>II</v>
      </c>
      <c r="V250" s="58" t="str">
        <f t="shared" si="214"/>
        <v>Aceptable con control especifico</v>
      </c>
      <c r="W250" s="58" t="s">
        <v>433</v>
      </c>
      <c r="X250" s="58" t="s">
        <v>122</v>
      </c>
      <c r="Y250" s="58" t="s">
        <v>39</v>
      </c>
      <c r="Z250" s="58" t="s">
        <v>71</v>
      </c>
      <c r="AA250" s="58" t="s">
        <v>71</v>
      </c>
      <c r="AB250" s="58" t="s">
        <v>71</v>
      </c>
      <c r="AC250" s="59" t="s">
        <v>185</v>
      </c>
      <c r="AD250" s="58" t="s">
        <v>71</v>
      </c>
    </row>
    <row r="251" spans="2:30" s="107" customFormat="1" ht="252" customHeight="1" x14ac:dyDescent="0.2">
      <c r="B251" s="108" t="s">
        <v>141</v>
      </c>
      <c r="C251" s="108" t="s">
        <v>390</v>
      </c>
      <c r="D251" s="117" t="s">
        <v>430</v>
      </c>
      <c r="E251" s="58" t="s">
        <v>431</v>
      </c>
      <c r="F251" s="58" t="s">
        <v>432</v>
      </c>
      <c r="G251" s="112" t="s">
        <v>67</v>
      </c>
      <c r="H251" s="144"/>
      <c r="I251" s="79" t="s">
        <v>186</v>
      </c>
      <c r="J251" s="58" t="s">
        <v>116</v>
      </c>
      <c r="K251" s="59" t="s">
        <v>125</v>
      </c>
      <c r="L251" s="58" t="s">
        <v>126</v>
      </c>
      <c r="M251" s="59" t="s">
        <v>164</v>
      </c>
      <c r="N251" s="59" t="s">
        <v>128</v>
      </c>
      <c r="O251" s="58">
        <v>2</v>
      </c>
      <c r="P251" s="58">
        <v>3</v>
      </c>
      <c r="Q251" s="58">
        <f t="shared" si="246"/>
        <v>6</v>
      </c>
      <c r="R251" s="58" t="str">
        <f t="shared" si="237"/>
        <v>MEDIO</v>
      </c>
      <c r="S251" s="58">
        <v>10</v>
      </c>
      <c r="T251" s="58">
        <f t="shared" si="238"/>
        <v>60</v>
      </c>
      <c r="U251" s="58" t="str">
        <f t="shared" si="239"/>
        <v>III</v>
      </c>
      <c r="V251" s="58" t="str">
        <f t="shared" si="214"/>
        <v>Aceptable con control existente</v>
      </c>
      <c r="W251" s="58" t="s">
        <v>433</v>
      </c>
      <c r="X251" s="58" t="s">
        <v>122</v>
      </c>
      <c r="Y251" s="58" t="s">
        <v>39</v>
      </c>
      <c r="Z251" s="58" t="s">
        <v>71</v>
      </c>
      <c r="AA251" s="58" t="s">
        <v>71</v>
      </c>
      <c r="AB251" s="58" t="s">
        <v>71</v>
      </c>
      <c r="AC251" s="58" t="s">
        <v>129</v>
      </c>
      <c r="AD251" s="58" t="s">
        <v>71</v>
      </c>
    </row>
    <row r="252" spans="2:30" s="107" customFormat="1" ht="252" customHeight="1" x14ac:dyDescent="0.25">
      <c r="B252" s="108" t="s">
        <v>141</v>
      </c>
      <c r="C252" s="108" t="s">
        <v>390</v>
      </c>
      <c r="D252" s="117" t="s">
        <v>430</v>
      </c>
      <c r="E252" s="58" t="s">
        <v>431</v>
      </c>
      <c r="F252" s="58" t="s">
        <v>432</v>
      </c>
      <c r="G252" s="112"/>
      <c r="H252" s="112" t="s">
        <v>67</v>
      </c>
      <c r="I252" s="79" t="s">
        <v>246</v>
      </c>
      <c r="J252" s="58" t="s">
        <v>131</v>
      </c>
      <c r="K252" s="59" t="s">
        <v>132</v>
      </c>
      <c r="L252" s="58" t="s">
        <v>133</v>
      </c>
      <c r="M252" s="59" t="s">
        <v>134</v>
      </c>
      <c r="N252" s="59" t="s">
        <v>135</v>
      </c>
      <c r="O252" s="58">
        <v>4</v>
      </c>
      <c r="P252" s="58">
        <v>2</v>
      </c>
      <c r="Q252" s="58">
        <f t="shared" ref="Q252" si="247">O252*P252</f>
        <v>8</v>
      </c>
      <c r="R252" s="58" t="str">
        <f t="shared" ref="R252" si="248">IF(Q252&lt;=4,"BAJO",IF(Q252&lt;=8,"MEDIO",IF(Q252&lt;=20,"ALTO","MUY ALTO")))</f>
        <v>MEDIO</v>
      </c>
      <c r="S252" s="58">
        <v>60</v>
      </c>
      <c r="T252" s="58">
        <f t="shared" ref="T252" si="249">Q252*S252</f>
        <v>480</v>
      </c>
      <c r="U252" s="58" t="str">
        <f t="shared" ref="U252" si="250">IF(T252&lt;=20,"IV",IF(T252&lt;=120,"III",IF(T252&lt;=500,"II",IF(T252&lt;=4000,"I",FALSE))))</f>
        <v>II</v>
      </c>
      <c r="V252" s="58" t="str">
        <f t="shared" ref="V252" si="251">IF(U252="IV","Aceptable",IF(U252="III","Aceptable con control existente",IF(U252="II","Aceptable con control especifico", IF(U252="I","No Aceptable",FALSE))))</f>
        <v>Aceptable con control especifico</v>
      </c>
      <c r="W252" s="58" t="s">
        <v>433</v>
      </c>
      <c r="X252" s="58" t="s">
        <v>136</v>
      </c>
      <c r="Y252" s="58" t="s">
        <v>39</v>
      </c>
      <c r="Z252" s="58" t="s">
        <v>71</v>
      </c>
      <c r="AA252" s="58" t="s">
        <v>71</v>
      </c>
      <c r="AB252" s="58" t="s">
        <v>71</v>
      </c>
      <c r="AC252" s="59" t="s">
        <v>137</v>
      </c>
      <c r="AD252" s="58" t="s">
        <v>71</v>
      </c>
    </row>
    <row r="253" spans="2:30" s="107" customFormat="1" ht="260.25" customHeight="1" x14ac:dyDescent="0.25">
      <c r="B253" s="108" t="s">
        <v>141</v>
      </c>
      <c r="C253" s="108" t="s">
        <v>390</v>
      </c>
      <c r="D253" s="117" t="s">
        <v>430</v>
      </c>
      <c r="E253" s="58" t="s">
        <v>431</v>
      </c>
      <c r="F253" s="58" t="s">
        <v>432</v>
      </c>
      <c r="G253" s="112"/>
      <c r="H253" s="112" t="s">
        <v>67</v>
      </c>
      <c r="I253" s="79" t="s">
        <v>138</v>
      </c>
      <c r="J253" s="58" t="s">
        <v>131</v>
      </c>
      <c r="K253" s="59" t="s">
        <v>139</v>
      </c>
      <c r="L253" s="58" t="s">
        <v>140</v>
      </c>
      <c r="M253" s="59" t="s">
        <v>134</v>
      </c>
      <c r="N253" s="59" t="s">
        <v>135</v>
      </c>
      <c r="O253" s="58">
        <v>3</v>
      </c>
      <c r="P253" s="58">
        <v>3</v>
      </c>
      <c r="Q253" s="58">
        <f t="shared" si="246"/>
        <v>9</v>
      </c>
      <c r="R253" s="58" t="str">
        <f t="shared" si="237"/>
        <v>ALTO</v>
      </c>
      <c r="S253" s="58">
        <v>25</v>
      </c>
      <c r="T253" s="58">
        <f t="shared" si="238"/>
        <v>225</v>
      </c>
      <c r="U253" s="58" t="str">
        <f t="shared" si="239"/>
        <v>II</v>
      </c>
      <c r="V253" s="58" t="str">
        <f t="shared" si="214"/>
        <v>Aceptable con control especifico</v>
      </c>
      <c r="W253" s="58" t="s">
        <v>433</v>
      </c>
      <c r="X253" s="58" t="s">
        <v>136</v>
      </c>
      <c r="Y253" s="58" t="s">
        <v>39</v>
      </c>
      <c r="Z253" s="58" t="s">
        <v>71</v>
      </c>
      <c r="AA253" s="58" t="s">
        <v>71</v>
      </c>
      <c r="AB253" s="58" t="s">
        <v>71</v>
      </c>
      <c r="AC253" s="59" t="s">
        <v>137</v>
      </c>
      <c r="AD253" s="58" t="s">
        <v>71</v>
      </c>
    </row>
    <row r="254" spans="2:30" s="107" customFormat="1" ht="300" customHeight="1" x14ac:dyDescent="0.25">
      <c r="B254" s="117" t="s">
        <v>176</v>
      </c>
      <c r="C254" s="117" t="s">
        <v>451</v>
      </c>
      <c r="D254" s="117" t="s">
        <v>452</v>
      </c>
      <c r="E254" s="116" t="s">
        <v>453</v>
      </c>
      <c r="F254" s="116" t="s">
        <v>454</v>
      </c>
      <c r="G254" s="114" t="s">
        <v>67</v>
      </c>
      <c r="H254" s="32"/>
      <c r="I254" s="116" t="s">
        <v>251</v>
      </c>
      <c r="J254" s="32" t="s">
        <v>69</v>
      </c>
      <c r="K254" s="59" t="s">
        <v>455</v>
      </c>
      <c r="L254" s="32" t="s">
        <v>71</v>
      </c>
      <c r="M254" s="32" t="s">
        <v>253</v>
      </c>
      <c r="N254" s="32" t="s">
        <v>254</v>
      </c>
      <c r="O254" s="58">
        <v>2</v>
      </c>
      <c r="P254" s="58">
        <v>1</v>
      </c>
      <c r="Q254" s="58">
        <v>2</v>
      </c>
      <c r="R254" s="58" t="s">
        <v>121</v>
      </c>
      <c r="S254" s="58">
        <v>10</v>
      </c>
      <c r="T254" s="58">
        <v>25</v>
      </c>
      <c r="U254" s="58" t="str">
        <f t="shared" ref="U254:U394" si="252">IF(T254&lt;=20,"IV",IF(T254&lt;=120,"III",IF(T254&lt;=500,"II",IF(T254&lt;=4000,"I",FALSE))))</f>
        <v>III</v>
      </c>
      <c r="V254" s="58" t="str">
        <f t="shared" ref="V254:V265" si="253">IF(U254="IV","Aceptable",IF(U254="III","Mejorable",IF(U254="II","Aceptable con control especifico", IF(U254="I","No Aceptable",FALSE))))</f>
        <v>Mejorable</v>
      </c>
      <c r="W254" s="58" t="s">
        <v>82</v>
      </c>
      <c r="X254" s="59" t="s">
        <v>256</v>
      </c>
      <c r="Y254" s="58" t="s">
        <v>39</v>
      </c>
      <c r="Z254" s="58" t="s">
        <v>71</v>
      </c>
      <c r="AA254" s="58" t="s">
        <v>71</v>
      </c>
      <c r="AB254" s="58" t="s">
        <v>71</v>
      </c>
      <c r="AC254" s="32" t="s">
        <v>257</v>
      </c>
      <c r="AD254" s="58" t="s">
        <v>71</v>
      </c>
    </row>
    <row r="255" spans="2:30" s="107" customFormat="1" ht="300" customHeight="1" x14ac:dyDescent="0.25">
      <c r="B255" s="117" t="s">
        <v>176</v>
      </c>
      <c r="C255" s="117" t="s">
        <v>451</v>
      </c>
      <c r="D255" s="117" t="s">
        <v>452</v>
      </c>
      <c r="E255" s="116" t="s">
        <v>453</v>
      </c>
      <c r="F255" s="116" t="s">
        <v>454</v>
      </c>
      <c r="G255" s="114" t="s">
        <v>67</v>
      </c>
      <c r="H255" s="32"/>
      <c r="I255" s="79" t="s">
        <v>258</v>
      </c>
      <c r="J255" s="58" t="s">
        <v>77</v>
      </c>
      <c r="K255" s="59" t="s">
        <v>78</v>
      </c>
      <c r="L255" s="58" t="s">
        <v>79</v>
      </c>
      <c r="M255" s="59" t="s">
        <v>71</v>
      </c>
      <c r="N255" s="59" t="s">
        <v>81</v>
      </c>
      <c r="O255" s="58">
        <v>1</v>
      </c>
      <c r="P255" s="58">
        <v>2</v>
      </c>
      <c r="Q255" s="58">
        <v>6</v>
      </c>
      <c r="R255" s="58" t="str">
        <f t="shared" ref="R255" si="254">IF(Q255&lt;=4,"BAJO",IF(Q255&lt;=8,"MEDIO",IF(Q255&lt;=20,"ALTO","MUY ALTO")))</f>
        <v>MEDIO</v>
      </c>
      <c r="S255" s="58">
        <v>10</v>
      </c>
      <c r="T255" s="58">
        <f t="shared" ref="T255" si="255">Q255*S255</f>
        <v>60</v>
      </c>
      <c r="U255" s="58" t="str">
        <f t="shared" si="252"/>
        <v>III</v>
      </c>
      <c r="V255" s="58" t="str">
        <f t="shared" ref="V255" si="256">IF(U255="IV","Aceptable",IF(U255="III","Aceptable con control existente",IF(U255="II","Aceptable con control especifico", IF(U255="I","No Aceptable",FALSE))))</f>
        <v>Aceptable con control existente</v>
      </c>
      <c r="W255" s="58" t="s">
        <v>82</v>
      </c>
      <c r="X255" s="58" t="s">
        <v>83</v>
      </c>
      <c r="Y255" s="58" t="s">
        <v>39</v>
      </c>
      <c r="Z255" s="58" t="s">
        <v>71</v>
      </c>
      <c r="AA255" s="58" t="s">
        <v>71</v>
      </c>
      <c r="AB255" s="58" t="s">
        <v>71</v>
      </c>
      <c r="AC255" s="58" t="s">
        <v>84</v>
      </c>
      <c r="AD255" s="58" t="s">
        <v>71</v>
      </c>
    </row>
    <row r="256" spans="2:30" s="107" customFormat="1" ht="299.25" customHeight="1" x14ac:dyDescent="0.25">
      <c r="B256" s="117" t="s">
        <v>176</v>
      </c>
      <c r="C256" s="117" t="s">
        <v>451</v>
      </c>
      <c r="D256" s="117" t="s">
        <v>452</v>
      </c>
      <c r="E256" s="116" t="s">
        <v>453</v>
      </c>
      <c r="F256" s="116" t="s">
        <v>454</v>
      </c>
      <c r="G256" s="114" t="s">
        <v>67</v>
      </c>
      <c r="H256" s="114"/>
      <c r="I256" s="116" t="s">
        <v>456</v>
      </c>
      <c r="J256" s="116" t="s">
        <v>86</v>
      </c>
      <c r="K256" s="116" t="s">
        <v>457</v>
      </c>
      <c r="L256" s="58" t="s">
        <v>80</v>
      </c>
      <c r="M256" s="116" t="s">
        <v>458</v>
      </c>
      <c r="N256" s="116" t="s">
        <v>459</v>
      </c>
      <c r="O256" s="58">
        <v>2</v>
      </c>
      <c r="P256" s="58">
        <v>2</v>
      </c>
      <c r="Q256" s="58">
        <v>4</v>
      </c>
      <c r="R256" s="58" t="s">
        <v>121</v>
      </c>
      <c r="S256" s="58">
        <v>10</v>
      </c>
      <c r="T256" s="58">
        <v>25</v>
      </c>
      <c r="U256" s="58" t="str">
        <f t="shared" si="252"/>
        <v>III</v>
      </c>
      <c r="V256" s="58" t="str">
        <f t="shared" si="253"/>
        <v>Mejorable</v>
      </c>
      <c r="W256" s="58" t="s">
        <v>82</v>
      </c>
      <c r="X256" s="116" t="s">
        <v>460</v>
      </c>
      <c r="Y256" s="114" t="s">
        <v>39</v>
      </c>
      <c r="Z256" s="58" t="s">
        <v>71</v>
      </c>
      <c r="AA256" s="58" t="s">
        <v>71</v>
      </c>
      <c r="AB256" s="58" t="s">
        <v>71</v>
      </c>
      <c r="AC256" s="58" t="s">
        <v>461</v>
      </c>
      <c r="AD256" s="114" t="s">
        <v>71</v>
      </c>
    </row>
    <row r="257" spans="2:30" s="107" customFormat="1" ht="299.25" customHeight="1" x14ac:dyDescent="0.25">
      <c r="B257" s="117" t="s">
        <v>176</v>
      </c>
      <c r="C257" s="117" t="s">
        <v>451</v>
      </c>
      <c r="D257" s="117" t="s">
        <v>452</v>
      </c>
      <c r="E257" s="116" t="s">
        <v>453</v>
      </c>
      <c r="F257" s="116" t="s">
        <v>454</v>
      </c>
      <c r="G257" s="32" t="s">
        <v>67</v>
      </c>
      <c r="H257" s="32"/>
      <c r="I257" s="138" t="s">
        <v>462</v>
      </c>
      <c r="J257" s="58" t="s">
        <v>86</v>
      </c>
      <c r="K257" s="59" t="s">
        <v>463</v>
      </c>
      <c r="L257" s="58" t="s">
        <v>80</v>
      </c>
      <c r="M257" s="116" t="s">
        <v>458</v>
      </c>
      <c r="N257" s="115" t="s">
        <v>464</v>
      </c>
      <c r="O257" s="32">
        <v>2</v>
      </c>
      <c r="P257" s="32">
        <v>3</v>
      </c>
      <c r="Q257" s="58">
        <v>6</v>
      </c>
      <c r="R257" s="58" t="s">
        <v>44</v>
      </c>
      <c r="S257" s="32">
        <v>25</v>
      </c>
      <c r="T257" s="58">
        <v>150</v>
      </c>
      <c r="U257" s="58" t="str">
        <f t="shared" si="252"/>
        <v>II</v>
      </c>
      <c r="V257" s="58" t="str">
        <f t="shared" si="253"/>
        <v>Aceptable con control especifico</v>
      </c>
      <c r="W257" s="58" t="s">
        <v>82</v>
      </c>
      <c r="X257" s="59" t="s">
        <v>465</v>
      </c>
      <c r="Y257" s="32" t="s">
        <v>39</v>
      </c>
      <c r="Z257" s="58" t="s">
        <v>71</v>
      </c>
      <c r="AA257" s="58" t="s">
        <v>71</v>
      </c>
      <c r="AB257" s="58" t="s">
        <v>71</v>
      </c>
      <c r="AC257" s="32" t="s">
        <v>466</v>
      </c>
      <c r="AD257" s="32" t="s">
        <v>71</v>
      </c>
    </row>
    <row r="258" spans="2:30" s="107" customFormat="1" ht="299.25" customHeight="1" x14ac:dyDescent="0.25">
      <c r="B258" s="117" t="s">
        <v>176</v>
      </c>
      <c r="C258" s="117" t="s">
        <v>451</v>
      </c>
      <c r="D258" s="117" t="s">
        <v>452</v>
      </c>
      <c r="E258" s="116" t="s">
        <v>453</v>
      </c>
      <c r="F258" s="116" t="s">
        <v>454</v>
      </c>
      <c r="G258" s="32" t="s">
        <v>67</v>
      </c>
      <c r="H258" s="32"/>
      <c r="I258" s="133" t="s">
        <v>334</v>
      </c>
      <c r="J258" s="130" t="s">
        <v>100</v>
      </c>
      <c r="K258" s="128" t="s">
        <v>101</v>
      </c>
      <c r="L258" s="130" t="s">
        <v>236</v>
      </c>
      <c r="M258" s="128" t="s">
        <v>236</v>
      </c>
      <c r="N258" s="128" t="s">
        <v>379</v>
      </c>
      <c r="O258" s="130">
        <v>2</v>
      </c>
      <c r="P258" s="130">
        <v>3</v>
      </c>
      <c r="Q258" s="130">
        <f t="shared" ref="Q258:Q259" si="257">O258*P258</f>
        <v>6</v>
      </c>
      <c r="R258" s="130" t="str">
        <f t="shared" ref="R258:R259" si="258">IF(Q258&lt;=4,"BAJO",IF(Q258&lt;=8,"MEDIO",IF(Q258&lt;=20,"ALTO","MUY ALTO")))</f>
        <v>MEDIO</v>
      </c>
      <c r="S258" s="130">
        <v>10</v>
      </c>
      <c r="T258" s="130">
        <f t="shared" ref="T258:T259" si="259">Q258*S258</f>
        <v>60</v>
      </c>
      <c r="U258" s="58" t="str">
        <f t="shared" si="252"/>
        <v>III</v>
      </c>
      <c r="V258" s="58" t="str">
        <f t="shared" ref="V258:V259" si="260">IF(U258="IV","Aceptable",IF(U258="III","Aceptable con control existente",IF(U258="II","Aceptable con control especifico", IF(U258="I","No Aceptable",FALSE))))</f>
        <v>Aceptable con control existente</v>
      </c>
      <c r="W258" s="130" t="s">
        <v>82</v>
      </c>
      <c r="X258" s="130" t="s">
        <v>91</v>
      </c>
      <c r="Y258" s="130" t="s">
        <v>39</v>
      </c>
      <c r="Z258" s="130" t="s">
        <v>71</v>
      </c>
      <c r="AA258" s="130" t="s">
        <v>71</v>
      </c>
      <c r="AB258" s="130" t="s">
        <v>71</v>
      </c>
      <c r="AC258" s="130" t="s">
        <v>380</v>
      </c>
      <c r="AD258" s="58" t="s">
        <v>71</v>
      </c>
    </row>
    <row r="259" spans="2:30" s="107" customFormat="1" ht="299.25" customHeight="1" x14ac:dyDescent="0.25">
      <c r="B259" s="117" t="s">
        <v>176</v>
      </c>
      <c r="C259" s="117" t="s">
        <v>451</v>
      </c>
      <c r="D259" s="117" t="s">
        <v>452</v>
      </c>
      <c r="E259" s="116" t="s">
        <v>453</v>
      </c>
      <c r="F259" s="116" t="s">
        <v>454</v>
      </c>
      <c r="G259" s="32" t="s">
        <v>67</v>
      </c>
      <c r="H259" s="32"/>
      <c r="I259" s="133" t="s">
        <v>395</v>
      </c>
      <c r="J259" s="130" t="s">
        <v>100</v>
      </c>
      <c r="K259" s="128" t="s">
        <v>101</v>
      </c>
      <c r="L259" s="130" t="s">
        <v>236</v>
      </c>
      <c r="M259" s="128" t="s">
        <v>236</v>
      </c>
      <c r="N259" s="128" t="s">
        <v>379</v>
      </c>
      <c r="O259" s="130">
        <v>2</v>
      </c>
      <c r="P259" s="130">
        <v>3</v>
      </c>
      <c r="Q259" s="130">
        <f t="shared" si="257"/>
        <v>6</v>
      </c>
      <c r="R259" s="130" t="str">
        <f t="shared" si="258"/>
        <v>MEDIO</v>
      </c>
      <c r="S259" s="130">
        <v>10</v>
      </c>
      <c r="T259" s="130">
        <f t="shared" si="259"/>
        <v>60</v>
      </c>
      <c r="U259" s="58" t="str">
        <f t="shared" si="252"/>
        <v>III</v>
      </c>
      <c r="V259" s="58" t="str">
        <f t="shared" si="260"/>
        <v>Aceptable con control existente</v>
      </c>
      <c r="W259" s="130" t="s">
        <v>82</v>
      </c>
      <c r="X259" s="130" t="s">
        <v>91</v>
      </c>
      <c r="Y259" s="130" t="s">
        <v>39</v>
      </c>
      <c r="Z259" s="130" t="s">
        <v>71</v>
      </c>
      <c r="AA259" s="130" t="s">
        <v>71</v>
      </c>
      <c r="AB259" s="130" t="s">
        <v>71</v>
      </c>
      <c r="AC259" s="130" t="s">
        <v>380</v>
      </c>
      <c r="AD259" s="58" t="s">
        <v>71</v>
      </c>
    </row>
    <row r="260" spans="2:30" s="107" customFormat="1" ht="299.25" customHeight="1" x14ac:dyDescent="0.25">
      <c r="B260" s="117" t="s">
        <v>176</v>
      </c>
      <c r="C260" s="117" t="s">
        <v>451</v>
      </c>
      <c r="D260" s="117" t="s">
        <v>452</v>
      </c>
      <c r="E260" s="116" t="s">
        <v>453</v>
      </c>
      <c r="F260" s="116" t="s">
        <v>454</v>
      </c>
      <c r="G260" s="32" t="s">
        <v>67</v>
      </c>
      <c r="H260" s="32"/>
      <c r="I260" s="133" t="s">
        <v>467</v>
      </c>
      <c r="J260" s="130" t="s">
        <v>116</v>
      </c>
      <c r="K260" s="128" t="s">
        <v>294</v>
      </c>
      <c r="L260" s="130" t="s">
        <v>295</v>
      </c>
      <c r="M260" s="128" t="s">
        <v>296</v>
      </c>
      <c r="N260" s="128" t="s">
        <v>236</v>
      </c>
      <c r="O260" s="130">
        <v>2</v>
      </c>
      <c r="P260" s="130">
        <v>2</v>
      </c>
      <c r="Q260" s="130">
        <v>4</v>
      </c>
      <c r="R260" s="129" t="s">
        <v>121</v>
      </c>
      <c r="S260" s="130">
        <v>25</v>
      </c>
      <c r="T260" s="130">
        <v>100</v>
      </c>
      <c r="U260" s="58" t="s">
        <v>181</v>
      </c>
      <c r="V260" s="58" t="s">
        <v>468</v>
      </c>
      <c r="W260" s="130" t="s">
        <v>82</v>
      </c>
      <c r="X260" s="130" t="s">
        <v>297</v>
      </c>
      <c r="Y260" s="130" t="s">
        <v>39</v>
      </c>
      <c r="Z260" s="130" t="s">
        <v>71</v>
      </c>
      <c r="AA260" s="130" t="s">
        <v>71</v>
      </c>
      <c r="AB260" s="130" t="s">
        <v>71</v>
      </c>
      <c r="AC260" s="130" t="s">
        <v>298</v>
      </c>
      <c r="AD260" s="58" t="s">
        <v>71</v>
      </c>
    </row>
    <row r="261" spans="2:30" s="107" customFormat="1" ht="299.25" customHeight="1" x14ac:dyDescent="0.25">
      <c r="B261" s="117" t="s">
        <v>176</v>
      </c>
      <c r="C261" s="117" t="s">
        <v>451</v>
      </c>
      <c r="D261" s="117" t="s">
        <v>452</v>
      </c>
      <c r="E261" s="116" t="s">
        <v>453</v>
      </c>
      <c r="F261" s="116" t="s">
        <v>454</v>
      </c>
      <c r="G261" s="32" t="s">
        <v>67</v>
      </c>
      <c r="H261" s="32"/>
      <c r="I261" s="79" t="s">
        <v>450</v>
      </c>
      <c r="J261" s="58" t="s">
        <v>116</v>
      </c>
      <c r="K261" s="59" t="s">
        <v>117</v>
      </c>
      <c r="L261" s="58" t="s">
        <v>118</v>
      </c>
      <c r="M261" s="59" t="s">
        <v>353</v>
      </c>
      <c r="N261" s="59" t="s">
        <v>354</v>
      </c>
      <c r="O261" s="58">
        <v>2</v>
      </c>
      <c r="P261" s="58">
        <v>2</v>
      </c>
      <c r="Q261" s="58">
        <f t="shared" ref="Q261:Q262" si="261">O261*P261</f>
        <v>4</v>
      </c>
      <c r="R261" s="58" t="str">
        <f t="shared" ref="R261:R262" si="262">IF(Q261&lt;=4,"BAJO",IF(Q261&lt;=8,"MEDIO",IF(Q261&lt;=20,"ALTO","MUY ALTO")))</f>
        <v>BAJO</v>
      </c>
      <c r="S261" s="58">
        <v>100</v>
      </c>
      <c r="T261" s="58">
        <f t="shared" ref="T261:T262" si="263">Q261*S261</f>
        <v>400</v>
      </c>
      <c r="U261" s="58" t="str">
        <f t="shared" ref="U261:U262" si="264">IF(T261&lt;=20,"IV",IF(T261&lt;=120,"III",IF(T261&lt;=500,"II",IF(T261&lt;=4000,"I",FALSE))))</f>
        <v>II</v>
      </c>
      <c r="V261" s="58" t="str">
        <f t="shared" ref="V261:V262" si="265">IF(U261="IV","Aceptable",IF(U261="III","Aceptable con control existente",IF(U261="II","Aceptable con control especifico", IF(U261="I","No Aceptable",FALSE))))</f>
        <v>Aceptable con control especifico</v>
      </c>
      <c r="W261" s="58" t="s">
        <v>82</v>
      </c>
      <c r="X261" s="58" t="s">
        <v>122</v>
      </c>
      <c r="Y261" s="58" t="s">
        <v>39</v>
      </c>
      <c r="Z261" s="58" t="s">
        <v>71</v>
      </c>
      <c r="AA261" s="58" t="s">
        <v>71</v>
      </c>
      <c r="AB261" s="58" t="s">
        <v>71</v>
      </c>
      <c r="AC261" s="59" t="s">
        <v>185</v>
      </c>
      <c r="AD261" s="58" t="s">
        <v>71</v>
      </c>
    </row>
    <row r="262" spans="2:30" s="107" customFormat="1" ht="299.25" customHeight="1" x14ac:dyDescent="0.25">
      <c r="B262" s="117" t="s">
        <v>176</v>
      </c>
      <c r="C262" s="117" t="s">
        <v>451</v>
      </c>
      <c r="D262" s="117" t="s">
        <v>452</v>
      </c>
      <c r="E262" s="116" t="s">
        <v>453</v>
      </c>
      <c r="F262" s="116" t="s">
        <v>454</v>
      </c>
      <c r="G262" s="32" t="s">
        <v>67</v>
      </c>
      <c r="H262" s="32"/>
      <c r="I262" s="79" t="s">
        <v>186</v>
      </c>
      <c r="J262" s="58" t="s">
        <v>116</v>
      </c>
      <c r="K262" s="59" t="s">
        <v>125</v>
      </c>
      <c r="L262" s="58" t="s">
        <v>126</v>
      </c>
      <c r="M262" s="59" t="s">
        <v>164</v>
      </c>
      <c r="N262" s="59" t="s">
        <v>128</v>
      </c>
      <c r="O262" s="58">
        <v>2</v>
      </c>
      <c r="P262" s="58">
        <v>3</v>
      </c>
      <c r="Q262" s="58">
        <f t="shared" si="261"/>
        <v>6</v>
      </c>
      <c r="R262" s="58" t="str">
        <f t="shared" si="262"/>
        <v>MEDIO</v>
      </c>
      <c r="S262" s="58">
        <v>10</v>
      </c>
      <c r="T262" s="58">
        <f t="shared" si="263"/>
        <v>60</v>
      </c>
      <c r="U262" s="58" t="str">
        <f t="shared" si="264"/>
        <v>III</v>
      </c>
      <c r="V262" s="58" t="str">
        <f t="shared" si="265"/>
        <v>Aceptable con control existente</v>
      </c>
      <c r="W262" s="58" t="s">
        <v>82</v>
      </c>
      <c r="X262" s="58" t="s">
        <v>122</v>
      </c>
      <c r="Y262" s="58" t="s">
        <v>39</v>
      </c>
      <c r="Z262" s="58" t="s">
        <v>71</v>
      </c>
      <c r="AA262" s="58" t="s">
        <v>71</v>
      </c>
      <c r="AB262" s="58" t="s">
        <v>71</v>
      </c>
      <c r="AC262" s="58" t="s">
        <v>129</v>
      </c>
      <c r="AD262" s="58" t="s">
        <v>71</v>
      </c>
    </row>
    <row r="263" spans="2:30" s="107" customFormat="1" ht="301.5" customHeight="1" x14ac:dyDescent="0.25">
      <c r="B263" s="117" t="s">
        <v>176</v>
      </c>
      <c r="C263" s="117" t="s">
        <v>451</v>
      </c>
      <c r="D263" s="117" t="s">
        <v>452</v>
      </c>
      <c r="E263" s="116" t="s">
        <v>453</v>
      </c>
      <c r="F263" s="116" t="s">
        <v>454</v>
      </c>
      <c r="G263" s="114"/>
      <c r="H263" s="114" t="s">
        <v>67</v>
      </c>
      <c r="I263" s="116" t="s">
        <v>469</v>
      </c>
      <c r="J263" s="116" t="s">
        <v>116</v>
      </c>
      <c r="K263" s="116" t="s">
        <v>470</v>
      </c>
      <c r="L263" s="116" t="s">
        <v>80</v>
      </c>
      <c r="M263" s="116" t="s">
        <v>471</v>
      </c>
      <c r="N263" s="116" t="s">
        <v>472</v>
      </c>
      <c r="O263" s="32">
        <v>2</v>
      </c>
      <c r="P263" s="32">
        <v>1</v>
      </c>
      <c r="Q263" s="58">
        <v>2</v>
      </c>
      <c r="R263" s="58" t="s">
        <v>121</v>
      </c>
      <c r="S263" s="114">
        <v>25</v>
      </c>
      <c r="T263" s="114">
        <v>50</v>
      </c>
      <c r="U263" s="58" t="str">
        <f t="shared" si="252"/>
        <v>III</v>
      </c>
      <c r="V263" s="58" t="str">
        <f t="shared" si="253"/>
        <v>Mejorable</v>
      </c>
      <c r="W263" s="58" t="s">
        <v>82</v>
      </c>
      <c r="X263" s="116" t="s">
        <v>473</v>
      </c>
      <c r="Y263" s="114" t="s">
        <v>39</v>
      </c>
      <c r="Z263" s="58" t="s">
        <v>71</v>
      </c>
      <c r="AA263" s="58" t="s">
        <v>71</v>
      </c>
      <c r="AB263" s="58" t="s">
        <v>71</v>
      </c>
      <c r="AC263" s="116" t="s">
        <v>474</v>
      </c>
      <c r="AD263" s="114" t="s">
        <v>71</v>
      </c>
    </row>
    <row r="264" spans="2:30" s="107" customFormat="1" ht="301.5" customHeight="1" x14ac:dyDescent="0.25">
      <c r="B264" s="117" t="s">
        <v>176</v>
      </c>
      <c r="C264" s="117" t="s">
        <v>451</v>
      </c>
      <c r="D264" s="117" t="s">
        <v>452</v>
      </c>
      <c r="E264" s="116" t="s">
        <v>453</v>
      </c>
      <c r="F264" s="116" t="s">
        <v>454</v>
      </c>
      <c r="G264" s="112"/>
      <c r="H264" s="112" t="s">
        <v>67</v>
      </c>
      <c r="I264" s="79" t="s">
        <v>246</v>
      </c>
      <c r="J264" s="58" t="s">
        <v>131</v>
      </c>
      <c r="K264" s="59" t="s">
        <v>132</v>
      </c>
      <c r="L264" s="58" t="s">
        <v>475</v>
      </c>
      <c r="M264" s="59" t="s">
        <v>134</v>
      </c>
      <c r="N264" s="59" t="s">
        <v>476</v>
      </c>
      <c r="O264" s="58">
        <v>4</v>
      </c>
      <c r="P264" s="58">
        <v>2</v>
      </c>
      <c r="Q264" s="58">
        <v>8</v>
      </c>
      <c r="R264" s="58" t="s">
        <v>44</v>
      </c>
      <c r="S264" s="58">
        <v>25</v>
      </c>
      <c r="T264" s="58">
        <v>200</v>
      </c>
      <c r="U264" s="58" t="str">
        <f t="shared" ref="U264" si="266">IF(T264&lt;=20,"IV",IF(T264&lt;=120,"III",IF(T264&lt;=500,"II",IF(T264&lt;=4000,"I",FALSE))))</f>
        <v>II</v>
      </c>
      <c r="V264" s="58" t="str">
        <f t="shared" ref="V264" si="267">IF(U264="IV","Aceptable",IF(U264="III","Mejorable",IF(U264="II","Aceptable con control especifico", IF(U264="I","No Aceptable",FALSE))))</f>
        <v>Aceptable con control especifico</v>
      </c>
      <c r="W264" s="58" t="s">
        <v>82</v>
      </c>
      <c r="X264" s="58" t="s">
        <v>477</v>
      </c>
      <c r="Y264" s="58" t="s">
        <v>39</v>
      </c>
      <c r="Z264" s="58" t="s">
        <v>71</v>
      </c>
      <c r="AA264" s="58" t="s">
        <v>71</v>
      </c>
      <c r="AB264" s="58" t="s">
        <v>71</v>
      </c>
      <c r="AC264" s="59" t="s">
        <v>478</v>
      </c>
      <c r="AD264" s="59" t="s">
        <v>71</v>
      </c>
    </row>
    <row r="265" spans="2:30" s="107" customFormat="1" ht="297.75" customHeight="1" x14ac:dyDescent="0.25">
      <c r="B265" s="117" t="s">
        <v>176</v>
      </c>
      <c r="C265" s="117" t="s">
        <v>451</v>
      </c>
      <c r="D265" s="117" t="s">
        <v>452</v>
      </c>
      <c r="E265" s="116" t="s">
        <v>453</v>
      </c>
      <c r="F265" s="116" t="s">
        <v>454</v>
      </c>
      <c r="G265" s="112"/>
      <c r="H265" s="112" t="s">
        <v>67</v>
      </c>
      <c r="I265" s="79" t="s">
        <v>138</v>
      </c>
      <c r="J265" s="58" t="s">
        <v>131</v>
      </c>
      <c r="K265" s="59" t="s">
        <v>139</v>
      </c>
      <c r="L265" s="58" t="s">
        <v>140</v>
      </c>
      <c r="M265" s="59" t="s">
        <v>134</v>
      </c>
      <c r="N265" s="59" t="s">
        <v>476</v>
      </c>
      <c r="O265" s="58">
        <v>3</v>
      </c>
      <c r="P265" s="58">
        <v>3</v>
      </c>
      <c r="Q265" s="58">
        <v>9</v>
      </c>
      <c r="R265" s="58" t="s">
        <v>479</v>
      </c>
      <c r="S265" s="58">
        <v>25</v>
      </c>
      <c r="T265" s="58">
        <v>225</v>
      </c>
      <c r="U265" s="58" t="str">
        <f t="shared" si="252"/>
        <v>II</v>
      </c>
      <c r="V265" s="58" t="str">
        <f t="shared" si="253"/>
        <v>Aceptable con control especifico</v>
      </c>
      <c r="W265" s="58" t="s">
        <v>82</v>
      </c>
      <c r="X265" s="58" t="s">
        <v>136</v>
      </c>
      <c r="Y265" s="58" t="s">
        <v>39</v>
      </c>
      <c r="Z265" s="58" t="s">
        <v>71</v>
      </c>
      <c r="AA265" s="58" t="s">
        <v>71</v>
      </c>
      <c r="AB265" s="58" t="s">
        <v>71</v>
      </c>
      <c r="AC265" s="59" t="s">
        <v>478</v>
      </c>
      <c r="AD265" s="59" t="s">
        <v>71</v>
      </c>
    </row>
    <row r="266" spans="2:30" s="107" customFormat="1" ht="279" customHeight="1" x14ac:dyDescent="0.2">
      <c r="B266" s="108" t="s">
        <v>62</v>
      </c>
      <c r="C266" s="113" t="s">
        <v>247</v>
      </c>
      <c r="D266" s="117" t="s">
        <v>480</v>
      </c>
      <c r="E266" s="58" t="s">
        <v>481</v>
      </c>
      <c r="F266" s="58" t="s">
        <v>482</v>
      </c>
      <c r="G266" s="112" t="s">
        <v>67</v>
      </c>
      <c r="H266" s="144"/>
      <c r="I266" s="79" t="s">
        <v>483</v>
      </c>
      <c r="J266" s="58" t="s">
        <v>69</v>
      </c>
      <c r="K266" s="59" t="s">
        <v>404</v>
      </c>
      <c r="L266" s="58" t="s">
        <v>405</v>
      </c>
      <c r="M266" s="58" t="s">
        <v>406</v>
      </c>
      <c r="N266" s="59" t="s">
        <v>407</v>
      </c>
      <c r="O266" s="58">
        <v>1</v>
      </c>
      <c r="P266" s="58">
        <v>2</v>
      </c>
      <c r="Q266" s="58">
        <v>6</v>
      </c>
      <c r="R266" s="58" t="str">
        <f t="shared" ref="R266:R279" si="268">IF(Q266&lt;=4,"BAJO",IF(Q266&lt;=8,"MEDIO",IF(Q266&lt;=20,"ALTO","MUY ALTO")))</f>
        <v>MEDIO</v>
      </c>
      <c r="S266" s="58">
        <v>10</v>
      </c>
      <c r="T266" s="58">
        <f t="shared" ref="T266:T279" si="269">Q266*S266</f>
        <v>60</v>
      </c>
      <c r="U266" s="58" t="str">
        <f t="shared" si="252"/>
        <v>III</v>
      </c>
      <c r="V266" s="58" t="str">
        <f t="shared" ref="V266:V279" si="270">IF(U266="IV","Aceptable",IF(U266="III","Aceptable con control existente",IF(U266="II","Aceptable con control especifico", IF(U266="I","No Aceptable",FALSE))))</f>
        <v>Aceptable con control existente</v>
      </c>
      <c r="W266" s="58" t="s">
        <v>170</v>
      </c>
      <c r="X266" s="59" t="s">
        <v>408</v>
      </c>
      <c r="Y266" s="58" t="s">
        <v>39</v>
      </c>
      <c r="Z266" s="58" t="s">
        <v>71</v>
      </c>
      <c r="AA266" s="58" t="s">
        <v>71</v>
      </c>
      <c r="AB266" s="58" t="s">
        <v>71</v>
      </c>
      <c r="AC266" s="58" t="s">
        <v>75</v>
      </c>
      <c r="AD266" s="58" t="s">
        <v>71</v>
      </c>
    </row>
    <row r="267" spans="2:30" s="107" customFormat="1" ht="279" customHeight="1" x14ac:dyDescent="0.2">
      <c r="B267" s="108" t="s">
        <v>62</v>
      </c>
      <c r="C267" s="113" t="s">
        <v>247</v>
      </c>
      <c r="D267" s="117" t="s">
        <v>480</v>
      </c>
      <c r="E267" s="58" t="s">
        <v>481</v>
      </c>
      <c r="F267" s="58" t="s">
        <v>482</v>
      </c>
      <c r="G267" s="112" t="s">
        <v>67</v>
      </c>
      <c r="H267" s="144"/>
      <c r="I267" s="79" t="s">
        <v>484</v>
      </c>
      <c r="J267" s="58" t="s">
        <v>69</v>
      </c>
      <c r="K267" s="59" t="s">
        <v>485</v>
      </c>
      <c r="L267" s="58" t="s">
        <v>405</v>
      </c>
      <c r="M267" s="58" t="s">
        <v>406</v>
      </c>
      <c r="N267" s="59" t="s">
        <v>407</v>
      </c>
      <c r="O267" s="58">
        <v>1</v>
      </c>
      <c r="P267" s="58">
        <v>2</v>
      </c>
      <c r="Q267" s="58">
        <v>6</v>
      </c>
      <c r="R267" s="58" t="str">
        <f t="shared" ref="R267" si="271">IF(Q267&lt;=4,"BAJO",IF(Q267&lt;=8,"MEDIO",IF(Q267&lt;=20,"ALTO","MUY ALTO")))</f>
        <v>MEDIO</v>
      </c>
      <c r="S267" s="58">
        <v>10</v>
      </c>
      <c r="T267" s="58">
        <f t="shared" ref="T267" si="272">Q267*S267</f>
        <v>60</v>
      </c>
      <c r="U267" s="58" t="str">
        <f t="shared" ref="U267" si="273">IF(T267&lt;=20,"IV",IF(T267&lt;=120,"III",IF(T267&lt;=500,"II",IF(T267&lt;=4000,"I",FALSE))))</f>
        <v>III</v>
      </c>
      <c r="V267" s="58" t="str">
        <f t="shared" ref="V267" si="274">IF(U267="IV","Aceptable",IF(U267="III","Aceptable con control existente",IF(U267="II","Aceptable con control especifico", IF(U267="I","No Aceptable",FALSE))))</f>
        <v>Aceptable con control existente</v>
      </c>
      <c r="W267" s="58" t="s">
        <v>170</v>
      </c>
      <c r="X267" s="59" t="s">
        <v>486</v>
      </c>
      <c r="Y267" s="58" t="s">
        <v>39</v>
      </c>
      <c r="Z267" s="58" t="s">
        <v>71</v>
      </c>
      <c r="AA267" s="58" t="s">
        <v>71</v>
      </c>
      <c r="AB267" s="58" t="s">
        <v>71</v>
      </c>
      <c r="AC267" s="58" t="s">
        <v>105</v>
      </c>
      <c r="AD267" s="58" t="s">
        <v>71</v>
      </c>
    </row>
    <row r="268" spans="2:30" s="107" customFormat="1" ht="279" customHeight="1" x14ac:dyDescent="0.2">
      <c r="B268" s="108" t="s">
        <v>62</v>
      </c>
      <c r="C268" s="113" t="s">
        <v>247</v>
      </c>
      <c r="D268" s="117" t="s">
        <v>480</v>
      </c>
      <c r="E268" s="58" t="s">
        <v>481</v>
      </c>
      <c r="F268" s="58" t="s">
        <v>482</v>
      </c>
      <c r="G268" s="112" t="s">
        <v>67</v>
      </c>
      <c r="H268" s="144"/>
      <c r="I268" s="79" t="s">
        <v>258</v>
      </c>
      <c r="J268" s="58" t="s">
        <v>77</v>
      </c>
      <c r="K268" s="59" t="s">
        <v>78</v>
      </c>
      <c r="L268" s="58" t="s">
        <v>79</v>
      </c>
      <c r="M268" s="59" t="s">
        <v>71</v>
      </c>
      <c r="N268" s="59" t="s">
        <v>81</v>
      </c>
      <c r="O268" s="58">
        <v>1</v>
      </c>
      <c r="P268" s="58">
        <v>2</v>
      </c>
      <c r="Q268" s="58">
        <v>6</v>
      </c>
      <c r="R268" s="58" t="str">
        <f t="shared" si="268"/>
        <v>MEDIO</v>
      </c>
      <c r="S268" s="58">
        <v>10</v>
      </c>
      <c r="T268" s="58">
        <f t="shared" si="269"/>
        <v>60</v>
      </c>
      <c r="U268" s="58" t="str">
        <f t="shared" ref="U268" si="275">IF(T268&lt;=20,"IV",IF(T268&lt;=120,"III",IF(T268&lt;=500,"II",IF(T268&lt;=4000,"I",FALSE))))</f>
        <v>III</v>
      </c>
      <c r="V268" s="58" t="str">
        <f t="shared" si="270"/>
        <v>Aceptable con control existente</v>
      </c>
      <c r="W268" s="58" t="s">
        <v>170</v>
      </c>
      <c r="X268" s="58" t="s">
        <v>83</v>
      </c>
      <c r="Y268" s="58" t="s">
        <v>39</v>
      </c>
      <c r="Z268" s="58" t="s">
        <v>71</v>
      </c>
      <c r="AA268" s="58" t="s">
        <v>71</v>
      </c>
      <c r="AB268" s="58" t="s">
        <v>71</v>
      </c>
      <c r="AC268" s="58" t="s">
        <v>84</v>
      </c>
      <c r="AD268" s="58" t="s">
        <v>71</v>
      </c>
    </row>
    <row r="269" spans="2:30" s="107" customFormat="1" ht="334.5" customHeight="1" x14ac:dyDescent="0.25">
      <c r="B269" s="108" t="s">
        <v>62</v>
      </c>
      <c r="C269" s="113" t="s">
        <v>247</v>
      </c>
      <c r="D269" s="117" t="s">
        <v>480</v>
      </c>
      <c r="E269" s="58" t="s">
        <v>481</v>
      </c>
      <c r="F269" s="58" t="s">
        <v>482</v>
      </c>
      <c r="G269" s="112"/>
      <c r="H269" s="112" t="s">
        <v>67</v>
      </c>
      <c r="I269" s="79" t="s">
        <v>487</v>
      </c>
      <c r="J269" s="58" t="s">
        <v>86</v>
      </c>
      <c r="K269" s="59" t="s">
        <v>87</v>
      </c>
      <c r="L269" s="58" t="s">
        <v>88</v>
      </c>
      <c r="M269" s="59" t="s">
        <v>152</v>
      </c>
      <c r="N269" s="59" t="s">
        <v>153</v>
      </c>
      <c r="O269" s="58">
        <v>1</v>
      </c>
      <c r="P269" s="58">
        <v>2</v>
      </c>
      <c r="Q269" s="58">
        <v>6</v>
      </c>
      <c r="R269" s="58" t="str">
        <f t="shared" si="268"/>
        <v>MEDIO</v>
      </c>
      <c r="S269" s="58">
        <v>10</v>
      </c>
      <c r="T269" s="58">
        <f t="shared" si="269"/>
        <v>60</v>
      </c>
      <c r="U269" s="58" t="str">
        <f t="shared" si="252"/>
        <v>III</v>
      </c>
      <c r="V269" s="58" t="str">
        <f t="shared" si="270"/>
        <v>Aceptable con control existente</v>
      </c>
      <c r="W269" s="58" t="s">
        <v>170</v>
      </c>
      <c r="X269" s="58" t="s">
        <v>154</v>
      </c>
      <c r="Y269" s="58" t="s">
        <v>39</v>
      </c>
      <c r="Z269" s="58" t="s">
        <v>71</v>
      </c>
      <c r="AA269" s="58" t="s">
        <v>71</v>
      </c>
      <c r="AB269" s="58" t="s">
        <v>155</v>
      </c>
      <c r="AC269" s="58" t="s">
        <v>156</v>
      </c>
      <c r="AD269" s="58" t="s">
        <v>71</v>
      </c>
    </row>
    <row r="270" spans="2:30" s="107" customFormat="1" ht="329.25" customHeight="1" x14ac:dyDescent="0.25">
      <c r="B270" s="108" t="s">
        <v>62</v>
      </c>
      <c r="C270" s="113" t="s">
        <v>247</v>
      </c>
      <c r="D270" s="117" t="s">
        <v>480</v>
      </c>
      <c r="E270" s="58" t="s">
        <v>481</v>
      </c>
      <c r="F270" s="58" t="s">
        <v>482</v>
      </c>
      <c r="G270" s="112"/>
      <c r="H270" s="112" t="s">
        <v>67</v>
      </c>
      <c r="I270" s="79" t="s">
        <v>93</v>
      </c>
      <c r="J270" s="58" t="s">
        <v>86</v>
      </c>
      <c r="K270" s="59" t="s">
        <v>94</v>
      </c>
      <c r="L270" s="58" t="s">
        <v>157</v>
      </c>
      <c r="M270" s="59" t="s">
        <v>95</v>
      </c>
      <c r="N270" s="59" t="s">
        <v>232</v>
      </c>
      <c r="O270" s="58">
        <v>1</v>
      </c>
      <c r="P270" s="58">
        <v>2</v>
      </c>
      <c r="Q270" s="58">
        <v>6</v>
      </c>
      <c r="R270" s="58" t="str">
        <f t="shared" si="268"/>
        <v>MEDIO</v>
      </c>
      <c r="S270" s="58">
        <v>10</v>
      </c>
      <c r="T270" s="58">
        <f t="shared" si="269"/>
        <v>60</v>
      </c>
      <c r="U270" s="58" t="str">
        <f t="shared" si="252"/>
        <v>III</v>
      </c>
      <c r="V270" s="58" t="str">
        <f t="shared" si="270"/>
        <v>Aceptable con control existente</v>
      </c>
      <c r="W270" s="58" t="s">
        <v>170</v>
      </c>
      <c r="X270" s="58" t="s">
        <v>159</v>
      </c>
      <c r="Y270" s="58" t="s">
        <v>39</v>
      </c>
      <c r="Z270" s="58" t="s">
        <v>71</v>
      </c>
      <c r="AA270" s="58" t="s">
        <v>71</v>
      </c>
      <c r="AB270" s="58" t="s">
        <v>71</v>
      </c>
      <c r="AC270" s="58" t="s">
        <v>160</v>
      </c>
      <c r="AD270" s="58" t="s">
        <v>71</v>
      </c>
    </row>
    <row r="271" spans="2:30" s="107" customFormat="1" ht="329.25" customHeight="1" x14ac:dyDescent="0.25">
      <c r="B271" s="108" t="s">
        <v>62</v>
      </c>
      <c r="C271" s="113" t="s">
        <v>247</v>
      </c>
      <c r="D271" s="117" t="s">
        <v>480</v>
      </c>
      <c r="E271" s="58" t="s">
        <v>481</v>
      </c>
      <c r="F271" s="58" t="s">
        <v>482</v>
      </c>
      <c r="G271" s="112" t="s">
        <v>67</v>
      </c>
      <c r="H271" s="112"/>
      <c r="I271" s="79" t="s">
        <v>99</v>
      </c>
      <c r="J271" s="58" t="s">
        <v>100</v>
      </c>
      <c r="K271" s="59" t="s">
        <v>101</v>
      </c>
      <c r="L271" s="59" t="s">
        <v>102</v>
      </c>
      <c r="M271" s="59" t="s">
        <v>103</v>
      </c>
      <c r="N271" s="59" t="s">
        <v>104</v>
      </c>
      <c r="O271" s="58">
        <v>1</v>
      </c>
      <c r="P271" s="58">
        <v>2</v>
      </c>
      <c r="Q271" s="58">
        <v>6</v>
      </c>
      <c r="R271" s="58" t="str">
        <f t="shared" si="268"/>
        <v>MEDIO</v>
      </c>
      <c r="S271" s="58">
        <v>10</v>
      </c>
      <c r="T271" s="58">
        <f t="shared" si="269"/>
        <v>60</v>
      </c>
      <c r="U271" s="58" t="str">
        <f t="shared" si="252"/>
        <v>III</v>
      </c>
      <c r="V271" s="58" t="str">
        <f t="shared" si="270"/>
        <v>Aceptable con control existente</v>
      </c>
      <c r="W271" s="58" t="s">
        <v>170</v>
      </c>
      <c r="X271" s="58" t="s">
        <v>91</v>
      </c>
      <c r="Y271" s="58" t="s">
        <v>39</v>
      </c>
      <c r="Z271" s="58" t="s">
        <v>71</v>
      </c>
      <c r="AA271" s="58" t="s">
        <v>71</v>
      </c>
      <c r="AB271" s="58" t="s">
        <v>71</v>
      </c>
      <c r="AC271" s="58" t="s">
        <v>161</v>
      </c>
      <c r="AD271" s="58" t="s">
        <v>71</v>
      </c>
    </row>
    <row r="272" spans="2:30" s="107" customFormat="1" ht="329.25" customHeight="1" x14ac:dyDescent="0.25">
      <c r="B272" s="108" t="s">
        <v>62</v>
      </c>
      <c r="C272" s="113" t="s">
        <v>247</v>
      </c>
      <c r="D272" s="117" t="s">
        <v>480</v>
      </c>
      <c r="E272" s="58" t="s">
        <v>481</v>
      </c>
      <c r="F272" s="58" t="s">
        <v>482</v>
      </c>
      <c r="G272" s="112" t="s">
        <v>67</v>
      </c>
      <c r="H272" s="112"/>
      <c r="I272" s="79" t="s">
        <v>334</v>
      </c>
      <c r="J272" s="58" t="s">
        <v>100</v>
      </c>
      <c r="K272" s="59" t="s">
        <v>101</v>
      </c>
      <c r="L272" s="58" t="s">
        <v>107</v>
      </c>
      <c r="M272" s="59" t="s">
        <v>162</v>
      </c>
      <c r="N272" s="59" t="s">
        <v>109</v>
      </c>
      <c r="O272" s="58">
        <v>1</v>
      </c>
      <c r="P272" s="58">
        <v>2</v>
      </c>
      <c r="Q272" s="58">
        <v>6</v>
      </c>
      <c r="R272" s="58" t="str">
        <f t="shared" si="268"/>
        <v>MEDIO</v>
      </c>
      <c r="S272" s="58">
        <v>10</v>
      </c>
      <c r="T272" s="58">
        <f t="shared" si="269"/>
        <v>60</v>
      </c>
      <c r="U272" s="58" t="str">
        <f t="shared" si="252"/>
        <v>III</v>
      </c>
      <c r="V272" s="58" t="str">
        <f t="shared" si="270"/>
        <v>Aceptable con control existente</v>
      </c>
      <c r="W272" s="58" t="s">
        <v>170</v>
      </c>
      <c r="X272" s="58" t="s">
        <v>91</v>
      </c>
      <c r="Y272" s="58" t="s">
        <v>39</v>
      </c>
      <c r="Z272" s="58" t="s">
        <v>71</v>
      </c>
      <c r="AA272" s="58" t="s">
        <v>71</v>
      </c>
      <c r="AB272" s="58" t="s">
        <v>71</v>
      </c>
      <c r="AC272" s="58" t="s">
        <v>163</v>
      </c>
      <c r="AD272" s="58" t="s">
        <v>71</v>
      </c>
    </row>
    <row r="273" spans="2:30" s="107" customFormat="1" ht="329.25" customHeight="1" x14ac:dyDescent="0.25">
      <c r="B273" s="108" t="s">
        <v>62</v>
      </c>
      <c r="C273" s="113" t="s">
        <v>247</v>
      </c>
      <c r="D273" s="117" t="s">
        <v>480</v>
      </c>
      <c r="E273" s="58" t="s">
        <v>481</v>
      </c>
      <c r="F273" s="58" t="s">
        <v>482</v>
      </c>
      <c r="G273" s="112" t="s">
        <v>67</v>
      </c>
      <c r="H273" s="112"/>
      <c r="I273" s="133" t="s">
        <v>395</v>
      </c>
      <c r="J273" s="130" t="s">
        <v>100</v>
      </c>
      <c r="K273" s="128" t="s">
        <v>101</v>
      </c>
      <c r="L273" s="130" t="s">
        <v>236</v>
      </c>
      <c r="M273" s="128" t="s">
        <v>236</v>
      </c>
      <c r="N273" s="128" t="s">
        <v>379</v>
      </c>
      <c r="O273" s="130">
        <v>2</v>
      </c>
      <c r="P273" s="130">
        <v>3</v>
      </c>
      <c r="Q273" s="130">
        <f t="shared" ref="Q273" si="276">O273*P273</f>
        <v>6</v>
      </c>
      <c r="R273" s="130" t="str">
        <f t="shared" si="268"/>
        <v>MEDIO</v>
      </c>
      <c r="S273" s="130">
        <v>10</v>
      </c>
      <c r="T273" s="130">
        <f t="shared" si="269"/>
        <v>60</v>
      </c>
      <c r="U273" s="58" t="str">
        <f t="shared" ref="U273" si="277">IF(T273&lt;=20,"IV",IF(T273&lt;=120,"III",IF(T273&lt;=500,"II",IF(T273&lt;=4000,"I",FALSE))))</f>
        <v>III</v>
      </c>
      <c r="V273" s="58" t="str">
        <f t="shared" si="270"/>
        <v>Aceptable con control existente</v>
      </c>
      <c r="W273" s="130" t="s">
        <v>170</v>
      </c>
      <c r="X273" s="130" t="s">
        <v>91</v>
      </c>
      <c r="Y273" s="130" t="s">
        <v>39</v>
      </c>
      <c r="Z273" s="130" t="s">
        <v>71</v>
      </c>
      <c r="AA273" s="130" t="s">
        <v>71</v>
      </c>
      <c r="AB273" s="130" t="s">
        <v>71</v>
      </c>
      <c r="AC273" s="130" t="s">
        <v>380</v>
      </c>
      <c r="AD273" s="58" t="s">
        <v>71</v>
      </c>
    </row>
    <row r="274" spans="2:30" s="107" customFormat="1" ht="332.25" customHeight="1" x14ac:dyDescent="0.2">
      <c r="B274" s="108" t="s">
        <v>62</v>
      </c>
      <c r="C274" s="113" t="s">
        <v>247</v>
      </c>
      <c r="D274" s="117" t="s">
        <v>480</v>
      </c>
      <c r="E274" s="58" t="s">
        <v>481</v>
      </c>
      <c r="F274" s="58" t="s">
        <v>482</v>
      </c>
      <c r="G274" s="112"/>
      <c r="H274" s="144" t="s">
        <v>67</v>
      </c>
      <c r="I274" s="79" t="s">
        <v>420</v>
      </c>
      <c r="J274" s="58" t="s">
        <v>116</v>
      </c>
      <c r="K274" s="59" t="s">
        <v>234</v>
      </c>
      <c r="L274" s="58" t="s">
        <v>336</v>
      </c>
      <c r="M274" s="59" t="s">
        <v>337</v>
      </c>
      <c r="N274" s="59" t="s">
        <v>421</v>
      </c>
      <c r="O274" s="58">
        <v>1</v>
      </c>
      <c r="P274" s="58">
        <v>3</v>
      </c>
      <c r="Q274" s="58">
        <f>O274*P274</f>
        <v>3</v>
      </c>
      <c r="R274" s="58" t="str">
        <f t="shared" si="268"/>
        <v>BAJO</v>
      </c>
      <c r="S274" s="58">
        <v>10</v>
      </c>
      <c r="T274" s="58">
        <f t="shared" si="269"/>
        <v>30</v>
      </c>
      <c r="U274" s="58" t="str">
        <f t="shared" si="252"/>
        <v>III</v>
      </c>
      <c r="V274" s="58" t="str">
        <f t="shared" si="270"/>
        <v>Aceptable con control existente</v>
      </c>
      <c r="W274" s="58" t="s">
        <v>170</v>
      </c>
      <c r="X274" s="58" t="s">
        <v>238</v>
      </c>
      <c r="Y274" s="58" t="s">
        <v>39</v>
      </c>
      <c r="Z274" s="58" t="s">
        <v>71</v>
      </c>
      <c r="AA274" s="58" t="s">
        <v>71</v>
      </c>
      <c r="AB274" s="58" t="s">
        <v>71</v>
      </c>
      <c r="AC274" s="58" t="s">
        <v>422</v>
      </c>
      <c r="AD274" s="58" t="s">
        <v>71</v>
      </c>
    </row>
    <row r="275" spans="2:30" s="107" customFormat="1" ht="330.75" customHeight="1" x14ac:dyDescent="0.2">
      <c r="B275" s="108" t="s">
        <v>62</v>
      </c>
      <c r="C275" s="113" t="s">
        <v>247</v>
      </c>
      <c r="D275" s="117" t="s">
        <v>480</v>
      </c>
      <c r="E275" s="58" t="s">
        <v>481</v>
      </c>
      <c r="F275" s="58" t="s">
        <v>482</v>
      </c>
      <c r="G275" s="112" t="s">
        <v>67</v>
      </c>
      <c r="H275" s="144"/>
      <c r="I275" s="79" t="s">
        <v>293</v>
      </c>
      <c r="J275" s="58" t="s">
        <v>116</v>
      </c>
      <c r="K275" s="59" t="s">
        <v>294</v>
      </c>
      <c r="L275" s="58" t="s">
        <v>295</v>
      </c>
      <c r="M275" s="59" t="s">
        <v>296</v>
      </c>
      <c r="N275" s="59" t="s">
        <v>340</v>
      </c>
      <c r="O275" s="58">
        <v>2</v>
      </c>
      <c r="P275" s="58">
        <v>2</v>
      </c>
      <c r="Q275" s="58">
        <f>O275*P275</f>
        <v>4</v>
      </c>
      <c r="R275" s="58" t="str">
        <f t="shared" si="268"/>
        <v>BAJO</v>
      </c>
      <c r="S275" s="58">
        <v>100</v>
      </c>
      <c r="T275" s="58">
        <f t="shared" si="269"/>
        <v>400</v>
      </c>
      <c r="U275" s="58" t="str">
        <f t="shared" si="252"/>
        <v>II</v>
      </c>
      <c r="V275" s="58" t="str">
        <f t="shared" si="270"/>
        <v>Aceptable con control especifico</v>
      </c>
      <c r="W275" s="58" t="s">
        <v>170</v>
      </c>
      <c r="X275" s="58" t="s">
        <v>297</v>
      </c>
      <c r="Y275" s="58" t="s">
        <v>39</v>
      </c>
      <c r="Z275" s="58" t="s">
        <v>71</v>
      </c>
      <c r="AA275" s="58" t="s">
        <v>71</v>
      </c>
      <c r="AB275" s="58" t="s">
        <v>71</v>
      </c>
      <c r="AC275" s="58" t="s">
        <v>298</v>
      </c>
      <c r="AD275" s="58" t="s">
        <v>71</v>
      </c>
    </row>
    <row r="276" spans="2:30" s="107" customFormat="1" ht="330.75" customHeight="1" x14ac:dyDescent="0.2">
      <c r="B276" s="108" t="s">
        <v>62</v>
      </c>
      <c r="C276" s="113" t="s">
        <v>247</v>
      </c>
      <c r="D276" s="117" t="s">
        <v>480</v>
      </c>
      <c r="E276" s="58" t="s">
        <v>481</v>
      </c>
      <c r="F276" s="58" t="s">
        <v>482</v>
      </c>
      <c r="G276" s="112" t="s">
        <v>67</v>
      </c>
      <c r="H276" s="144"/>
      <c r="I276" s="133" t="s">
        <v>341</v>
      </c>
      <c r="J276" s="130" t="s">
        <v>116</v>
      </c>
      <c r="K276" s="128" t="s">
        <v>139</v>
      </c>
      <c r="L276" s="130" t="s">
        <v>342</v>
      </c>
      <c r="M276" s="128" t="s">
        <v>273</v>
      </c>
      <c r="N276" s="128" t="s">
        <v>447</v>
      </c>
      <c r="O276" s="130">
        <v>2</v>
      </c>
      <c r="P276" s="130">
        <v>3</v>
      </c>
      <c r="Q276" s="130">
        <f t="shared" ref="Q276" si="278">O276*P276</f>
        <v>6</v>
      </c>
      <c r="R276" s="130" t="str">
        <f t="shared" si="268"/>
        <v>MEDIO</v>
      </c>
      <c r="S276" s="130">
        <v>25</v>
      </c>
      <c r="T276" s="130">
        <f t="shared" si="269"/>
        <v>150</v>
      </c>
      <c r="U276" s="58" t="str">
        <f t="shared" si="252"/>
        <v>II</v>
      </c>
      <c r="V276" s="58" t="str">
        <f t="shared" si="270"/>
        <v>Aceptable con control especifico</v>
      </c>
      <c r="W276" s="130" t="s">
        <v>170</v>
      </c>
      <c r="X276" s="130" t="s">
        <v>269</v>
      </c>
      <c r="Y276" s="130" t="s">
        <v>39</v>
      </c>
      <c r="Z276" s="130" t="s">
        <v>71</v>
      </c>
      <c r="AA276" s="130" t="s">
        <v>71</v>
      </c>
      <c r="AB276" s="130" t="s">
        <v>448</v>
      </c>
      <c r="AC276" s="130" t="s">
        <v>449</v>
      </c>
      <c r="AD276" s="58" t="s">
        <v>71</v>
      </c>
    </row>
    <row r="277" spans="2:30" s="107" customFormat="1" ht="330.75" customHeight="1" x14ac:dyDescent="0.2">
      <c r="B277" s="108" t="s">
        <v>62</v>
      </c>
      <c r="C277" s="113" t="s">
        <v>247</v>
      </c>
      <c r="D277" s="117" t="s">
        <v>480</v>
      </c>
      <c r="E277" s="58" t="s">
        <v>481</v>
      </c>
      <c r="F277" s="58" t="s">
        <v>482</v>
      </c>
      <c r="G277" s="112" t="s">
        <v>67</v>
      </c>
      <c r="H277" s="144"/>
      <c r="I277" s="79" t="s">
        <v>271</v>
      </c>
      <c r="J277" s="58" t="s">
        <v>116</v>
      </c>
      <c r="K277" s="59" t="s">
        <v>272</v>
      </c>
      <c r="L277" s="59" t="s">
        <v>71</v>
      </c>
      <c r="M277" s="59" t="s">
        <v>273</v>
      </c>
      <c r="N277" s="59" t="s">
        <v>274</v>
      </c>
      <c r="O277" s="58">
        <v>1</v>
      </c>
      <c r="P277" s="58">
        <v>2</v>
      </c>
      <c r="Q277" s="58">
        <f>O277*P277</f>
        <v>2</v>
      </c>
      <c r="R277" s="58" t="str">
        <f t="shared" si="268"/>
        <v>BAJO</v>
      </c>
      <c r="S277" s="58">
        <v>10</v>
      </c>
      <c r="T277" s="58">
        <f t="shared" si="269"/>
        <v>20</v>
      </c>
      <c r="U277" s="58" t="str">
        <f t="shared" si="252"/>
        <v>IV</v>
      </c>
      <c r="V277" s="58" t="str">
        <f t="shared" si="270"/>
        <v>Aceptable</v>
      </c>
      <c r="W277" s="58" t="s">
        <v>170</v>
      </c>
      <c r="X277" s="58" t="s">
        <v>269</v>
      </c>
      <c r="Y277" s="58" t="s">
        <v>39</v>
      </c>
      <c r="Z277" s="58" t="s">
        <v>71</v>
      </c>
      <c r="AA277" s="58" t="s">
        <v>71</v>
      </c>
      <c r="AB277" s="58" t="s">
        <v>71</v>
      </c>
      <c r="AC277" s="58" t="s">
        <v>275</v>
      </c>
      <c r="AD277" s="58" t="s">
        <v>71</v>
      </c>
    </row>
    <row r="278" spans="2:30" s="107" customFormat="1" ht="330.75" customHeight="1" x14ac:dyDescent="0.2">
      <c r="B278" s="108" t="s">
        <v>62</v>
      </c>
      <c r="C278" s="113" t="s">
        <v>247</v>
      </c>
      <c r="D278" s="117" t="s">
        <v>480</v>
      </c>
      <c r="E278" s="58" t="s">
        <v>481</v>
      </c>
      <c r="F278" s="58" t="s">
        <v>482</v>
      </c>
      <c r="G278" s="112" t="s">
        <v>67</v>
      </c>
      <c r="H278" s="144"/>
      <c r="I278" s="79" t="s">
        <v>450</v>
      </c>
      <c r="J278" s="58" t="s">
        <v>116</v>
      </c>
      <c r="K278" s="59" t="s">
        <v>117</v>
      </c>
      <c r="L278" s="58" t="s">
        <v>118</v>
      </c>
      <c r="M278" s="59" t="s">
        <v>353</v>
      </c>
      <c r="N278" s="59" t="s">
        <v>354</v>
      </c>
      <c r="O278" s="58">
        <v>2</v>
      </c>
      <c r="P278" s="58">
        <v>2</v>
      </c>
      <c r="Q278" s="58">
        <f t="shared" ref="Q278:Q279" si="279">O278*P278</f>
        <v>4</v>
      </c>
      <c r="R278" s="58" t="str">
        <f t="shared" si="268"/>
        <v>BAJO</v>
      </c>
      <c r="S278" s="58">
        <v>100</v>
      </c>
      <c r="T278" s="58">
        <f t="shared" si="269"/>
        <v>400</v>
      </c>
      <c r="U278" s="58" t="str">
        <f t="shared" si="252"/>
        <v>II</v>
      </c>
      <c r="V278" s="58" t="str">
        <f t="shared" si="270"/>
        <v>Aceptable con control especifico</v>
      </c>
      <c r="W278" s="58" t="s">
        <v>170</v>
      </c>
      <c r="X278" s="58" t="s">
        <v>122</v>
      </c>
      <c r="Y278" s="58" t="s">
        <v>39</v>
      </c>
      <c r="Z278" s="58" t="s">
        <v>71</v>
      </c>
      <c r="AA278" s="58" t="s">
        <v>71</v>
      </c>
      <c r="AB278" s="58" t="s">
        <v>71</v>
      </c>
      <c r="AC278" s="59" t="s">
        <v>185</v>
      </c>
      <c r="AD278" s="58" t="s">
        <v>71</v>
      </c>
    </row>
    <row r="279" spans="2:30" s="107" customFormat="1" ht="330.75" customHeight="1" x14ac:dyDescent="0.2">
      <c r="B279" s="108" t="s">
        <v>62</v>
      </c>
      <c r="C279" s="113" t="s">
        <v>247</v>
      </c>
      <c r="D279" s="117" t="s">
        <v>480</v>
      </c>
      <c r="E279" s="58" t="s">
        <v>481</v>
      </c>
      <c r="F279" s="58" t="s">
        <v>482</v>
      </c>
      <c r="G279" s="112" t="s">
        <v>67</v>
      </c>
      <c r="H279" s="144"/>
      <c r="I279" s="79" t="s">
        <v>186</v>
      </c>
      <c r="J279" s="58" t="s">
        <v>116</v>
      </c>
      <c r="K279" s="59" t="s">
        <v>125</v>
      </c>
      <c r="L279" s="58" t="s">
        <v>126</v>
      </c>
      <c r="M279" s="59" t="s">
        <v>164</v>
      </c>
      <c r="N279" s="59" t="s">
        <v>128</v>
      </c>
      <c r="O279" s="58">
        <v>2</v>
      </c>
      <c r="P279" s="58">
        <v>3</v>
      </c>
      <c r="Q279" s="58">
        <f t="shared" si="279"/>
        <v>6</v>
      </c>
      <c r="R279" s="58" t="str">
        <f t="shared" si="268"/>
        <v>MEDIO</v>
      </c>
      <c r="S279" s="58">
        <v>10</v>
      </c>
      <c r="T279" s="58">
        <f t="shared" si="269"/>
        <v>60</v>
      </c>
      <c r="U279" s="58" t="str">
        <f t="shared" si="252"/>
        <v>III</v>
      </c>
      <c r="V279" s="58" t="str">
        <f t="shared" si="270"/>
        <v>Aceptable con control existente</v>
      </c>
      <c r="W279" s="58" t="s">
        <v>170</v>
      </c>
      <c r="X279" s="58" t="s">
        <v>122</v>
      </c>
      <c r="Y279" s="58" t="s">
        <v>39</v>
      </c>
      <c r="Z279" s="58" t="s">
        <v>71</v>
      </c>
      <c r="AA279" s="58" t="s">
        <v>71</v>
      </c>
      <c r="AB279" s="58" t="s">
        <v>71</v>
      </c>
      <c r="AC279" s="58" t="s">
        <v>129</v>
      </c>
      <c r="AD279" s="58" t="s">
        <v>71</v>
      </c>
    </row>
    <row r="280" spans="2:30" s="107" customFormat="1" ht="330.75" customHeight="1" x14ac:dyDescent="0.25">
      <c r="B280" s="108" t="s">
        <v>62</v>
      </c>
      <c r="C280" s="113" t="s">
        <v>247</v>
      </c>
      <c r="D280" s="117" t="s">
        <v>480</v>
      </c>
      <c r="E280" s="58" t="s">
        <v>481</v>
      </c>
      <c r="F280" s="58" t="s">
        <v>482</v>
      </c>
      <c r="G280" s="112"/>
      <c r="H280" s="112" t="s">
        <v>67</v>
      </c>
      <c r="I280" s="79" t="s">
        <v>246</v>
      </c>
      <c r="J280" s="58" t="s">
        <v>131</v>
      </c>
      <c r="K280" s="59" t="s">
        <v>132</v>
      </c>
      <c r="L280" s="58" t="s">
        <v>475</v>
      </c>
      <c r="M280" s="59" t="s">
        <v>134</v>
      </c>
      <c r="N280" s="59" t="s">
        <v>476</v>
      </c>
      <c r="O280" s="58">
        <v>4</v>
      </c>
      <c r="P280" s="58">
        <v>2</v>
      </c>
      <c r="Q280" s="58">
        <v>8</v>
      </c>
      <c r="R280" s="58" t="s">
        <v>44</v>
      </c>
      <c r="S280" s="58">
        <v>25</v>
      </c>
      <c r="T280" s="58">
        <v>200</v>
      </c>
      <c r="U280" s="58" t="str">
        <f t="shared" si="252"/>
        <v>II</v>
      </c>
      <c r="V280" s="58" t="str">
        <f t="shared" ref="V280" si="280">IF(U280="IV","Aceptable",IF(U280="III","Mejorable",IF(U280="II","Aceptable con control especifico", IF(U280="I","No Aceptable",FALSE))))</f>
        <v>Aceptable con control especifico</v>
      </c>
      <c r="W280" s="58" t="s">
        <v>170</v>
      </c>
      <c r="X280" s="58" t="s">
        <v>477</v>
      </c>
      <c r="Y280" s="58" t="s">
        <v>39</v>
      </c>
      <c r="Z280" s="58" t="s">
        <v>71</v>
      </c>
      <c r="AA280" s="58" t="s">
        <v>71</v>
      </c>
      <c r="AB280" s="58" t="s">
        <v>71</v>
      </c>
      <c r="AC280" s="59" t="s">
        <v>478</v>
      </c>
      <c r="AD280" s="59" t="s">
        <v>71</v>
      </c>
    </row>
    <row r="281" spans="2:30" s="107" customFormat="1" ht="333.75" customHeight="1" x14ac:dyDescent="0.25">
      <c r="B281" s="108" t="s">
        <v>62</v>
      </c>
      <c r="C281" s="113" t="s">
        <v>247</v>
      </c>
      <c r="D281" s="117" t="s">
        <v>480</v>
      </c>
      <c r="E281" s="58" t="s">
        <v>481</v>
      </c>
      <c r="F281" s="58" t="s">
        <v>482</v>
      </c>
      <c r="G281" s="112"/>
      <c r="H281" s="112" t="s">
        <v>67</v>
      </c>
      <c r="I281" s="79" t="s">
        <v>138</v>
      </c>
      <c r="J281" s="58" t="s">
        <v>131</v>
      </c>
      <c r="K281" s="59" t="s">
        <v>139</v>
      </c>
      <c r="L281" s="58" t="s">
        <v>140</v>
      </c>
      <c r="M281" s="59" t="s">
        <v>134</v>
      </c>
      <c r="N281" s="59" t="s">
        <v>476</v>
      </c>
      <c r="O281" s="58">
        <v>3</v>
      </c>
      <c r="P281" s="58">
        <v>3</v>
      </c>
      <c r="Q281" s="58">
        <v>9</v>
      </c>
      <c r="R281" s="58" t="s">
        <v>479</v>
      </c>
      <c r="S281" s="58">
        <v>25</v>
      </c>
      <c r="T281" s="58">
        <v>225</v>
      </c>
      <c r="U281" s="58" t="str">
        <f t="shared" ref="U281:U346" si="281">IF(T281&lt;=20,"IV",IF(T281&lt;=120,"III",IF(T281&lt;=500,"II",IF(T281&lt;=4000,"I",FALSE))))</f>
        <v>II</v>
      </c>
      <c r="V281" s="58" t="str">
        <f t="shared" ref="V281" si="282">IF(U281="IV","Aceptable",IF(U281="III","Mejorable",IF(U281="II","Aceptable con control especifico", IF(U281="I","No Aceptable",FALSE))))</f>
        <v>Aceptable con control especifico</v>
      </c>
      <c r="W281" s="58" t="s">
        <v>170</v>
      </c>
      <c r="X281" s="58" t="s">
        <v>136</v>
      </c>
      <c r="Y281" s="58" t="s">
        <v>39</v>
      </c>
      <c r="Z281" s="58" t="s">
        <v>71</v>
      </c>
      <c r="AA281" s="58" t="s">
        <v>71</v>
      </c>
      <c r="AB281" s="58" t="s">
        <v>71</v>
      </c>
      <c r="AC281" s="59" t="s">
        <v>478</v>
      </c>
      <c r="AD281" s="59" t="s">
        <v>71</v>
      </c>
    </row>
    <row r="282" spans="2:30" s="107" customFormat="1" ht="129.75" customHeight="1" x14ac:dyDescent="0.2">
      <c r="B282" s="139" t="s">
        <v>176</v>
      </c>
      <c r="C282" s="139" t="s">
        <v>488</v>
      </c>
      <c r="D282" s="139" t="s">
        <v>489</v>
      </c>
      <c r="E282" s="130" t="s">
        <v>490</v>
      </c>
      <c r="F282" s="130" t="s">
        <v>491</v>
      </c>
      <c r="G282" s="137" t="s">
        <v>67</v>
      </c>
      <c r="H282" s="141"/>
      <c r="I282" s="133" t="s">
        <v>68</v>
      </c>
      <c r="J282" s="130" t="s">
        <v>69</v>
      </c>
      <c r="K282" s="128" t="s">
        <v>70</v>
      </c>
      <c r="L282" s="130" t="s">
        <v>80</v>
      </c>
      <c r="M282" s="128" t="s">
        <v>311</v>
      </c>
      <c r="N282" s="128" t="s">
        <v>149</v>
      </c>
      <c r="O282" s="130">
        <v>1</v>
      </c>
      <c r="P282" s="130">
        <v>1</v>
      </c>
      <c r="Q282" s="130">
        <f t="shared" ref="Q282:Q304" si="283">O282*P282</f>
        <v>1</v>
      </c>
      <c r="R282" s="130" t="str">
        <f t="shared" ref="R282:R347" si="284">IF(Q282&lt;=4,"BAJO",IF(Q282&lt;=8,"MEDIO",IF(Q282&lt;=20,"ALTO","MUY ALTO")))</f>
        <v>BAJO</v>
      </c>
      <c r="S282" s="130">
        <v>10</v>
      </c>
      <c r="T282" s="130">
        <f t="shared" ref="T282:T347" si="285">Q282*S282</f>
        <v>10</v>
      </c>
      <c r="U282" s="58" t="str">
        <f t="shared" si="281"/>
        <v>IV</v>
      </c>
      <c r="V282" s="58" t="str">
        <f t="shared" ref="V282:V347" si="286">IF(U282="IV","Aceptable",IF(U282="III","Aceptable con control existente",IF(U282="II","Aceptable con control especifico", IF(U282="I","No Aceptable",FALSE))))</f>
        <v>Aceptable</v>
      </c>
      <c r="W282" s="130" t="s">
        <v>82</v>
      </c>
      <c r="X282" s="128" t="s">
        <v>70</v>
      </c>
      <c r="Y282" s="130" t="s">
        <v>39</v>
      </c>
      <c r="Z282" s="130" t="s">
        <v>71</v>
      </c>
      <c r="AA282" s="130" t="s">
        <v>71</v>
      </c>
      <c r="AB282" s="130" t="s">
        <v>71</v>
      </c>
      <c r="AC282" s="130" t="s">
        <v>75</v>
      </c>
      <c r="AD282" s="58" t="s">
        <v>71</v>
      </c>
    </row>
    <row r="283" spans="2:30" s="107" customFormat="1" ht="129.75" customHeight="1" x14ac:dyDescent="0.2">
      <c r="B283" s="139" t="s">
        <v>176</v>
      </c>
      <c r="C283" s="139" t="s">
        <v>488</v>
      </c>
      <c r="D283" s="139" t="s">
        <v>489</v>
      </c>
      <c r="E283" s="130" t="s">
        <v>490</v>
      </c>
      <c r="F283" s="130" t="s">
        <v>491</v>
      </c>
      <c r="G283" s="137" t="s">
        <v>67</v>
      </c>
      <c r="H283" s="141"/>
      <c r="I283" s="79" t="s">
        <v>258</v>
      </c>
      <c r="J283" s="58" t="s">
        <v>77</v>
      </c>
      <c r="K283" s="59" t="s">
        <v>78</v>
      </c>
      <c r="L283" s="58" t="s">
        <v>79</v>
      </c>
      <c r="M283" s="59" t="s">
        <v>71</v>
      </c>
      <c r="N283" s="59" t="s">
        <v>81</v>
      </c>
      <c r="O283" s="58">
        <v>1</v>
      </c>
      <c r="P283" s="58">
        <v>2</v>
      </c>
      <c r="Q283" s="58">
        <v>6</v>
      </c>
      <c r="R283" s="58" t="str">
        <f t="shared" si="284"/>
        <v>MEDIO</v>
      </c>
      <c r="S283" s="58">
        <v>10</v>
      </c>
      <c r="T283" s="58">
        <f t="shared" si="285"/>
        <v>60</v>
      </c>
      <c r="U283" s="58" t="str">
        <f t="shared" si="281"/>
        <v>III</v>
      </c>
      <c r="V283" s="58" t="str">
        <f t="shared" si="286"/>
        <v>Aceptable con control existente</v>
      </c>
      <c r="W283" s="58" t="s">
        <v>82</v>
      </c>
      <c r="X283" s="58" t="s">
        <v>83</v>
      </c>
      <c r="Y283" s="58" t="s">
        <v>39</v>
      </c>
      <c r="Z283" s="58" t="s">
        <v>71</v>
      </c>
      <c r="AA283" s="58" t="s">
        <v>71</v>
      </c>
      <c r="AB283" s="58" t="s">
        <v>71</v>
      </c>
      <c r="AC283" s="58" t="s">
        <v>84</v>
      </c>
      <c r="AD283" s="58" t="s">
        <v>71</v>
      </c>
    </row>
    <row r="284" spans="2:30" s="107" customFormat="1" ht="129.75" customHeight="1" x14ac:dyDescent="0.2">
      <c r="B284" s="139" t="s">
        <v>176</v>
      </c>
      <c r="C284" s="139" t="s">
        <v>488</v>
      </c>
      <c r="D284" s="139" t="s">
        <v>489</v>
      </c>
      <c r="E284" s="130" t="s">
        <v>490</v>
      </c>
      <c r="F284" s="130" t="s">
        <v>491</v>
      </c>
      <c r="G284" s="137" t="s">
        <v>67</v>
      </c>
      <c r="H284" s="141"/>
      <c r="I284" s="79" t="s">
        <v>492</v>
      </c>
      <c r="J284" s="58" t="s">
        <v>86</v>
      </c>
      <c r="K284" s="59" t="s">
        <v>87</v>
      </c>
      <c r="L284" s="58" t="s">
        <v>88</v>
      </c>
      <c r="M284" s="59" t="s">
        <v>152</v>
      </c>
      <c r="N284" s="59" t="s">
        <v>153</v>
      </c>
      <c r="O284" s="58">
        <v>1</v>
      </c>
      <c r="P284" s="58">
        <v>2</v>
      </c>
      <c r="Q284" s="58">
        <v>6</v>
      </c>
      <c r="R284" s="58" t="str">
        <f t="shared" si="284"/>
        <v>MEDIO</v>
      </c>
      <c r="S284" s="58">
        <v>10</v>
      </c>
      <c r="T284" s="58">
        <f t="shared" si="285"/>
        <v>60</v>
      </c>
      <c r="U284" s="58" t="str">
        <f t="shared" si="281"/>
        <v>III</v>
      </c>
      <c r="V284" s="58" t="str">
        <f t="shared" si="286"/>
        <v>Aceptable con control existente</v>
      </c>
      <c r="W284" s="58" t="s">
        <v>82</v>
      </c>
      <c r="X284" s="58" t="s">
        <v>154</v>
      </c>
      <c r="Y284" s="58" t="s">
        <v>39</v>
      </c>
      <c r="Z284" s="58" t="s">
        <v>71</v>
      </c>
      <c r="AA284" s="58" t="s">
        <v>71</v>
      </c>
      <c r="AB284" s="58" t="s">
        <v>155</v>
      </c>
      <c r="AC284" s="58" t="s">
        <v>156</v>
      </c>
      <c r="AD284" s="58" t="s">
        <v>71</v>
      </c>
    </row>
    <row r="285" spans="2:30" s="107" customFormat="1" ht="129.75" customHeight="1" x14ac:dyDescent="0.2">
      <c r="B285" s="139" t="s">
        <v>176</v>
      </c>
      <c r="C285" s="139" t="s">
        <v>488</v>
      </c>
      <c r="D285" s="139" t="s">
        <v>489</v>
      </c>
      <c r="E285" s="130" t="s">
        <v>490</v>
      </c>
      <c r="F285" s="130" t="s">
        <v>491</v>
      </c>
      <c r="G285" s="137" t="s">
        <v>67</v>
      </c>
      <c r="H285" s="141"/>
      <c r="I285" s="133" t="s">
        <v>93</v>
      </c>
      <c r="J285" s="130" t="s">
        <v>171</v>
      </c>
      <c r="K285" s="128" t="s">
        <v>94</v>
      </c>
      <c r="L285" s="130" t="s">
        <v>88</v>
      </c>
      <c r="M285" s="128" t="s">
        <v>95</v>
      </c>
      <c r="N285" s="128" t="s">
        <v>96</v>
      </c>
      <c r="O285" s="130">
        <v>2</v>
      </c>
      <c r="P285" s="130">
        <v>3</v>
      </c>
      <c r="Q285" s="130">
        <f t="shared" ref="Q285" si="287">O285*P285</f>
        <v>6</v>
      </c>
      <c r="R285" s="130" t="str">
        <f t="shared" ref="R285" si="288">IF(Q285&lt;=4,"BAJO",IF(Q285&lt;=8,"MEDIO",IF(Q285&lt;=20,"ALTO","MUY ALTO")))</f>
        <v>MEDIO</v>
      </c>
      <c r="S285" s="130">
        <v>10</v>
      </c>
      <c r="T285" s="130">
        <f t="shared" ref="T285" si="289">Q285*S285</f>
        <v>60</v>
      </c>
      <c r="U285" s="58" t="str">
        <f t="shared" ref="U285" si="290">IF(T285&lt;=20,"IV",IF(T285&lt;=120,"III",IF(T285&lt;=500,"II",IF(T285&lt;=4000,"I",FALSE))))</f>
        <v>III</v>
      </c>
      <c r="V285" s="58" t="str">
        <f t="shared" ref="V285" si="291">IF(U285="IV","Aceptable",IF(U285="III","Aceptable con control existente",IF(U285="II","Aceptable con control especifico", IF(U285="I","No Aceptable",FALSE))))</f>
        <v>Aceptable con control existente</v>
      </c>
      <c r="W285" s="130" t="s">
        <v>82</v>
      </c>
      <c r="X285" s="130" t="s">
        <v>159</v>
      </c>
      <c r="Y285" s="130" t="s">
        <v>39</v>
      </c>
      <c r="Z285" s="130" t="s">
        <v>71</v>
      </c>
      <c r="AA285" s="130" t="s">
        <v>71</v>
      </c>
      <c r="AB285" s="130" t="s">
        <v>71</v>
      </c>
      <c r="AC285" s="130" t="s">
        <v>493</v>
      </c>
      <c r="AD285" s="58" t="s">
        <v>71</v>
      </c>
    </row>
    <row r="286" spans="2:30" s="107" customFormat="1" ht="131.25" customHeight="1" x14ac:dyDescent="0.2">
      <c r="B286" s="139" t="s">
        <v>176</v>
      </c>
      <c r="C286" s="139" t="s">
        <v>488</v>
      </c>
      <c r="D286" s="139" t="s">
        <v>489</v>
      </c>
      <c r="E286" s="130" t="s">
        <v>490</v>
      </c>
      <c r="F286" s="130" t="s">
        <v>491</v>
      </c>
      <c r="G286" s="137" t="s">
        <v>67</v>
      </c>
      <c r="H286" s="141"/>
      <c r="I286" s="133" t="s">
        <v>99</v>
      </c>
      <c r="J286" s="130" t="s">
        <v>100</v>
      </c>
      <c r="K286" s="128" t="s">
        <v>101</v>
      </c>
      <c r="L286" s="130" t="s">
        <v>236</v>
      </c>
      <c r="M286" s="128" t="s">
        <v>236</v>
      </c>
      <c r="N286" s="128" t="s">
        <v>379</v>
      </c>
      <c r="O286" s="130">
        <v>2</v>
      </c>
      <c r="P286" s="130">
        <v>3</v>
      </c>
      <c r="Q286" s="130">
        <f t="shared" si="283"/>
        <v>6</v>
      </c>
      <c r="R286" s="130" t="str">
        <f t="shared" si="284"/>
        <v>MEDIO</v>
      </c>
      <c r="S286" s="130">
        <v>10</v>
      </c>
      <c r="T286" s="130">
        <f t="shared" si="285"/>
        <v>60</v>
      </c>
      <c r="U286" s="58" t="str">
        <f t="shared" si="281"/>
        <v>III</v>
      </c>
      <c r="V286" s="58" t="str">
        <f t="shared" si="286"/>
        <v>Aceptable con control existente</v>
      </c>
      <c r="W286" s="130" t="s">
        <v>82</v>
      </c>
      <c r="X286" s="130" t="s">
        <v>91</v>
      </c>
      <c r="Y286" s="130" t="s">
        <v>39</v>
      </c>
      <c r="Z286" s="130" t="s">
        <v>71</v>
      </c>
      <c r="AA286" s="130" t="s">
        <v>71</v>
      </c>
      <c r="AB286" s="130" t="s">
        <v>71</v>
      </c>
      <c r="AC286" s="130" t="s">
        <v>380</v>
      </c>
      <c r="AD286" s="58" t="s">
        <v>71</v>
      </c>
    </row>
    <row r="287" spans="2:30" s="107" customFormat="1" ht="131.25" customHeight="1" x14ac:dyDescent="0.2">
      <c r="B287" s="139" t="s">
        <v>176</v>
      </c>
      <c r="C287" s="139" t="s">
        <v>488</v>
      </c>
      <c r="D287" s="139" t="s">
        <v>489</v>
      </c>
      <c r="E287" s="130" t="s">
        <v>490</v>
      </c>
      <c r="F287" s="130" t="s">
        <v>491</v>
      </c>
      <c r="G287" s="137" t="s">
        <v>67</v>
      </c>
      <c r="H287" s="141"/>
      <c r="I287" s="133" t="s">
        <v>334</v>
      </c>
      <c r="J287" s="130" t="s">
        <v>100</v>
      </c>
      <c r="K287" s="128" t="s">
        <v>101</v>
      </c>
      <c r="L287" s="130" t="s">
        <v>236</v>
      </c>
      <c r="M287" s="128" t="s">
        <v>236</v>
      </c>
      <c r="N287" s="128" t="s">
        <v>379</v>
      </c>
      <c r="O287" s="130">
        <v>2</v>
      </c>
      <c r="P287" s="130">
        <v>3</v>
      </c>
      <c r="Q287" s="130">
        <f t="shared" ref="Q287:Q288" si="292">O287*P287</f>
        <v>6</v>
      </c>
      <c r="R287" s="130" t="str">
        <f t="shared" ref="R287:R288" si="293">IF(Q287&lt;=4,"BAJO",IF(Q287&lt;=8,"MEDIO",IF(Q287&lt;=20,"ALTO","MUY ALTO")))</f>
        <v>MEDIO</v>
      </c>
      <c r="S287" s="130">
        <v>10</v>
      </c>
      <c r="T287" s="130">
        <f t="shared" ref="T287:T288" si="294">Q287*S287</f>
        <v>60</v>
      </c>
      <c r="U287" s="58" t="str">
        <f t="shared" ref="U287:U288" si="295">IF(T287&lt;=20,"IV",IF(T287&lt;=120,"III",IF(T287&lt;=500,"II",IF(T287&lt;=4000,"I",FALSE))))</f>
        <v>III</v>
      </c>
      <c r="V287" s="58" t="str">
        <f t="shared" ref="V287:V288" si="296">IF(U287="IV","Aceptable",IF(U287="III","Aceptable con control existente",IF(U287="II","Aceptable con control especifico", IF(U287="I","No Aceptable",FALSE))))</f>
        <v>Aceptable con control existente</v>
      </c>
      <c r="W287" s="130" t="s">
        <v>82</v>
      </c>
      <c r="X287" s="130" t="s">
        <v>91</v>
      </c>
      <c r="Y287" s="130" t="s">
        <v>39</v>
      </c>
      <c r="Z287" s="130" t="s">
        <v>71</v>
      </c>
      <c r="AA287" s="130" t="s">
        <v>71</v>
      </c>
      <c r="AB287" s="130" t="s">
        <v>71</v>
      </c>
      <c r="AC287" s="130" t="s">
        <v>380</v>
      </c>
      <c r="AD287" s="58" t="s">
        <v>71</v>
      </c>
    </row>
    <row r="288" spans="2:30" s="107" customFormat="1" ht="131.25" customHeight="1" x14ac:dyDescent="0.2">
      <c r="B288" s="139" t="s">
        <v>176</v>
      </c>
      <c r="C288" s="139" t="s">
        <v>488</v>
      </c>
      <c r="D288" s="139" t="s">
        <v>489</v>
      </c>
      <c r="E288" s="130" t="s">
        <v>490</v>
      </c>
      <c r="F288" s="130" t="s">
        <v>491</v>
      </c>
      <c r="G288" s="137" t="s">
        <v>67</v>
      </c>
      <c r="H288" s="141"/>
      <c r="I288" s="133" t="s">
        <v>395</v>
      </c>
      <c r="J288" s="130" t="s">
        <v>100</v>
      </c>
      <c r="K288" s="128" t="s">
        <v>101</v>
      </c>
      <c r="L288" s="130" t="s">
        <v>236</v>
      </c>
      <c r="M288" s="128" t="s">
        <v>236</v>
      </c>
      <c r="N288" s="128" t="s">
        <v>379</v>
      </c>
      <c r="O288" s="130">
        <v>2</v>
      </c>
      <c r="P288" s="130">
        <v>3</v>
      </c>
      <c r="Q288" s="130">
        <f t="shared" si="292"/>
        <v>6</v>
      </c>
      <c r="R288" s="130" t="str">
        <f t="shared" si="293"/>
        <v>MEDIO</v>
      </c>
      <c r="S288" s="130">
        <v>10</v>
      </c>
      <c r="T288" s="130">
        <f t="shared" si="294"/>
        <v>60</v>
      </c>
      <c r="U288" s="58" t="str">
        <f t="shared" si="295"/>
        <v>III</v>
      </c>
      <c r="V288" s="58" t="str">
        <f t="shared" si="296"/>
        <v>Aceptable con control existente</v>
      </c>
      <c r="W288" s="130" t="s">
        <v>82</v>
      </c>
      <c r="X288" s="130" t="s">
        <v>91</v>
      </c>
      <c r="Y288" s="130" t="s">
        <v>39</v>
      </c>
      <c r="Z288" s="130" t="s">
        <v>71</v>
      </c>
      <c r="AA288" s="130" t="s">
        <v>71</v>
      </c>
      <c r="AB288" s="130" t="s">
        <v>71</v>
      </c>
      <c r="AC288" s="130" t="s">
        <v>380</v>
      </c>
      <c r="AD288" s="58" t="s">
        <v>71</v>
      </c>
    </row>
    <row r="289" spans="2:30" s="107" customFormat="1" ht="126.75" customHeight="1" x14ac:dyDescent="0.2">
      <c r="B289" s="139" t="s">
        <v>176</v>
      </c>
      <c r="C289" s="139" t="s">
        <v>488</v>
      </c>
      <c r="D289" s="139" t="s">
        <v>489</v>
      </c>
      <c r="E289" s="130" t="s">
        <v>490</v>
      </c>
      <c r="F289" s="130" t="s">
        <v>491</v>
      </c>
      <c r="G289" s="137" t="s">
        <v>67</v>
      </c>
      <c r="H289" s="141"/>
      <c r="I289" s="133" t="s">
        <v>293</v>
      </c>
      <c r="J289" s="130" t="s">
        <v>116</v>
      </c>
      <c r="K289" s="128" t="s">
        <v>294</v>
      </c>
      <c r="L289" s="130" t="s">
        <v>295</v>
      </c>
      <c r="M289" s="128" t="s">
        <v>296</v>
      </c>
      <c r="N289" s="128" t="s">
        <v>236</v>
      </c>
      <c r="O289" s="130">
        <v>2</v>
      </c>
      <c r="P289" s="130">
        <v>2</v>
      </c>
      <c r="Q289" s="130">
        <f t="shared" si="283"/>
        <v>4</v>
      </c>
      <c r="R289" s="130" t="str">
        <f t="shared" si="284"/>
        <v>BAJO</v>
      </c>
      <c r="S289" s="130">
        <v>25</v>
      </c>
      <c r="T289" s="130">
        <f t="shared" si="285"/>
        <v>100</v>
      </c>
      <c r="U289" s="58" t="str">
        <f t="shared" si="281"/>
        <v>III</v>
      </c>
      <c r="V289" s="58" t="str">
        <f t="shared" si="286"/>
        <v>Aceptable con control existente</v>
      </c>
      <c r="W289" s="130" t="s">
        <v>82</v>
      </c>
      <c r="X289" s="130" t="s">
        <v>297</v>
      </c>
      <c r="Y289" s="130" t="s">
        <v>39</v>
      </c>
      <c r="Z289" s="130" t="s">
        <v>71</v>
      </c>
      <c r="AA289" s="130" t="s">
        <v>71</v>
      </c>
      <c r="AB289" s="130" t="s">
        <v>71</v>
      </c>
      <c r="AC289" s="130" t="s">
        <v>298</v>
      </c>
      <c r="AD289" s="58" t="s">
        <v>71</v>
      </c>
    </row>
    <row r="290" spans="2:30" s="107" customFormat="1" ht="144.75" customHeight="1" x14ac:dyDescent="0.2">
      <c r="B290" s="139" t="s">
        <v>176</v>
      </c>
      <c r="C290" s="139" t="s">
        <v>488</v>
      </c>
      <c r="D290" s="139" t="s">
        <v>489</v>
      </c>
      <c r="E290" s="130" t="s">
        <v>490</v>
      </c>
      <c r="F290" s="130" t="s">
        <v>491</v>
      </c>
      <c r="G290" s="137" t="s">
        <v>67</v>
      </c>
      <c r="H290" s="141"/>
      <c r="I290" s="133" t="s">
        <v>182</v>
      </c>
      <c r="J290" s="130" t="s">
        <v>116</v>
      </c>
      <c r="K290" s="128" t="s">
        <v>117</v>
      </c>
      <c r="L290" s="130" t="s">
        <v>118</v>
      </c>
      <c r="M290" s="128" t="s">
        <v>119</v>
      </c>
      <c r="N290" s="128" t="s">
        <v>120</v>
      </c>
      <c r="O290" s="130">
        <v>2</v>
      </c>
      <c r="P290" s="130">
        <v>2</v>
      </c>
      <c r="Q290" s="130">
        <f t="shared" si="283"/>
        <v>4</v>
      </c>
      <c r="R290" s="130" t="str">
        <f t="shared" si="284"/>
        <v>BAJO</v>
      </c>
      <c r="S290" s="130">
        <v>25</v>
      </c>
      <c r="T290" s="130">
        <f t="shared" si="285"/>
        <v>100</v>
      </c>
      <c r="U290" s="58" t="str">
        <f t="shared" si="281"/>
        <v>III</v>
      </c>
      <c r="V290" s="58" t="str">
        <f t="shared" si="286"/>
        <v>Aceptable con control existente</v>
      </c>
      <c r="W290" s="130" t="s">
        <v>82</v>
      </c>
      <c r="X290" s="130" t="s">
        <v>122</v>
      </c>
      <c r="Y290" s="130" t="s">
        <v>39</v>
      </c>
      <c r="Z290" s="130" t="s">
        <v>71</v>
      </c>
      <c r="AA290" s="130" t="s">
        <v>71</v>
      </c>
      <c r="AB290" s="130" t="s">
        <v>71</v>
      </c>
      <c r="AC290" s="128" t="s">
        <v>123</v>
      </c>
      <c r="AD290" s="58" t="s">
        <v>71</v>
      </c>
    </row>
    <row r="291" spans="2:30" s="107" customFormat="1" ht="124.5" customHeight="1" x14ac:dyDescent="0.2">
      <c r="B291" s="139" t="s">
        <v>176</v>
      </c>
      <c r="C291" s="139" t="s">
        <v>488</v>
      </c>
      <c r="D291" s="139" t="s">
        <v>489</v>
      </c>
      <c r="E291" s="130" t="s">
        <v>490</v>
      </c>
      <c r="F291" s="130" t="s">
        <v>491</v>
      </c>
      <c r="G291" s="137" t="s">
        <v>67</v>
      </c>
      <c r="H291" s="141"/>
      <c r="I291" s="133" t="s">
        <v>384</v>
      </c>
      <c r="J291" s="130" t="s">
        <v>116</v>
      </c>
      <c r="K291" s="128" t="s">
        <v>125</v>
      </c>
      <c r="L291" s="130" t="s">
        <v>303</v>
      </c>
      <c r="M291" s="128" t="s">
        <v>304</v>
      </c>
      <c r="N291" s="128" t="s">
        <v>305</v>
      </c>
      <c r="O291" s="130">
        <v>2</v>
      </c>
      <c r="P291" s="130">
        <v>2</v>
      </c>
      <c r="Q291" s="130">
        <f t="shared" si="283"/>
        <v>4</v>
      </c>
      <c r="R291" s="130" t="str">
        <f t="shared" si="284"/>
        <v>BAJO</v>
      </c>
      <c r="S291" s="130">
        <v>10</v>
      </c>
      <c r="T291" s="130">
        <f t="shared" si="285"/>
        <v>40</v>
      </c>
      <c r="U291" s="58" t="str">
        <f t="shared" si="281"/>
        <v>III</v>
      </c>
      <c r="V291" s="58" t="str">
        <f t="shared" si="286"/>
        <v>Aceptable con control existente</v>
      </c>
      <c r="W291" s="130" t="s">
        <v>82</v>
      </c>
      <c r="X291" s="130" t="s">
        <v>122</v>
      </c>
      <c r="Y291" s="130" t="s">
        <v>39</v>
      </c>
      <c r="Z291" s="130" t="s">
        <v>71</v>
      </c>
      <c r="AA291" s="130" t="s">
        <v>71</v>
      </c>
      <c r="AB291" s="130" t="s">
        <v>71</v>
      </c>
      <c r="AC291" s="130" t="s">
        <v>129</v>
      </c>
      <c r="AD291" s="58" t="s">
        <v>71</v>
      </c>
    </row>
    <row r="292" spans="2:30" s="107" customFormat="1" ht="124.5" customHeight="1" x14ac:dyDescent="0.25">
      <c r="B292" s="139" t="s">
        <v>176</v>
      </c>
      <c r="C292" s="139" t="s">
        <v>488</v>
      </c>
      <c r="D292" s="139" t="s">
        <v>489</v>
      </c>
      <c r="E292" s="130" t="s">
        <v>490</v>
      </c>
      <c r="F292" s="130" t="s">
        <v>491</v>
      </c>
      <c r="G292" s="137"/>
      <c r="H292" s="137" t="s">
        <v>67</v>
      </c>
      <c r="I292" s="79" t="s">
        <v>246</v>
      </c>
      <c r="J292" s="58" t="s">
        <v>131</v>
      </c>
      <c r="K292" s="59" t="s">
        <v>132</v>
      </c>
      <c r="L292" s="58" t="s">
        <v>475</v>
      </c>
      <c r="M292" s="59" t="s">
        <v>134</v>
      </c>
      <c r="N292" s="59" t="s">
        <v>476</v>
      </c>
      <c r="O292" s="58">
        <v>4</v>
      </c>
      <c r="P292" s="58">
        <v>2</v>
      </c>
      <c r="Q292" s="58">
        <v>8</v>
      </c>
      <c r="R292" s="58" t="s">
        <v>44</v>
      </c>
      <c r="S292" s="58">
        <v>25</v>
      </c>
      <c r="T292" s="58">
        <v>200</v>
      </c>
      <c r="U292" s="58" t="str">
        <f t="shared" si="281"/>
        <v>II</v>
      </c>
      <c r="V292" s="58" t="str">
        <f t="shared" ref="V292" si="297">IF(U292="IV","Aceptable",IF(U292="III","Mejorable",IF(U292="II","Aceptable con control especifico", IF(U292="I","No Aceptable",FALSE))))</f>
        <v>Aceptable con control especifico</v>
      </c>
      <c r="W292" s="58" t="s">
        <v>82</v>
      </c>
      <c r="X292" s="58" t="s">
        <v>477</v>
      </c>
      <c r="Y292" s="58" t="s">
        <v>39</v>
      </c>
      <c r="Z292" s="58" t="s">
        <v>71</v>
      </c>
      <c r="AA292" s="58" t="s">
        <v>71</v>
      </c>
      <c r="AB292" s="58" t="s">
        <v>71</v>
      </c>
      <c r="AC292" s="59" t="s">
        <v>478</v>
      </c>
      <c r="AD292" s="58" t="s">
        <v>71</v>
      </c>
    </row>
    <row r="293" spans="2:30" s="107" customFormat="1" ht="129" customHeight="1" x14ac:dyDescent="0.25">
      <c r="B293" s="139" t="s">
        <v>176</v>
      </c>
      <c r="C293" s="139" t="s">
        <v>488</v>
      </c>
      <c r="D293" s="142" t="s">
        <v>489</v>
      </c>
      <c r="E293" s="130" t="s">
        <v>490</v>
      </c>
      <c r="F293" s="130" t="s">
        <v>491</v>
      </c>
      <c r="G293" s="137"/>
      <c r="H293" s="137" t="s">
        <v>67</v>
      </c>
      <c r="I293" s="133" t="s">
        <v>138</v>
      </c>
      <c r="J293" s="130" t="s">
        <v>131</v>
      </c>
      <c r="K293" s="128" t="s">
        <v>139</v>
      </c>
      <c r="L293" s="130" t="s">
        <v>140</v>
      </c>
      <c r="M293" s="128" t="s">
        <v>134</v>
      </c>
      <c r="N293" s="128" t="s">
        <v>135</v>
      </c>
      <c r="O293" s="130">
        <v>1</v>
      </c>
      <c r="P293" s="130">
        <v>3</v>
      </c>
      <c r="Q293" s="130">
        <f t="shared" si="283"/>
        <v>3</v>
      </c>
      <c r="R293" s="130" t="str">
        <f t="shared" si="284"/>
        <v>BAJO</v>
      </c>
      <c r="S293" s="130">
        <v>25</v>
      </c>
      <c r="T293" s="130">
        <f t="shared" si="285"/>
        <v>75</v>
      </c>
      <c r="U293" s="58" t="str">
        <f t="shared" si="281"/>
        <v>III</v>
      </c>
      <c r="V293" s="58" t="str">
        <f t="shared" si="286"/>
        <v>Aceptable con control existente</v>
      </c>
      <c r="W293" s="130" t="s">
        <v>82</v>
      </c>
      <c r="X293" s="130" t="s">
        <v>136</v>
      </c>
      <c r="Y293" s="130" t="s">
        <v>39</v>
      </c>
      <c r="Z293" s="130" t="s">
        <v>71</v>
      </c>
      <c r="AA293" s="130" t="s">
        <v>71</v>
      </c>
      <c r="AB293" s="130" t="s">
        <v>71</v>
      </c>
      <c r="AC293" s="128" t="s">
        <v>137</v>
      </c>
      <c r="AD293" s="58" t="s">
        <v>71</v>
      </c>
    </row>
    <row r="294" spans="2:30" s="107" customFormat="1" ht="236.25" customHeight="1" x14ac:dyDescent="0.2">
      <c r="B294" s="139" t="s">
        <v>141</v>
      </c>
      <c r="C294" s="139" t="s">
        <v>494</v>
      </c>
      <c r="D294" s="139" t="s">
        <v>494</v>
      </c>
      <c r="E294" s="130" t="s">
        <v>495</v>
      </c>
      <c r="F294" s="130" t="s">
        <v>496</v>
      </c>
      <c r="G294" s="137" t="s">
        <v>67</v>
      </c>
      <c r="H294" s="141"/>
      <c r="I294" s="130" t="s">
        <v>68</v>
      </c>
      <c r="J294" s="130" t="s">
        <v>69</v>
      </c>
      <c r="K294" s="128" t="s">
        <v>147</v>
      </c>
      <c r="L294" s="130" t="s">
        <v>80</v>
      </c>
      <c r="M294" s="128" t="s">
        <v>311</v>
      </c>
      <c r="N294" s="128" t="s">
        <v>149</v>
      </c>
      <c r="O294" s="130">
        <v>1</v>
      </c>
      <c r="P294" s="130">
        <v>1</v>
      </c>
      <c r="Q294" s="130">
        <f t="shared" si="283"/>
        <v>1</v>
      </c>
      <c r="R294" s="130" t="str">
        <f t="shared" si="284"/>
        <v>BAJO</v>
      </c>
      <c r="S294" s="130">
        <v>10</v>
      </c>
      <c r="T294" s="130">
        <f t="shared" si="285"/>
        <v>10</v>
      </c>
      <c r="U294" s="58" t="str">
        <f t="shared" si="281"/>
        <v>IV</v>
      </c>
      <c r="V294" s="58" t="str">
        <f t="shared" si="286"/>
        <v>Aceptable</v>
      </c>
      <c r="W294" s="130" t="s">
        <v>170</v>
      </c>
      <c r="X294" s="128" t="s">
        <v>70</v>
      </c>
      <c r="Y294" s="130" t="s">
        <v>39</v>
      </c>
      <c r="Z294" s="130" t="s">
        <v>71</v>
      </c>
      <c r="AA294" s="130" t="s">
        <v>71</v>
      </c>
      <c r="AB294" s="130" t="s">
        <v>71</v>
      </c>
      <c r="AC294" s="130" t="s">
        <v>75</v>
      </c>
      <c r="AD294" s="58" t="s">
        <v>71</v>
      </c>
    </row>
    <row r="295" spans="2:30" s="107" customFormat="1" ht="229.5" customHeight="1" x14ac:dyDescent="0.2">
      <c r="B295" s="139" t="s">
        <v>141</v>
      </c>
      <c r="C295" s="139" t="s">
        <v>494</v>
      </c>
      <c r="D295" s="139" t="s">
        <v>494</v>
      </c>
      <c r="E295" s="130" t="s">
        <v>495</v>
      </c>
      <c r="F295" s="130" t="s">
        <v>496</v>
      </c>
      <c r="G295" s="137" t="s">
        <v>67</v>
      </c>
      <c r="H295" s="141"/>
      <c r="I295" s="130" t="s">
        <v>438</v>
      </c>
      <c r="J295" s="130" t="s">
        <v>77</v>
      </c>
      <c r="K295" s="128" t="s">
        <v>196</v>
      </c>
      <c r="L295" s="130" t="s">
        <v>80</v>
      </c>
      <c r="M295" s="128" t="s">
        <v>80</v>
      </c>
      <c r="N295" s="128" t="s">
        <v>497</v>
      </c>
      <c r="O295" s="130">
        <v>1</v>
      </c>
      <c r="P295" s="130">
        <v>1</v>
      </c>
      <c r="Q295" s="130">
        <f t="shared" si="283"/>
        <v>1</v>
      </c>
      <c r="R295" s="130" t="str">
        <f t="shared" si="284"/>
        <v>BAJO</v>
      </c>
      <c r="S295" s="130">
        <v>10</v>
      </c>
      <c r="T295" s="130">
        <f t="shared" si="285"/>
        <v>10</v>
      </c>
      <c r="U295" s="58" t="str">
        <f t="shared" si="281"/>
        <v>IV</v>
      </c>
      <c r="V295" s="58" t="str">
        <f t="shared" si="286"/>
        <v>Aceptable</v>
      </c>
      <c r="W295" s="130" t="s">
        <v>170</v>
      </c>
      <c r="X295" s="128" t="s">
        <v>198</v>
      </c>
      <c r="Y295" s="130" t="s">
        <v>39</v>
      </c>
      <c r="Z295" s="130" t="s">
        <v>71</v>
      </c>
      <c r="AA295" s="130" t="s">
        <v>71</v>
      </c>
      <c r="AB295" s="130" t="s">
        <v>315</v>
      </c>
      <c r="AC295" s="130" t="s">
        <v>498</v>
      </c>
      <c r="AD295" s="58" t="s">
        <v>71</v>
      </c>
    </row>
    <row r="296" spans="2:30" s="107" customFormat="1" ht="229.5" customHeight="1" x14ac:dyDescent="0.2">
      <c r="B296" s="139" t="s">
        <v>141</v>
      </c>
      <c r="C296" s="139" t="s">
        <v>494</v>
      </c>
      <c r="D296" s="139" t="s">
        <v>494</v>
      </c>
      <c r="E296" s="130" t="s">
        <v>495</v>
      </c>
      <c r="F296" s="130" t="s">
        <v>496</v>
      </c>
      <c r="G296" s="137" t="s">
        <v>67</v>
      </c>
      <c r="H296" s="141"/>
      <c r="I296" s="79" t="s">
        <v>258</v>
      </c>
      <c r="J296" s="58" t="s">
        <v>77</v>
      </c>
      <c r="K296" s="59" t="s">
        <v>78</v>
      </c>
      <c r="L296" s="58" t="s">
        <v>79</v>
      </c>
      <c r="M296" s="59" t="s">
        <v>71</v>
      </c>
      <c r="N296" s="59" t="s">
        <v>81</v>
      </c>
      <c r="O296" s="58">
        <v>1</v>
      </c>
      <c r="P296" s="58">
        <v>2</v>
      </c>
      <c r="Q296" s="58">
        <v>6</v>
      </c>
      <c r="R296" s="58" t="str">
        <f t="shared" ref="R296:R298" si="298">IF(Q296&lt;=4,"BAJO",IF(Q296&lt;=8,"MEDIO",IF(Q296&lt;=20,"ALTO","MUY ALTO")))</f>
        <v>MEDIO</v>
      </c>
      <c r="S296" s="58">
        <v>10</v>
      </c>
      <c r="T296" s="58">
        <f t="shared" ref="T296:T298" si="299">Q296*S296</f>
        <v>60</v>
      </c>
      <c r="U296" s="58" t="str">
        <f t="shared" ref="U296:U298" si="300">IF(T296&lt;=20,"IV",IF(T296&lt;=120,"III",IF(T296&lt;=500,"II",IF(T296&lt;=4000,"I",FALSE))))</f>
        <v>III</v>
      </c>
      <c r="V296" s="58" t="str">
        <f t="shared" ref="V296:V298" si="301">IF(U296="IV","Aceptable",IF(U296="III","Aceptable con control existente",IF(U296="II","Aceptable con control especifico", IF(U296="I","No Aceptable",FALSE))))</f>
        <v>Aceptable con control existente</v>
      </c>
      <c r="W296" s="58" t="s">
        <v>170</v>
      </c>
      <c r="X296" s="58" t="s">
        <v>83</v>
      </c>
      <c r="Y296" s="58" t="s">
        <v>39</v>
      </c>
      <c r="Z296" s="58" t="s">
        <v>71</v>
      </c>
      <c r="AA296" s="58" t="s">
        <v>71</v>
      </c>
      <c r="AB296" s="58" t="s">
        <v>71</v>
      </c>
      <c r="AC296" s="58" t="s">
        <v>84</v>
      </c>
      <c r="AD296" s="58" t="s">
        <v>71</v>
      </c>
    </row>
    <row r="297" spans="2:30" s="107" customFormat="1" ht="229.5" customHeight="1" x14ac:dyDescent="0.2">
      <c r="B297" s="139" t="s">
        <v>141</v>
      </c>
      <c r="C297" s="139" t="s">
        <v>494</v>
      </c>
      <c r="D297" s="139" t="s">
        <v>494</v>
      </c>
      <c r="E297" s="130" t="s">
        <v>495</v>
      </c>
      <c r="F297" s="130" t="s">
        <v>496</v>
      </c>
      <c r="G297" s="137" t="s">
        <v>67</v>
      </c>
      <c r="H297" s="141"/>
      <c r="I297" s="130" t="s">
        <v>321</v>
      </c>
      <c r="J297" s="130" t="s">
        <v>86</v>
      </c>
      <c r="K297" s="128" t="s">
        <v>87</v>
      </c>
      <c r="L297" s="130" t="s">
        <v>88</v>
      </c>
      <c r="M297" s="128" t="s">
        <v>152</v>
      </c>
      <c r="N297" s="128" t="s">
        <v>90</v>
      </c>
      <c r="O297" s="130">
        <v>2</v>
      </c>
      <c r="P297" s="130">
        <v>3</v>
      </c>
      <c r="Q297" s="130">
        <f t="shared" ref="Q297:Q298" si="302">O297*P297</f>
        <v>6</v>
      </c>
      <c r="R297" s="130" t="str">
        <f t="shared" si="298"/>
        <v>MEDIO</v>
      </c>
      <c r="S297" s="130">
        <v>10</v>
      </c>
      <c r="T297" s="130">
        <f t="shared" si="299"/>
        <v>60</v>
      </c>
      <c r="U297" s="58" t="str">
        <f t="shared" si="300"/>
        <v>III</v>
      </c>
      <c r="V297" s="58" t="str">
        <f t="shared" si="301"/>
        <v>Aceptable con control existente</v>
      </c>
      <c r="W297" s="130" t="s">
        <v>170</v>
      </c>
      <c r="X297" s="130" t="s">
        <v>154</v>
      </c>
      <c r="Y297" s="130" t="s">
        <v>39</v>
      </c>
      <c r="Z297" s="130" t="s">
        <v>71</v>
      </c>
      <c r="AA297" s="130" t="s">
        <v>71</v>
      </c>
      <c r="AB297" s="130" t="s">
        <v>155</v>
      </c>
      <c r="AC297" s="130" t="s">
        <v>499</v>
      </c>
      <c r="AD297" s="58" t="s">
        <v>71</v>
      </c>
    </row>
    <row r="298" spans="2:30" s="107" customFormat="1" ht="229.5" customHeight="1" x14ac:dyDescent="0.2">
      <c r="B298" s="139" t="s">
        <v>141</v>
      </c>
      <c r="C298" s="139" t="s">
        <v>494</v>
      </c>
      <c r="D298" s="139" t="s">
        <v>494</v>
      </c>
      <c r="E298" s="130" t="s">
        <v>495</v>
      </c>
      <c r="F298" s="130" t="s">
        <v>496</v>
      </c>
      <c r="G298" s="137" t="s">
        <v>67</v>
      </c>
      <c r="H298" s="141"/>
      <c r="I298" s="133" t="s">
        <v>93</v>
      </c>
      <c r="J298" s="130" t="s">
        <v>171</v>
      </c>
      <c r="K298" s="128" t="s">
        <v>94</v>
      </c>
      <c r="L298" s="130" t="s">
        <v>88</v>
      </c>
      <c r="M298" s="128" t="s">
        <v>95</v>
      </c>
      <c r="N298" s="128" t="s">
        <v>96</v>
      </c>
      <c r="O298" s="130">
        <v>2</v>
      </c>
      <c r="P298" s="130">
        <v>3</v>
      </c>
      <c r="Q298" s="130">
        <f t="shared" si="302"/>
        <v>6</v>
      </c>
      <c r="R298" s="130" t="str">
        <f t="shared" si="298"/>
        <v>MEDIO</v>
      </c>
      <c r="S298" s="130">
        <v>10</v>
      </c>
      <c r="T298" s="130">
        <f t="shared" si="299"/>
        <v>60</v>
      </c>
      <c r="U298" s="58" t="str">
        <f t="shared" si="300"/>
        <v>III</v>
      </c>
      <c r="V298" s="58" t="str">
        <f t="shared" si="301"/>
        <v>Aceptable con control existente</v>
      </c>
      <c r="W298" s="130" t="s">
        <v>170</v>
      </c>
      <c r="X298" s="130" t="s">
        <v>159</v>
      </c>
      <c r="Y298" s="130" t="s">
        <v>39</v>
      </c>
      <c r="Z298" s="130" t="s">
        <v>71</v>
      </c>
      <c r="AA298" s="130" t="s">
        <v>71</v>
      </c>
      <c r="AB298" s="130" t="s">
        <v>71</v>
      </c>
      <c r="AC298" s="130" t="s">
        <v>493</v>
      </c>
      <c r="AD298" s="58" t="s">
        <v>71</v>
      </c>
    </row>
    <row r="299" spans="2:30" s="107" customFormat="1" ht="241.5" customHeight="1" x14ac:dyDescent="0.2">
      <c r="B299" s="139" t="s">
        <v>141</v>
      </c>
      <c r="C299" s="139" t="s">
        <v>494</v>
      </c>
      <c r="D299" s="139" t="s">
        <v>494</v>
      </c>
      <c r="E299" s="130" t="s">
        <v>495</v>
      </c>
      <c r="F299" s="130" t="s">
        <v>496</v>
      </c>
      <c r="G299" s="137" t="s">
        <v>67</v>
      </c>
      <c r="H299" s="141"/>
      <c r="I299" s="130" t="s">
        <v>99</v>
      </c>
      <c r="J299" s="130" t="s">
        <v>100</v>
      </c>
      <c r="K299" s="128" t="s">
        <v>101</v>
      </c>
      <c r="L299" s="130" t="s">
        <v>236</v>
      </c>
      <c r="M299" s="128" t="s">
        <v>236</v>
      </c>
      <c r="N299" s="128" t="s">
        <v>379</v>
      </c>
      <c r="O299" s="130">
        <v>2</v>
      </c>
      <c r="P299" s="130">
        <v>3</v>
      </c>
      <c r="Q299" s="130">
        <f t="shared" si="283"/>
        <v>6</v>
      </c>
      <c r="R299" s="130" t="str">
        <f t="shared" si="284"/>
        <v>MEDIO</v>
      </c>
      <c r="S299" s="130">
        <v>10</v>
      </c>
      <c r="T299" s="130">
        <f t="shared" si="285"/>
        <v>60</v>
      </c>
      <c r="U299" s="58" t="str">
        <f t="shared" si="281"/>
        <v>III</v>
      </c>
      <c r="V299" s="58" t="str">
        <f t="shared" si="286"/>
        <v>Aceptable con control existente</v>
      </c>
      <c r="W299" s="130" t="s">
        <v>170</v>
      </c>
      <c r="X299" s="130" t="s">
        <v>91</v>
      </c>
      <c r="Y299" s="130" t="s">
        <v>39</v>
      </c>
      <c r="Z299" s="130" t="s">
        <v>71</v>
      </c>
      <c r="AA299" s="130" t="s">
        <v>71</v>
      </c>
      <c r="AB299" s="130" t="s">
        <v>71</v>
      </c>
      <c r="AC299" s="130" t="s">
        <v>380</v>
      </c>
      <c r="AD299" s="58" t="s">
        <v>71</v>
      </c>
    </row>
    <row r="300" spans="2:30" s="107" customFormat="1" ht="241.5" customHeight="1" x14ac:dyDescent="0.2">
      <c r="B300" s="139" t="s">
        <v>141</v>
      </c>
      <c r="C300" s="139" t="s">
        <v>494</v>
      </c>
      <c r="D300" s="139" t="s">
        <v>494</v>
      </c>
      <c r="E300" s="130" t="s">
        <v>495</v>
      </c>
      <c r="F300" s="130" t="s">
        <v>496</v>
      </c>
      <c r="G300" s="137" t="s">
        <v>67</v>
      </c>
      <c r="H300" s="141"/>
      <c r="I300" s="133" t="s">
        <v>334</v>
      </c>
      <c r="J300" s="130" t="s">
        <v>100</v>
      </c>
      <c r="K300" s="128" t="s">
        <v>101</v>
      </c>
      <c r="L300" s="130" t="s">
        <v>236</v>
      </c>
      <c r="M300" s="128" t="s">
        <v>236</v>
      </c>
      <c r="N300" s="128" t="s">
        <v>379</v>
      </c>
      <c r="O300" s="130">
        <v>2</v>
      </c>
      <c r="P300" s="130">
        <v>3</v>
      </c>
      <c r="Q300" s="130">
        <f t="shared" si="283"/>
        <v>6</v>
      </c>
      <c r="R300" s="130" t="str">
        <f t="shared" si="284"/>
        <v>MEDIO</v>
      </c>
      <c r="S300" s="130">
        <v>10</v>
      </c>
      <c r="T300" s="130">
        <f t="shared" si="285"/>
        <v>60</v>
      </c>
      <c r="U300" s="58" t="str">
        <f t="shared" si="281"/>
        <v>III</v>
      </c>
      <c r="V300" s="58" t="str">
        <f t="shared" si="286"/>
        <v>Aceptable con control existente</v>
      </c>
      <c r="W300" s="130" t="s">
        <v>170</v>
      </c>
      <c r="X300" s="130" t="s">
        <v>91</v>
      </c>
      <c r="Y300" s="130" t="s">
        <v>39</v>
      </c>
      <c r="Z300" s="130" t="s">
        <v>71</v>
      </c>
      <c r="AA300" s="130" t="s">
        <v>71</v>
      </c>
      <c r="AB300" s="130" t="s">
        <v>71</v>
      </c>
      <c r="AC300" s="130" t="s">
        <v>380</v>
      </c>
      <c r="AD300" s="58" t="s">
        <v>71</v>
      </c>
    </row>
    <row r="301" spans="2:30" s="107" customFormat="1" ht="227.25" customHeight="1" x14ac:dyDescent="0.2">
      <c r="B301" s="139" t="s">
        <v>141</v>
      </c>
      <c r="C301" s="139" t="s">
        <v>494</v>
      </c>
      <c r="D301" s="139" t="s">
        <v>494</v>
      </c>
      <c r="E301" s="130" t="s">
        <v>495</v>
      </c>
      <c r="F301" s="130" t="s">
        <v>496</v>
      </c>
      <c r="G301" s="137" t="s">
        <v>67</v>
      </c>
      <c r="H301" s="141"/>
      <c r="I301" s="130" t="s">
        <v>172</v>
      </c>
      <c r="J301" s="130" t="s">
        <v>100</v>
      </c>
      <c r="K301" s="128" t="s">
        <v>101</v>
      </c>
      <c r="L301" s="130" t="s">
        <v>236</v>
      </c>
      <c r="M301" s="128" t="s">
        <v>236</v>
      </c>
      <c r="N301" s="128" t="s">
        <v>379</v>
      </c>
      <c r="O301" s="130">
        <v>2</v>
      </c>
      <c r="P301" s="130">
        <v>3</v>
      </c>
      <c r="Q301" s="130">
        <f t="shared" si="283"/>
        <v>6</v>
      </c>
      <c r="R301" s="130" t="str">
        <f t="shared" si="284"/>
        <v>MEDIO</v>
      </c>
      <c r="S301" s="130">
        <v>10</v>
      </c>
      <c r="T301" s="130">
        <f t="shared" si="285"/>
        <v>60</v>
      </c>
      <c r="U301" s="58" t="str">
        <f t="shared" si="281"/>
        <v>III</v>
      </c>
      <c r="V301" s="58" t="str">
        <f t="shared" si="286"/>
        <v>Aceptable con control existente</v>
      </c>
      <c r="W301" s="130" t="s">
        <v>170</v>
      </c>
      <c r="X301" s="130" t="s">
        <v>91</v>
      </c>
      <c r="Y301" s="130" t="s">
        <v>39</v>
      </c>
      <c r="Z301" s="130" t="s">
        <v>71</v>
      </c>
      <c r="AA301" s="130" t="s">
        <v>71</v>
      </c>
      <c r="AB301" s="130" t="s">
        <v>71</v>
      </c>
      <c r="AC301" s="130" t="s">
        <v>380</v>
      </c>
      <c r="AD301" s="58" t="s">
        <v>71</v>
      </c>
    </row>
    <row r="302" spans="2:30" s="107" customFormat="1" ht="227.25" customHeight="1" x14ac:dyDescent="0.2">
      <c r="B302" s="139" t="s">
        <v>141</v>
      </c>
      <c r="C302" s="139" t="s">
        <v>494</v>
      </c>
      <c r="D302" s="139" t="s">
        <v>494</v>
      </c>
      <c r="E302" s="130" t="s">
        <v>495</v>
      </c>
      <c r="F302" s="130" t="s">
        <v>496</v>
      </c>
      <c r="G302" s="137" t="s">
        <v>67</v>
      </c>
      <c r="H302" s="141"/>
      <c r="I302" s="130" t="s">
        <v>259</v>
      </c>
      <c r="J302" s="130" t="s">
        <v>116</v>
      </c>
      <c r="K302" s="128" t="s">
        <v>260</v>
      </c>
      <c r="L302" s="130" t="s">
        <v>236</v>
      </c>
      <c r="M302" s="128" t="s">
        <v>500</v>
      </c>
      <c r="N302" s="128" t="s">
        <v>501</v>
      </c>
      <c r="O302" s="130">
        <v>1</v>
      </c>
      <c r="P302" s="130">
        <v>3</v>
      </c>
      <c r="Q302" s="130">
        <f t="shared" si="283"/>
        <v>3</v>
      </c>
      <c r="R302" s="130" t="str">
        <f t="shared" si="284"/>
        <v>BAJO</v>
      </c>
      <c r="S302" s="130">
        <v>10</v>
      </c>
      <c r="T302" s="130">
        <f t="shared" si="285"/>
        <v>30</v>
      </c>
      <c r="U302" s="58" t="str">
        <f t="shared" si="281"/>
        <v>III</v>
      </c>
      <c r="V302" s="58" t="str">
        <f t="shared" si="286"/>
        <v>Aceptable con control existente</v>
      </c>
      <c r="W302" s="130" t="s">
        <v>170</v>
      </c>
      <c r="X302" s="130" t="s">
        <v>263</v>
      </c>
      <c r="Y302" s="130" t="s">
        <v>39</v>
      </c>
      <c r="Z302" s="130" t="s">
        <v>71</v>
      </c>
      <c r="AA302" s="130" t="s">
        <v>71</v>
      </c>
      <c r="AB302" s="130" t="s">
        <v>71</v>
      </c>
      <c r="AC302" s="130" t="s">
        <v>502</v>
      </c>
      <c r="AD302" s="58" t="s">
        <v>71</v>
      </c>
    </row>
    <row r="303" spans="2:30" s="107" customFormat="1" ht="227.25" customHeight="1" x14ac:dyDescent="0.2">
      <c r="B303" s="139" t="s">
        <v>141</v>
      </c>
      <c r="C303" s="139" t="s">
        <v>494</v>
      </c>
      <c r="D303" s="139" t="s">
        <v>494</v>
      </c>
      <c r="E303" s="130" t="s">
        <v>495</v>
      </c>
      <c r="F303" s="130" t="s">
        <v>496</v>
      </c>
      <c r="G303" s="137" t="s">
        <v>67</v>
      </c>
      <c r="H303" s="141"/>
      <c r="I303" s="133" t="s">
        <v>293</v>
      </c>
      <c r="J303" s="130" t="s">
        <v>116</v>
      </c>
      <c r="K303" s="128" t="s">
        <v>294</v>
      </c>
      <c r="L303" s="130" t="s">
        <v>295</v>
      </c>
      <c r="M303" s="128" t="s">
        <v>296</v>
      </c>
      <c r="N303" s="128" t="s">
        <v>236</v>
      </c>
      <c r="O303" s="130">
        <v>2</v>
      </c>
      <c r="P303" s="130">
        <v>2</v>
      </c>
      <c r="Q303" s="130">
        <f t="shared" ref="Q303" si="303">O303*P303</f>
        <v>4</v>
      </c>
      <c r="R303" s="130" t="str">
        <f t="shared" ref="R303" si="304">IF(Q303&lt;=4,"BAJO",IF(Q303&lt;=8,"MEDIO",IF(Q303&lt;=20,"ALTO","MUY ALTO")))</f>
        <v>BAJO</v>
      </c>
      <c r="S303" s="130">
        <v>25</v>
      </c>
      <c r="T303" s="130">
        <f t="shared" ref="T303" si="305">Q303*S303</f>
        <v>100</v>
      </c>
      <c r="U303" s="58" t="str">
        <f t="shared" ref="U303" si="306">IF(T303&lt;=20,"IV",IF(T303&lt;=120,"III",IF(T303&lt;=500,"II",IF(T303&lt;=4000,"I",FALSE))))</f>
        <v>III</v>
      </c>
      <c r="V303" s="58" t="str">
        <f t="shared" ref="V303" si="307">IF(U303="IV","Aceptable",IF(U303="III","Aceptable con control existente",IF(U303="II","Aceptable con control especifico", IF(U303="I","No Aceptable",FALSE))))</f>
        <v>Aceptable con control existente</v>
      </c>
      <c r="W303" s="130" t="s">
        <v>170</v>
      </c>
      <c r="X303" s="130" t="s">
        <v>297</v>
      </c>
      <c r="Y303" s="130" t="s">
        <v>39</v>
      </c>
      <c r="Z303" s="130" t="s">
        <v>71</v>
      </c>
      <c r="AA303" s="130" t="s">
        <v>71</v>
      </c>
      <c r="AB303" s="130" t="s">
        <v>71</v>
      </c>
      <c r="AC303" s="130" t="s">
        <v>298</v>
      </c>
      <c r="AD303" s="58" t="s">
        <v>71</v>
      </c>
    </row>
    <row r="304" spans="2:30" s="107" customFormat="1" ht="236.25" customHeight="1" x14ac:dyDescent="0.2">
      <c r="B304" s="139" t="s">
        <v>141</v>
      </c>
      <c r="C304" s="139" t="s">
        <v>494</v>
      </c>
      <c r="D304" s="139" t="s">
        <v>494</v>
      </c>
      <c r="E304" s="130" t="s">
        <v>495</v>
      </c>
      <c r="F304" s="130" t="s">
        <v>496</v>
      </c>
      <c r="G304" s="137" t="s">
        <v>67</v>
      </c>
      <c r="H304" s="141"/>
      <c r="I304" s="130" t="s">
        <v>341</v>
      </c>
      <c r="J304" s="130" t="s">
        <v>116</v>
      </c>
      <c r="K304" s="128" t="s">
        <v>139</v>
      </c>
      <c r="L304" s="130" t="s">
        <v>342</v>
      </c>
      <c r="M304" s="128" t="s">
        <v>503</v>
      </c>
      <c r="N304" s="128" t="s">
        <v>504</v>
      </c>
      <c r="O304" s="130">
        <v>1</v>
      </c>
      <c r="P304" s="130">
        <v>3</v>
      </c>
      <c r="Q304" s="130">
        <f t="shared" si="283"/>
        <v>3</v>
      </c>
      <c r="R304" s="130" t="str">
        <f t="shared" si="284"/>
        <v>BAJO</v>
      </c>
      <c r="S304" s="130">
        <v>25</v>
      </c>
      <c r="T304" s="130">
        <f t="shared" si="285"/>
        <v>75</v>
      </c>
      <c r="U304" s="58" t="str">
        <f t="shared" si="281"/>
        <v>III</v>
      </c>
      <c r="V304" s="58" t="str">
        <f t="shared" si="286"/>
        <v>Aceptable con control existente</v>
      </c>
      <c r="W304" s="130" t="s">
        <v>170</v>
      </c>
      <c r="X304" s="130" t="s">
        <v>269</v>
      </c>
      <c r="Y304" s="130" t="s">
        <v>39</v>
      </c>
      <c r="Z304" s="130" t="s">
        <v>71</v>
      </c>
      <c r="AA304" s="130" t="s">
        <v>71</v>
      </c>
      <c r="AB304" s="130" t="s">
        <v>71</v>
      </c>
      <c r="AC304" s="130" t="s">
        <v>505</v>
      </c>
      <c r="AD304" s="58" t="s">
        <v>71</v>
      </c>
    </row>
    <row r="305" spans="2:30" s="107" customFormat="1" ht="239.25" customHeight="1" x14ac:dyDescent="0.2">
      <c r="B305" s="139" t="s">
        <v>141</v>
      </c>
      <c r="C305" s="139" t="s">
        <v>494</v>
      </c>
      <c r="D305" s="139" t="s">
        <v>494</v>
      </c>
      <c r="E305" s="130" t="s">
        <v>495</v>
      </c>
      <c r="F305" s="130" t="s">
        <v>496</v>
      </c>
      <c r="G305" s="137" t="s">
        <v>67</v>
      </c>
      <c r="H305" s="141"/>
      <c r="I305" s="130" t="s">
        <v>450</v>
      </c>
      <c r="J305" s="130" t="s">
        <v>116</v>
      </c>
      <c r="K305" s="128" t="s">
        <v>117</v>
      </c>
      <c r="L305" s="130" t="s">
        <v>118</v>
      </c>
      <c r="M305" s="128" t="s">
        <v>119</v>
      </c>
      <c r="N305" s="128" t="s">
        <v>120</v>
      </c>
      <c r="O305" s="130">
        <v>2</v>
      </c>
      <c r="P305" s="130">
        <v>2</v>
      </c>
      <c r="Q305" s="130">
        <f t="shared" ref="Q305:Q332" si="308">O305*P305</f>
        <v>4</v>
      </c>
      <c r="R305" s="130" t="str">
        <f t="shared" si="284"/>
        <v>BAJO</v>
      </c>
      <c r="S305" s="130">
        <v>25</v>
      </c>
      <c r="T305" s="130">
        <f t="shared" si="285"/>
        <v>100</v>
      </c>
      <c r="U305" s="58" t="str">
        <f t="shared" si="281"/>
        <v>III</v>
      </c>
      <c r="V305" s="58" t="str">
        <f t="shared" si="286"/>
        <v>Aceptable con control existente</v>
      </c>
      <c r="W305" s="130" t="s">
        <v>170</v>
      </c>
      <c r="X305" s="130" t="s">
        <v>122</v>
      </c>
      <c r="Y305" s="130" t="s">
        <v>39</v>
      </c>
      <c r="Z305" s="130" t="s">
        <v>71</v>
      </c>
      <c r="AA305" s="130" t="s">
        <v>71</v>
      </c>
      <c r="AB305" s="130" t="s">
        <v>71</v>
      </c>
      <c r="AC305" s="128" t="s">
        <v>123</v>
      </c>
      <c r="AD305" s="58" t="s">
        <v>71</v>
      </c>
    </row>
    <row r="306" spans="2:30" s="107" customFormat="1" ht="224.25" customHeight="1" x14ac:dyDescent="0.2">
      <c r="B306" s="139" t="s">
        <v>141</v>
      </c>
      <c r="C306" s="139" t="s">
        <v>494</v>
      </c>
      <c r="D306" s="139" t="s">
        <v>494</v>
      </c>
      <c r="E306" s="130" t="s">
        <v>495</v>
      </c>
      <c r="F306" s="130" t="s">
        <v>496</v>
      </c>
      <c r="G306" s="137" t="s">
        <v>67</v>
      </c>
      <c r="H306" s="141"/>
      <c r="I306" s="130" t="s">
        <v>384</v>
      </c>
      <c r="J306" s="130" t="s">
        <v>116</v>
      </c>
      <c r="K306" s="128" t="s">
        <v>125</v>
      </c>
      <c r="L306" s="130" t="s">
        <v>303</v>
      </c>
      <c r="M306" s="128" t="s">
        <v>304</v>
      </c>
      <c r="N306" s="128" t="s">
        <v>305</v>
      </c>
      <c r="O306" s="130">
        <v>2</v>
      </c>
      <c r="P306" s="130">
        <v>2</v>
      </c>
      <c r="Q306" s="130">
        <f t="shared" si="308"/>
        <v>4</v>
      </c>
      <c r="R306" s="130" t="str">
        <f t="shared" si="284"/>
        <v>BAJO</v>
      </c>
      <c r="S306" s="130">
        <v>10</v>
      </c>
      <c r="T306" s="130">
        <f t="shared" si="285"/>
        <v>40</v>
      </c>
      <c r="U306" s="58" t="str">
        <f t="shared" si="281"/>
        <v>III</v>
      </c>
      <c r="V306" s="58" t="str">
        <f t="shared" si="286"/>
        <v>Aceptable con control existente</v>
      </c>
      <c r="W306" s="130" t="s">
        <v>170</v>
      </c>
      <c r="X306" s="130" t="s">
        <v>122</v>
      </c>
      <c r="Y306" s="130" t="s">
        <v>39</v>
      </c>
      <c r="Z306" s="130" t="s">
        <v>71</v>
      </c>
      <c r="AA306" s="130" t="s">
        <v>71</v>
      </c>
      <c r="AB306" s="130" t="s">
        <v>71</v>
      </c>
      <c r="AC306" s="130" t="s">
        <v>129</v>
      </c>
      <c r="AD306" s="58" t="s">
        <v>71</v>
      </c>
    </row>
    <row r="307" spans="2:30" s="107" customFormat="1" ht="224.25" customHeight="1" x14ac:dyDescent="0.25">
      <c r="B307" s="139" t="s">
        <v>141</v>
      </c>
      <c r="C307" s="139" t="s">
        <v>494</v>
      </c>
      <c r="D307" s="139" t="s">
        <v>494</v>
      </c>
      <c r="E307" s="130" t="s">
        <v>495</v>
      </c>
      <c r="F307" s="130" t="s">
        <v>496</v>
      </c>
      <c r="G307" s="137"/>
      <c r="H307" s="137" t="s">
        <v>67</v>
      </c>
      <c r="I307" s="130" t="s">
        <v>246</v>
      </c>
      <c r="J307" s="130" t="s">
        <v>131</v>
      </c>
      <c r="K307" s="128" t="s">
        <v>132</v>
      </c>
      <c r="L307" s="130" t="s">
        <v>133</v>
      </c>
      <c r="M307" s="128" t="s">
        <v>506</v>
      </c>
      <c r="N307" s="128" t="s">
        <v>507</v>
      </c>
      <c r="O307" s="130">
        <v>4</v>
      </c>
      <c r="P307" s="130">
        <v>2</v>
      </c>
      <c r="Q307" s="130">
        <f t="shared" ref="Q307" si="309">O307*P307</f>
        <v>8</v>
      </c>
      <c r="R307" s="130" t="str">
        <f t="shared" ref="R307" si="310">IF(Q307&lt;=4,"BAJO",IF(Q307&lt;=8,"MEDIO",IF(Q307&lt;=20,"ALTO","MUY ALTO")))</f>
        <v>MEDIO</v>
      </c>
      <c r="S307" s="130">
        <v>60</v>
      </c>
      <c r="T307" s="130">
        <f t="shared" ref="T307" si="311">Q307*S307</f>
        <v>480</v>
      </c>
      <c r="U307" s="58" t="str">
        <f t="shared" ref="U307" si="312">IF(T307&lt;=20,"IV",IF(T307&lt;=120,"III",IF(T307&lt;=500,"II",IF(T307&lt;=4000,"I",FALSE))))</f>
        <v>II</v>
      </c>
      <c r="V307" s="58" t="str">
        <f t="shared" ref="V307" si="313">IF(U307="IV","Aceptable",IF(U307="III","Aceptable con control existente",IF(U307="II","Aceptable con control especifico", IF(U307="I","No Aceptable",FALSE))))</f>
        <v>Aceptable con control especifico</v>
      </c>
      <c r="W307" s="130" t="s">
        <v>170</v>
      </c>
      <c r="X307" s="130" t="s">
        <v>136</v>
      </c>
      <c r="Y307" s="130" t="s">
        <v>39</v>
      </c>
      <c r="Z307" s="130" t="s">
        <v>71</v>
      </c>
      <c r="AA307" s="130" t="s">
        <v>71</v>
      </c>
      <c r="AB307" s="130" t="s">
        <v>71</v>
      </c>
      <c r="AC307" s="128" t="s">
        <v>508</v>
      </c>
      <c r="AD307" s="58" t="s">
        <v>71</v>
      </c>
    </row>
    <row r="308" spans="2:30" s="107" customFormat="1" ht="225" customHeight="1" x14ac:dyDescent="0.25">
      <c r="B308" s="139" t="s">
        <v>141</v>
      </c>
      <c r="C308" s="139" t="s">
        <v>494</v>
      </c>
      <c r="D308" s="142" t="s">
        <v>494</v>
      </c>
      <c r="E308" s="130" t="s">
        <v>495</v>
      </c>
      <c r="F308" s="130" t="s">
        <v>496</v>
      </c>
      <c r="G308" s="137"/>
      <c r="H308" s="137" t="s">
        <v>67</v>
      </c>
      <c r="I308" s="130" t="s">
        <v>138</v>
      </c>
      <c r="J308" s="130" t="s">
        <v>131</v>
      </c>
      <c r="K308" s="128" t="s">
        <v>139</v>
      </c>
      <c r="L308" s="130" t="s">
        <v>140</v>
      </c>
      <c r="M308" s="128" t="s">
        <v>134</v>
      </c>
      <c r="N308" s="128" t="s">
        <v>135</v>
      </c>
      <c r="O308" s="130">
        <v>1</v>
      </c>
      <c r="P308" s="130">
        <v>3</v>
      </c>
      <c r="Q308" s="130">
        <f t="shared" si="308"/>
        <v>3</v>
      </c>
      <c r="R308" s="130" t="str">
        <f t="shared" si="284"/>
        <v>BAJO</v>
      </c>
      <c r="S308" s="130">
        <v>25</v>
      </c>
      <c r="T308" s="130">
        <f t="shared" si="285"/>
        <v>75</v>
      </c>
      <c r="U308" s="58" t="str">
        <f t="shared" si="281"/>
        <v>III</v>
      </c>
      <c r="V308" s="58" t="str">
        <f t="shared" si="286"/>
        <v>Aceptable con control existente</v>
      </c>
      <c r="W308" s="130" t="s">
        <v>170</v>
      </c>
      <c r="X308" s="130" t="s">
        <v>136</v>
      </c>
      <c r="Y308" s="130" t="s">
        <v>39</v>
      </c>
      <c r="Z308" s="130" t="s">
        <v>71</v>
      </c>
      <c r="AA308" s="130" t="s">
        <v>71</v>
      </c>
      <c r="AB308" s="130" t="s">
        <v>71</v>
      </c>
      <c r="AC308" s="128" t="s">
        <v>137</v>
      </c>
      <c r="AD308" s="58" t="s">
        <v>71</v>
      </c>
    </row>
    <row r="309" spans="2:30" s="107" customFormat="1" ht="151.5" customHeight="1" x14ac:dyDescent="0.2">
      <c r="B309" s="139" t="s">
        <v>62</v>
      </c>
      <c r="C309" s="139" t="s">
        <v>509</v>
      </c>
      <c r="D309" s="139" t="s">
        <v>510</v>
      </c>
      <c r="E309" s="130" t="s">
        <v>511</v>
      </c>
      <c r="F309" s="130" t="s">
        <v>512</v>
      </c>
      <c r="G309" s="137" t="s">
        <v>67</v>
      </c>
      <c r="H309" s="141"/>
      <c r="I309" s="130" t="s">
        <v>68</v>
      </c>
      <c r="J309" s="130" t="s">
        <v>69</v>
      </c>
      <c r="K309" s="128" t="s">
        <v>513</v>
      </c>
      <c r="L309" s="130" t="s">
        <v>80</v>
      </c>
      <c r="M309" s="128" t="s">
        <v>148</v>
      </c>
      <c r="N309" s="128" t="s">
        <v>149</v>
      </c>
      <c r="O309" s="130">
        <v>1</v>
      </c>
      <c r="P309" s="130">
        <v>1</v>
      </c>
      <c r="Q309" s="130">
        <f t="shared" si="308"/>
        <v>1</v>
      </c>
      <c r="R309" s="130" t="str">
        <f t="shared" si="284"/>
        <v>BAJO</v>
      </c>
      <c r="S309" s="130">
        <v>10</v>
      </c>
      <c r="T309" s="130">
        <f t="shared" si="285"/>
        <v>10</v>
      </c>
      <c r="U309" s="58" t="str">
        <f t="shared" si="281"/>
        <v>IV</v>
      </c>
      <c r="V309" s="58" t="str">
        <f t="shared" si="286"/>
        <v>Aceptable</v>
      </c>
      <c r="W309" s="130" t="s">
        <v>82</v>
      </c>
      <c r="X309" s="128" t="s">
        <v>70</v>
      </c>
      <c r="Y309" s="130" t="s">
        <v>39</v>
      </c>
      <c r="Z309" s="130" t="s">
        <v>71</v>
      </c>
      <c r="AA309" s="130" t="s">
        <v>71</v>
      </c>
      <c r="AB309" s="130" t="s">
        <v>71</v>
      </c>
      <c r="AC309" s="130" t="s">
        <v>75</v>
      </c>
      <c r="AD309" s="58" t="s">
        <v>71</v>
      </c>
    </row>
    <row r="310" spans="2:30" s="107" customFormat="1" ht="151.5" customHeight="1" x14ac:dyDescent="0.2">
      <c r="B310" s="139" t="s">
        <v>62</v>
      </c>
      <c r="C310" s="139" t="s">
        <v>509</v>
      </c>
      <c r="D310" s="139" t="s">
        <v>510</v>
      </c>
      <c r="E310" s="130" t="s">
        <v>511</v>
      </c>
      <c r="F310" s="130" t="s">
        <v>512</v>
      </c>
      <c r="G310" s="137" t="s">
        <v>67</v>
      </c>
      <c r="H310" s="141"/>
      <c r="I310" s="79" t="s">
        <v>258</v>
      </c>
      <c r="J310" s="58" t="s">
        <v>77</v>
      </c>
      <c r="K310" s="59" t="s">
        <v>78</v>
      </c>
      <c r="L310" s="58" t="s">
        <v>79</v>
      </c>
      <c r="M310" s="59" t="s">
        <v>71</v>
      </c>
      <c r="N310" s="59" t="s">
        <v>81</v>
      </c>
      <c r="O310" s="58">
        <v>1</v>
      </c>
      <c r="P310" s="58">
        <v>2</v>
      </c>
      <c r="Q310" s="58">
        <v>6</v>
      </c>
      <c r="R310" s="58" t="str">
        <f t="shared" si="284"/>
        <v>MEDIO</v>
      </c>
      <c r="S310" s="58">
        <v>10</v>
      </c>
      <c r="T310" s="58">
        <f t="shared" si="285"/>
        <v>60</v>
      </c>
      <c r="U310" s="58" t="str">
        <f t="shared" si="281"/>
        <v>III</v>
      </c>
      <c r="V310" s="58" t="str">
        <f t="shared" si="286"/>
        <v>Aceptable con control existente</v>
      </c>
      <c r="W310" s="58" t="s">
        <v>82</v>
      </c>
      <c r="X310" s="58" t="s">
        <v>83</v>
      </c>
      <c r="Y310" s="58" t="s">
        <v>39</v>
      </c>
      <c r="Z310" s="58" t="s">
        <v>71</v>
      </c>
      <c r="AA310" s="58" t="s">
        <v>71</v>
      </c>
      <c r="AB310" s="58" t="s">
        <v>71</v>
      </c>
      <c r="AC310" s="58" t="s">
        <v>84</v>
      </c>
      <c r="AD310" s="58" t="s">
        <v>71</v>
      </c>
    </row>
    <row r="311" spans="2:30" s="107" customFormat="1" ht="151.5" customHeight="1" x14ac:dyDescent="0.2">
      <c r="B311" s="139" t="s">
        <v>62</v>
      </c>
      <c r="C311" s="139" t="s">
        <v>509</v>
      </c>
      <c r="D311" s="139" t="s">
        <v>510</v>
      </c>
      <c r="E311" s="130" t="s">
        <v>511</v>
      </c>
      <c r="F311" s="130" t="s">
        <v>512</v>
      </c>
      <c r="G311" s="137" t="s">
        <v>67</v>
      </c>
      <c r="H311" s="141"/>
      <c r="I311" s="130" t="s">
        <v>377</v>
      </c>
      <c r="J311" s="130" t="s">
        <v>86</v>
      </c>
      <c r="K311" s="128" t="s">
        <v>87</v>
      </c>
      <c r="L311" s="130" t="s">
        <v>88</v>
      </c>
      <c r="M311" s="128" t="s">
        <v>152</v>
      </c>
      <c r="N311" s="128" t="s">
        <v>90</v>
      </c>
      <c r="O311" s="130">
        <v>2</v>
      </c>
      <c r="P311" s="130">
        <v>3</v>
      </c>
      <c r="Q311" s="130">
        <f t="shared" ref="Q311:Q312" si="314">O311*P311</f>
        <v>6</v>
      </c>
      <c r="R311" s="130" t="str">
        <f t="shared" ref="R311:R312" si="315">IF(Q311&lt;=4,"BAJO",IF(Q311&lt;=8,"MEDIO",IF(Q311&lt;=20,"ALTO","MUY ALTO")))</f>
        <v>MEDIO</v>
      </c>
      <c r="S311" s="130">
        <v>10</v>
      </c>
      <c r="T311" s="130">
        <f t="shared" ref="T311:T312" si="316">Q311*S311</f>
        <v>60</v>
      </c>
      <c r="U311" s="58" t="str">
        <f t="shared" ref="U311:U312" si="317">IF(T311&lt;=20,"IV",IF(T311&lt;=120,"III",IF(T311&lt;=500,"II",IF(T311&lt;=4000,"I",FALSE))))</f>
        <v>III</v>
      </c>
      <c r="V311" s="58" t="str">
        <f t="shared" ref="V311:V312" si="318">IF(U311="IV","Aceptable",IF(U311="III","Aceptable con control existente",IF(U311="II","Aceptable con control especifico", IF(U311="I","No Aceptable",FALSE))))</f>
        <v>Aceptable con control existente</v>
      </c>
      <c r="W311" s="130" t="s">
        <v>82</v>
      </c>
      <c r="X311" s="130" t="s">
        <v>154</v>
      </c>
      <c r="Y311" s="130" t="s">
        <v>39</v>
      </c>
      <c r="Z311" s="130" t="s">
        <v>71</v>
      </c>
      <c r="AA311" s="130" t="s">
        <v>71</v>
      </c>
      <c r="AB311" s="130" t="s">
        <v>155</v>
      </c>
      <c r="AC311" s="130" t="s">
        <v>499</v>
      </c>
      <c r="AD311" s="58" t="s">
        <v>71</v>
      </c>
    </row>
    <row r="312" spans="2:30" s="107" customFormat="1" ht="151.5" customHeight="1" x14ac:dyDescent="0.2">
      <c r="B312" s="139" t="s">
        <v>62</v>
      </c>
      <c r="C312" s="139" t="s">
        <v>509</v>
      </c>
      <c r="D312" s="139" t="s">
        <v>510</v>
      </c>
      <c r="E312" s="130" t="s">
        <v>511</v>
      </c>
      <c r="F312" s="130" t="s">
        <v>512</v>
      </c>
      <c r="G312" s="137" t="s">
        <v>67</v>
      </c>
      <c r="H312" s="141"/>
      <c r="I312" s="130" t="s">
        <v>93</v>
      </c>
      <c r="J312" s="130" t="s">
        <v>86</v>
      </c>
      <c r="K312" s="128" t="s">
        <v>94</v>
      </c>
      <c r="L312" s="130" t="s">
        <v>88</v>
      </c>
      <c r="M312" s="128" t="s">
        <v>95</v>
      </c>
      <c r="N312" s="128" t="s">
        <v>96</v>
      </c>
      <c r="O312" s="130">
        <v>2</v>
      </c>
      <c r="P312" s="130">
        <v>3</v>
      </c>
      <c r="Q312" s="130">
        <f t="shared" si="314"/>
        <v>6</v>
      </c>
      <c r="R312" s="130" t="str">
        <f t="shared" si="315"/>
        <v>MEDIO</v>
      </c>
      <c r="S312" s="130">
        <v>10</v>
      </c>
      <c r="T312" s="130">
        <f t="shared" si="316"/>
        <v>60</v>
      </c>
      <c r="U312" s="58" t="str">
        <f t="shared" si="317"/>
        <v>III</v>
      </c>
      <c r="V312" s="58" t="str">
        <f t="shared" si="318"/>
        <v>Aceptable con control existente</v>
      </c>
      <c r="W312" s="130" t="s">
        <v>82</v>
      </c>
      <c r="X312" s="130" t="s">
        <v>159</v>
      </c>
      <c r="Y312" s="130" t="s">
        <v>39</v>
      </c>
      <c r="Z312" s="130" t="s">
        <v>71</v>
      </c>
      <c r="AA312" s="130" t="s">
        <v>71</v>
      </c>
      <c r="AB312" s="130" t="s">
        <v>71</v>
      </c>
      <c r="AC312" s="130" t="s">
        <v>493</v>
      </c>
      <c r="AD312" s="58" t="s">
        <v>71</v>
      </c>
    </row>
    <row r="313" spans="2:30" s="107" customFormat="1" ht="133.5" customHeight="1" x14ac:dyDescent="0.2">
      <c r="B313" s="139" t="s">
        <v>62</v>
      </c>
      <c r="C313" s="139" t="s">
        <v>509</v>
      </c>
      <c r="D313" s="139" t="s">
        <v>510</v>
      </c>
      <c r="E313" s="130" t="s">
        <v>511</v>
      </c>
      <c r="F313" s="130" t="s">
        <v>512</v>
      </c>
      <c r="G313" s="137" t="s">
        <v>67</v>
      </c>
      <c r="H313" s="141"/>
      <c r="I313" s="133" t="s">
        <v>99</v>
      </c>
      <c r="J313" s="130" t="s">
        <v>100</v>
      </c>
      <c r="K313" s="128" t="s">
        <v>101</v>
      </c>
      <c r="L313" s="130" t="s">
        <v>236</v>
      </c>
      <c r="M313" s="128" t="s">
        <v>236</v>
      </c>
      <c r="N313" s="128" t="s">
        <v>379</v>
      </c>
      <c r="O313" s="130">
        <v>2</v>
      </c>
      <c r="P313" s="130">
        <v>3</v>
      </c>
      <c r="Q313" s="130">
        <f t="shared" si="308"/>
        <v>6</v>
      </c>
      <c r="R313" s="130" t="str">
        <f t="shared" si="284"/>
        <v>MEDIO</v>
      </c>
      <c r="S313" s="130">
        <v>10</v>
      </c>
      <c r="T313" s="130">
        <f t="shared" si="285"/>
        <v>60</v>
      </c>
      <c r="U313" s="58" t="str">
        <f t="shared" si="281"/>
        <v>III</v>
      </c>
      <c r="V313" s="58" t="str">
        <f t="shared" si="286"/>
        <v>Aceptable con control existente</v>
      </c>
      <c r="W313" s="130" t="s">
        <v>82</v>
      </c>
      <c r="X313" s="130" t="s">
        <v>91</v>
      </c>
      <c r="Y313" s="130" t="s">
        <v>39</v>
      </c>
      <c r="Z313" s="130" t="s">
        <v>71</v>
      </c>
      <c r="AA313" s="130" t="s">
        <v>71</v>
      </c>
      <c r="AB313" s="130" t="s">
        <v>71</v>
      </c>
      <c r="AC313" s="130" t="s">
        <v>380</v>
      </c>
      <c r="AD313" s="58" t="s">
        <v>71</v>
      </c>
    </row>
    <row r="314" spans="2:30" s="107" customFormat="1" ht="133.5" customHeight="1" x14ac:dyDescent="0.2">
      <c r="B314" s="139" t="s">
        <v>62</v>
      </c>
      <c r="C314" s="139" t="s">
        <v>509</v>
      </c>
      <c r="D314" s="139" t="s">
        <v>510</v>
      </c>
      <c r="E314" s="130" t="s">
        <v>511</v>
      </c>
      <c r="F314" s="130" t="s">
        <v>512</v>
      </c>
      <c r="G314" s="137" t="s">
        <v>67</v>
      </c>
      <c r="H314" s="141"/>
      <c r="I314" s="133" t="s">
        <v>334</v>
      </c>
      <c r="J314" s="130" t="s">
        <v>100</v>
      </c>
      <c r="K314" s="128" t="s">
        <v>101</v>
      </c>
      <c r="L314" s="130" t="s">
        <v>236</v>
      </c>
      <c r="M314" s="128" t="s">
        <v>236</v>
      </c>
      <c r="N314" s="128" t="s">
        <v>379</v>
      </c>
      <c r="O314" s="130">
        <v>2</v>
      </c>
      <c r="P314" s="130">
        <v>3</v>
      </c>
      <c r="Q314" s="130">
        <f t="shared" si="308"/>
        <v>6</v>
      </c>
      <c r="R314" s="130" t="str">
        <f t="shared" ref="R314" si="319">IF(Q314&lt;=4,"BAJO",IF(Q314&lt;=8,"MEDIO",IF(Q314&lt;=20,"ALTO","MUY ALTO")))</f>
        <v>MEDIO</v>
      </c>
      <c r="S314" s="130">
        <v>10</v>
      </c>
      <c r="T314" s="130">
        <f t="shared" ref="T314" si="320">Q314*S314</f>
        <v>60</v>
      </c>
      <c r="U314" s="58" t="str">
        <f t="shared" ref="U314" si="321">IF(T314&lt;=20,"IV",IF(T314&lt;=120,"III",IF(T314&lt;=500,"II",IF(T314&lt;=4000,"I",FALSE))))</f>
        <v>III</v>
      </c>
      <c r="V314" s="58" t="str">
        <f t="shared" ref="V314" si="322">IF(U314="IV","Aceptable",IF(U314="III","Aceptable con control existente",IF(U314="II","Aceptable con control especifico", IF(U314="I","No Aceptable",FALSE))))</f>
        <v>Aceptable con control existente</v>
      </c>
      <c r="W314" s="130" t="s">
        <v>82</v>
      </c>
      <c r="X314" s="130" t="s">
        <v>91</v>
      </c>
      <c r="Y314" s="130" t="s">
        <v>39</v>
      </c>
      <c r="Z314" s="130" t="s">
        <v>71</v>
      </c>
      <c r="AA314" s="130" t="s">
        <v>71</v>
      </c>
      <c r="AB314" s="130" t="s">
        <v>71</v>
      </c>
      <c r="AC314" s="130" t="s">
        <v>380</v>
      </c>
      <c r="AD314" s="58" t="s">
        <v>71</v>
      </c>
    </row>
    <row r="315" spans="2:30" s="107" customFormat="1" ht="139.5" customHeight="1" x14ac:dyDescent="0.2">
      <c r="B315" s="139" t="s">
        <v>62</v>
      </c>
      <c r="C315" s="139" t="s">
        <v>509</v>
      </c>
      <c r="D315" s="139" t="s">
        <v>510</v>
      </c>
      <c r="E315" s="130" t="s">
        <v>511</v>
      </c>
      <c r="F315" s="130" t="s">
        <v>512</v>
      </c>
      <c r="G315" s="137" t="s">
        <v>67</v>
      </c>
      <c r="H315" s="141"/>
      <c r="I315" s="130" t="s">
        <v>172</v>
      </c>
      <c r="J315" s="130" t="s">
        <v>100</v>
      </c>
      <c r="K315" s="128" t="s">
        <v>101</v>
      </c>
      <c r="L315" s="130" t="s">
        <v>236</v>
      </c>
      <c r="M315" s="128" t="s">
        <v>236</v>
      </c>
      <c r="N315" s="128" t="s">
        <v>379</v>
      </c>
      <c r="O315" s="130">
        <v>2</v>
      </c>
      <c r="P315" s="130">
        <v>3</v>
      </c>
      <c r="Q315" s="130">
        <f t="shared" si="308"/>
        <v>6</v>
      </c>
      <c r="R315" s="130" t="str">
        <f t="shared" si="284"/>
        <v>MEDIO</v>
      </c>
      <c r="S315" s="130">
        <v>10</v>
      </c>
      <c r="T315" s="130">
        <f t="shared" si="285"/>
        <v>60</v>
      </c>
      <c r="U315" s="58" t="str">
        <f t="shared" si="281"/>
        <v>III</v>
      </c>
      <c r="V315" s="58" t="str">
        <f t="shared" si="286"/>
        <v>Aceptable con control existente</v>
      </c>
      <c r="W315" s="130" t="s">
        <v>82</v>
      </c>
      <c r="X315" s="130" t="s">
        <v>91</v>
      </c>
      <c r="Y315" s="130" t="s">
        <v>39</v>
      </c>
      <c r="Z315" s="130" t="s">
        <v>71</v>
      </c>
      <c r="AA315" s="130" t="s">
        <v>71</v>
      </c>
      <c r="AB315" s="130" t="s">
        <v>71</v>
      </c>
      <c r="AC315" s="130" t="s">
        <v>380</v>
      </c>
      <c r="AD315" s="58" t="s">
        <v>71</v>
      </c>
    </row>
    <row r="316" spans="2:30" s="107" customFormat="1" ht="139.5" customHeight="1" x14ac:dyDescent="0.2">
      <c r="B316" s="139" t="s">
        <v>62</v>
      </c>
      <c r="C316" s="139" t="s">
        <v>509</v>
      </c>
      <c r="D316" s="139" t="s">
        <v>510</v>
      </c>
      <c r="E316" s="130" t="s">
        <v>511</v>
      </c>
      <c r="F316" s="130" t="s">
        <v>512</v>
      </c>
      <c r="G316" s="137" t="s">
        <v>67</v>
      </c>
      <c r="H316" s="141"/>
      <c r="I316" s="133" t="s">
        <v>395</v>
      </c>
      <c r="J316" s="130" t="s">
        <v>100</v>
      </c>
      <c r="K316" s="128" t="s">
        <v>101</v>
      </c>
      <c r="L316" s="130" t="s">
        <v>236</v>
      </c>
      <c r="M316" s="128" t="s">
        <v>236</v>
      </c>
      <c r="N316" s="128" t="s">
        <v>379</v>
      </c>
      <c r="O316" s="130">
        <v>2</v>
      </c>
      <c r="P316" s="130">
        <v>3</v>
      </c>
      <c r="Q316" s="130">
        <f t="shared" si="308"/>
        <v>6</v>
      </c>
      <c r="R316" s="130" t="str">
        <f t="shared" si="284"/>
        <v>MEDIO</v>
      </c>
      <c r="S316" s="130">
        <v>10</v>
      </c>
      <c r="T316" s="130">
        <f t="shared" si="285"/>
        <v>60</v>
      </c>
      <c r="U316" s="58" t="str">
        <f t="shared" si="281"/>
        <v>III</v>
      </c>
      <c r="V316" s="58" t="str">
        <f t="shared" si="286"/>
        <v>Aceptable con control existente</v>
      </c>
      <c r="W316" s="130" t="s">
        <v>82</v>
      </c>
      <c r="X316" s="130" t="s">
        <v>91</v>
      </c>
      <c r="Y316" s="130" t="s">
        <v>39</v>
      </c>
      <c r="Z316" s="130" t="s">
        <v>71</v>
      </c>
      <c r="AA316" s="130" t="s">
        <v>71</v>
      </c>
      <c r="AB316" s="130" t="s">
        <v>71</v>
      </c>
      <c r="AC316" s="130" t="s">
        <v>380</v>
      </c>
      <c r="AD316" s="58" t="s">
        <v>71</v>
      </c>
    </row>
    <row r="317" spans="2:30" s="107" customFormat="1" ht="139.5" customHeight="1" x14ac:dyDescent="0.2">
      <c r="B317" s="139" t="s">
        <v>62</v>
      </c>
      <c r="C317" s="139" t="s">
        <v>509</v>
      </c>
      <c r="D317" s="139" t="s">
        <v>510</v>
      </c>
      <c r="E317" s="130" t="s">
        <v>511</v>
      </c>
      <c r="F317" s="130" t="s">
        <v>512</v>
      </c>
      <c r="G317" s="137" t="s">
        <v>67</v>
      </c>
      <c r="H317" s="141"/>
      <c r="I317" s="79" t="s">
        <v>514</v>
      </c>
      <c r="J317" s="58" t="s">
        <v>116</v>
      </c>
      <c r="K317" s="59" t="s">
        <v>234</v>
      </c>
      <c r="L317" s="58" t="s">
        <v>336</v>
      </c>
      <c r="M317" s="59" t="s">
        <v>337</v>
      </c>
      <c r="N317" s="59" t="s">
        <v>421</v>
      </c>
      <c r="O317" s="58">
        <v>1</v>
      </c>
      <c r="P317" s="58">
        <v>3</v>
      </c>
      <c r="Q317" s="58">
        <f>O317*P317</f>
        <v>3</v>
      </c>
      <c r="R317" s="58" t="str">
        <f t="shared" si="284"/>
        <v>BAJO</v>
      </c>
      <c r="S317" s="58">
        <v>10</v>
      </c>
      <c r="T317" s="58">
        <f t="shared" si="285"/>
        <v>30</v>
      </c>
      <c r="U317" s="58" t="str">
        <f t="shared" si="281"/>
        <v>III</v>
      </c>
      <c r="V317" s="58" t="str">
        <f t="shared" si="286"/>
        <v>Aceptable con control existente</v>
      </c>
      <c r="W317" s="58" t="s">
        <v>82</v>
      </c>
      <c r="X317" s="58" t="s">
        <v>238</v>
      </c>
      <c r="Y317" s="58" t="s">
        <v>39</v>
      </c>
      <c r="Z317" s="58" t="s">
        <v>71</v>
      </c>
      <c r="AA317" s="58" t="s">
        <v>71</v>
      </c>
      <c r="AB317" s="58" t="s">
        <v>71</v>
      </c>
      <c r="AC317" s="58" t="s">
        <v>422</v>
      </c>
      <c r="AD317" s="58" t="s">
        <v>71</v>
      </c>
    </row>
    <row r="318" spans="2:30" s="107" customFormat="1" ht="123.75" customHeight="1" x14ac:dyDescent="0.2">
      <c r="B318" s="139" t="s">
        <v>62</v>
      </c>
      <c r="C318" s="139" t="s">
        <v>509</v>
      </c>
      <c r="D318" s="139" t="s">
        <v>510</v>
      </c>
      <c r="E318" s="130" t="s">
        <v>511</v>
      </c>
      <c r="F318" s="130" t="s">
        <v>512</v>
      </c>
      <c r="G318" s="137" t="s">
        <v>67</v>
      </c>
      <c r="H318" s="141"/>
      <c r="I318" s="130" t="s">
        <v>293</v>
      </c>
      <c r="J318" s="130" t="s">
        <v>116</v>
      </c>
      <c r="K318" s="128" t="s">
        <v>294</v>
      </c>
      <c r="L318" s="130" t="s">
        <v>295</v>
      </c>
      <c r="M318" s="128" t="s">
        <v>296</v>
      </c>
      <c r="N318" s="128" t="s">
        <v>236</v>
      </c>
      <c r="O318" s="130">
        <v>2</v>
      </c>
      <c r="P318" s="130">
        <v>3</v>
      </c>
      <c r="Q318" s="130">
        <f t="shared" si="308"/>
        <v>6</v>
      </c>
      <c r="R318" s="130" t="str">
        <f t="shared" si="284"/>
        <v>MEDIO</v>
      </c>
      <c r="S318" s="130">
        <v>60</v>
      </c>
      <c r="T318" s="130">
        <f t="shared" si="285"/>
        <v>360</v>
      </c>
      <c r="U318" s="58" t="str">
        <f t="shared" si="281"/>
        <v>II</v>
      </c>
      <c r="V318" s="58" t="str">
        <f t="shared" si="286"/>
        <v>Aceptable con control especifico</v>
      </c>
      <c r="W318" s="130" t="s">
        <v>82</v>
      </c>
      <c r="X318" s="130" t="s">
        <v>297</v>
      </c>
      <c r="Y318" s="130" t="s">
        <v>39</v>
      </c>
      <c r="Z318" s="130" t="s">
        <v>71</v>
      </c>
      <c r="AA318" s="130" t="s">
        <v>71</v>
      </c>
      <c r="AB318" s="130" t="s">
        <v>71</v>
      </c>
      <c r="AC318" s="130" t="s">
        <v>298</v>
      </c>
      <c r="AD318" s="58" t="s">
        <v>71</v>
      </c>
    </row>
    <row r="319" spans="2:30" s="107" customFormat="1" ht="148.5" customHeight="1" x14ac:dyDescent="0.2">
      <c r="B319" s="139" t="s">
        <v>62</v>
      </c>
      <c r="C319" s="139" t="s">
        <v>509</v>
      </c>
      <c r="D319" s="139" t="s">
        <v>510</v>
      </c>
      <c r="E319" s="130" t="s">
        <v>511</v>
      </c>
      <c r="F319" s="130" t="s">
        <v>512</v>
      </c>
      <c r="G319" s="137" t="s">
        <v>67</v>
      </c>
      <c r="H319" s="141"/>
      <c r="I319" s="130" t="s">
        <v>283</v>
      </c>
      <c r="J319" s="130" t="s">
        <v>116</v>
      </c>
      <c r="K319" s="128" t="s">
        <v>266</v>
      </c>
      <c r="L319" s="130" t="s">
        <v>299</v>
      </c>
      <c r="M319" s="128" t="s">
        <v>300</v>
      </c>
      <c r="N319" s="128" t="s">
        <v>236</v>
      </c>
      <c r="O319" s="130">
        <v>2</v>
      </c>
      <c r="P319" s="130">
        <v>3</v>
      </c>
      <c r="Q319" s="130">
        <f t="shared" si="308"/>
        <v>6</v>
      </c>
      <c r="R319" s="130" t="str">
        <f t="shared" si="284"/>
        <v>MEDIO</v>
      </c>
      <c r="S319" s="130">
        <v>10</v>
      </c>
      <c r="T319" s="130">
        <f t="shared" si="285"/>
        <v>60</v>
      </c>
      <c r="U319" s="58" t="str">
        <f t="shared" si="281"/>
        <v>III</v>
      </c>
      <c r="V319" s="58" t="str">
        <f t="shared" si="286"/>
        <v>Aceptable con control existente</v>
      </c>
      <c r="W319" s="130" t="s">
        <v>82</v>
      </c>
      <c r="X319" s="130" t="s">
        <v>269</v>
      </c>
      <c r="Y319" s="130" t="s">
        <v>39</v>
      </c>
      <c r="Z319" s="130" t="s">
        <v>71</v>
      </c>
      <c r="AA319" s="130" t="s">
        <v>71</v>
      </c>
      <c r="AB319" s="130" t="s">
        <v>71</v>
      </c>
      <c r="AC319" s="130" t="s">
        <v>301</v>
      </c>
      <c r="AD319" s="58" t="s">
        <v>71</v>
      </c>
    </row>
    <row r="320" spans="2:30" s="107" customFormat="1" ht="156.75" customHeight="1" x14ac:dyDescent="0.2">
      <c r="B320" s="139" t="s">
        <v>62</v>
      </c>
      <c r="C320" s="139" t="s">
        <v>509</v>
      </c>
      <c r="D320" s="139" t="s">
        <v>510</v>
      </c>
      <c r="E320" s="130" t="s">
        <v>511</v>
      </c>
      <c r="F320" s="130" t="s">
        <v>512</v>
      </c>
      <c r="G320" s="137" t="s">
        <v>67</v>
      </c>
      <c r="H320" s="141"/>
      <c r="I320" s="130" t="s">
        <v>341</v>
      </c>
      <c r="J320" s="130" t="s">
        <v>116</v>
      </c>
      <c r="K320" s="128" t="s">
        <v>139</v>
      </c>
      <c r="L320" s="130" t="s">
        <v>342</v>
      </c>
      <c r="M320" s="128" t="s">
        <v>503</v>
      </c>
      <c r="N320" s="128" t="s">
        <v>504</v>
      </c>
      <c r="O320" s="130">
        <v>1</v>
      </c>
      <c r="P320" s="130">
        <v>3</v>
      </c>
      <c r="Q320" s="130">
        <f t="shared" si="308"/>
        <v>3</v>
      </c>
      <c r="R320" s="130" t="str">
        <f t="shared" si="284"/>
        <v>BAJO</v>
      </c>
      <c r="S320" s="130">
        <v>25</v>
      </c>
      <c r="T320" s="130">
        <f t="shared" si="285"/>
        <v>75</v>
      </c>
      <c r="U320" s="58" t="str">
        <f t="shared" si="281"/>
        <v>III</v>
      </c>
      <c r="V320" s="58" t="str">
        <f t="shared" si="286"/>
        <v>Aceptable con control existente</v>
      </c>
      <c r="W320" s="130" t="s">
        <v>82</v>
      </c>
      <c r="X320" s="130" t="s">
        <v>269</v>
      </c>
      <c r="Y320" s="130" t="s">
        <v>39</v>
      </c>
      <c r="Z320" s="130" t="s">
        <v>71</v>
      </c>
      <c r="AA320" s="130" t="s">
        <v>71</v>
      </c>
      <c r="AB320" s="130" t="s">
        <v>71</v>
      </c>
      <c r="AC320" s="130" t="s">
        <v>505</v>
      </c>
      <c r="AD320" s="58" t="s">
        <v>71</v>
      </c>
    </row>
    <row r="321" spans="2:30" s="107" customFormat="1" ht="132" customHeight="1" x14ac:dyDescent="0.2">
      <c r="B321" s="139" t="s">
        <v>62</v>
      </c>
      <c r="C321" s="139" t="s">
        <v>509</v>
      </c>
      <c r="D321" s="139" t="s">
        <v>510</v>
      </c>
      <c r="E321" s="130" t="s">
        <v>511</v>
      </c>
      <c r="F321" s="130" t="s">
        <v>512</v>
      </c>
      <c r="G321" s="137" t="s">
        <v>67</v>
      </c>
      <c r="H321" s="141"/>
      <c r="I321" s="130" t="s">
        <v>182</v>
      </c>
      <c r="J321" s="130" t="s">
        <v>116</v>
      </c>
      <c r="K321" s="128" t="s">
        <v>117</v>
      </c>
      <c r="L321" s="130" t="s">
        <v>118</v>
      </c>
      <c r="M321" s="128" t="s">
        <v>119</v>
      </c>
      <c r="N321" s="128" t="s">
        <v>120</v>
      </c>
      <c r="O321" s="130">
        <v>2</v>
      </c>
      <c r="P321" s="130">
        <v>3</v>
      </c>
      <c r="Q321" s="130">
        <f t="shared" si="308"/>
        <v>6</v>
      </c>
      <c r="R321" s="130" t="str">
        <f t="shared" si="284"/>
        <v>MEDIO</v>
      </c>
      <c r="S321" s="130">
        <v>25</v>
      </c>
      <c r="T321" s="130">
        <f t="shared" si="285"/>
        <v>150</v>
      </c>
      <c r="U321" s="58" t="str">
        <f t="shared" si="281"/>
        <v>II</v>
      </c>
      <c r="V321" s="58" t="str">
        <f t="shared" si="286"/>
        <v>Aceptable con control especifico</v>
      </c>
      <c r="W321" s="130" t="s">
        <v>82</v>
      </c>
      <c r="X321" s="130" t="s">
        <v>122</v>
      </c>
      <c r="Y321" s="130" t="s">
        <v>39</v>
      </c>
      <c r="Z321" s="130" t="s">
        <v>71</v>
      </c>
      <c r="AA321" s="130" t="s">
        <v>71</v>
      </c>
      <c r="AB321" s="130" t="s">
        <v>71</v>
      </c>
      <c r="AC321" s="128" t="s">
        <v>123</v>
      </c>
      <c r="AD321" s="58" t="s">
        <v>71</v>
      </c>
    </row>
    <row r="322" spans="2:30" s="107" customFormat="1" ht="146.25" customHeight="1" x14ac:dyDescent="0.2">
      <c r="B322" s="139" t="s">
        <v>62</v>
      </c>
      <c r="C322" s="139" t="s">
        <v>509</v>
      </c>
      <c r="D322" s="139" t="s">
        <v>510</v>
      </c>
      <c r="E322" s="130" t="s">
        <v>511</v>
      </c>
      <c r="F322" s="130" t="s">
        <v>512</v>
      </c>
      <c r="G322" s="137" t="s">
        <v>67</v>
      </c>
      <c r="H322" s="141"/>
      <c r="I322" s="130" t="s">
        <v>384</v>
      </c>
      <c r="J322" s="130" t="s">
        <v>116</v>
      </c>
      <c r="K322" s="128" t="s">
        <v>125</v>
      </c>
      <c r="L322" s="130" t="s">
        <v>303</v>
      </c>
      <c r="M322" s="128" t="s">
        <v>304</v>
      </c>
      <c r="N322" s="128" t="s">
        <v>305</v>
      </c>
      <c r="O322" s="130">
        <v>2</v>
      </c>
      <c r="P322" s="130">
        <v>2</v>
      </c>
      <c r="Q322" s="130">
        <f t="shared" si="308"/>
        <v>4</v>
      </c>
      <c r="R322" s="130" t="str">
        <f t="shared" si="284"/>
        <v>BAJO</v>
      </c>
      <c r="S322" s="130">
        <v>10</v>
      </c>
      <c r="T322" s="130">
        <f t="shared" si="285"/>
        <v>40</v>
      </c>
      <c r="U322" s="58" t="str">
        <f t="shared" si="281"/>
        <v>III</v>
      </c>
      <c r="V322" s="58" t="str">
        <f t="shared" si="286"/>
        <v>Aceptable con control existente</v>
      </c>
      <c r="W322" s="130" t="s">
        <v>82</v>
      </c>
      <c r="X322" s="130" t="s">
        <v>122</v>
      </c>
      <c r="Y322" s="130" t="s">
        <v>39</v>
      </c>
      <c r="Z322" s="130" t="s">
        <v>71</v>
      </c>
      <c r="AA322" s="130" t="s">
        <v>71</v>
      </c>
      <c r="AB322" s="130" t="s">
        <v>71</v>
      </c>
      <c r="AC322" s="130" t="s">
        <v>129</v>
      </c>
      <c r="AD322" s="58" t="s">
        <v>71</v>
      </c>
    </row>
    <row r="323" spans="2:30" s="107" customFormat="1" ht="146.25" customHeight="1" x14ac:dyDescent="0.25">
      <c r="B323" s="139" t="s">
        <v>62</v>
      </c>
      <c r="C323" s="139" t="s">
        <v>509</v>
      </c>
      <c r="D323" s="139" t="s">
        <v>510</v>
      </c>
      <c r="E323" s="130" t="s">
        <v>511</v>
      </c>
      <c r="F323" s="130" t="s">
        <v>512</v>
      </c>
      <c r="G323" s="137"/>
      <c r="H323" s="137" t="s">
        <v>67</v>
      </c>
      <c r="I323" s="130" t="s">
        <v>246</v>
      </c>
      <c r="J323" s="130" t="s">
        <v>131</v>
      </c>
      <c r="K323" s="128" t="s">
        <v>132</v>
      </c>
      <c r="L323" s="130" t="s">
        <v>133</v>
      </c>
      <c r="M323" s="128" t="s">
        <v>506</v>
      </c>
      <c r="N323" s="128" t="s">
        <v>507</v>
      </c>
      <c r="O323" s="130">
        <v>4</v>
      </c>
      <c r="P323" s="130">
        <v>2</v>
      </c>
      <c r="Q323" s="130">
        <f t="shared" ref="Q323" si="323">O323*P323</f>
        <v>8</v>
      </c>
      <c r="R323" s="130" t="str">
        <f t="shared" ref="R323" si="324">IF(Q323&lt;=4,"BAJO",IF(Q323&lt;=8,"MEDIO",IF(Q323&lt;=20,"ALTO","MUY ALTO")))</f>
        <v>MEDIO</v>
      </c>
      <c r="S323" s="130">
        <v>60</v>
      </c>
      <c r="T323" s="130">
        <f t="shared" ref="T323" si="325">Q323*S323</f>
        <v>480</v>
      </c>
      <c r="U323" s="58" t="str">
        <f t="shared" ref="U323" si="326">IF(T323&lt;=20,"IV",IF(T323&lt;=120,"III",IF(T323&lt;=500,"II",IF(T323&lt;=4000,"I",FALSE))))</f>
        <v>II</v>
      </c>
      <c r="V323" s="58" t="str">
        <f t="shared" ref="V323" si="327">IF(U323="IV","Aceptable",IF(U323="III","Aceptable con control existente",IF(U323="II","Aceptable con control especifico", IF(U323="I","No Aceptable",FALSE))))</f>
        <v>Aceptable con control especifico</v>
      </c>
      <c r="W323" s="130" t="s">
        <v>82</v>
      </c>
      <c r="X323" s="130" t="s">
        <v>136</v>
      </c>
      <c r="Y323" s="130" t="s">
        <v>39</v>
      </c>
      <c r="Z323" s="130" t="s">
        <v>71</v>
      </c>
      <c r="AA323" s="130" t="s">
        <v>71</v>
      </c>
      <c r="AB323" s="130" t="s">
        <v>71</v>
      </c>
      <c r="AC323" s="128" t="s">
        <v>508</v>
      </c>
      <c r="AD323" s="58" t="s">
        <v>71</v>
      </c>
    </row>
    <row r="324" spans="2:30" s="107" customFormat="1" ht="135.75" customHeight="1" x14ac:dyDescent="0.25">
      <c r="B324" s="139" t="s">
        <v>62</v>
      </c>
      <c r="C324" s="139" t="s">
        <v>509</v>
      </c>
      <c r="D324" s="139" t="s">
        <v>510</v>
      </c>
      <c r="E324" s="130" t="s">
        <v>511</v>
      </c>
      <c r="F324" s="130" t="s">
        <v>512</v>
      </c>
      <c r="G324" s="137"/>
      <c r="H324" s="137" t="s">
        <v>67</v>
      </c>
      <c r="I324" s="130" t="s">
        <v>138</v>
      </c>
      <c r="J324" s="130" t="s">
        <v>131</v>
      </c>
      <c r="K324" s="128" t="s">
        <v>139</v>
      </c>
      <c r="L324" s="130" t="s">
        <v>140</v>
      </c>
      <c r="M324" s="128" t="s">
        <v>134</v>
      </c>
      <c r="N324" s="128" t="s">
        <v>135</v>
      </c>
      <c r="O324" s="130">
        <v>1</v>
      </c>
      <c r="P324" s="130">
        <v>3</v>
      </c>
      <c r="Q324" s="130">
        <f t="shared" si="308"/>
        <v>3</v>
      </c>
      <c r="R324" s="130" t="str">
        <f t="shared" si="284"/>
        <v>BAJO</v>
      </c>
      <c r="S324" s="130">
        <v>25</v>
      </c>
      <c r="T324" s="130">
        <f t="shared" si="285"/>
        <v>75</v>
      </c>
      <c r="U324" s="58" t="str">
        <f t="shared" si="281"/>
        <v>III</v>
      </c>
      <c r="V324" s="58" t="str">
        <f t="shared" si="286"/>
        <v>Aceptable con control existente</v>
      </c>
      <c r="W324" s="130" t="s">
        <v>82</v>
      </c>
      <c r="X324" s="130" t="s">
        <v>136</v>
      </c>
      <c r="Y324" s="130" t="s">
        <v>39</v>
      </c>
      <c r="Z324" s="130" t="s">
        <v>71</v>
      </c>
      <c r="AA324" s="130" t="s">
        <v>71</v>
      </c>
      <c r="AB324" s="130" t="s">
        <v>71</v>
      </c>
      <c r="AC324" s="128" t="s">
        <v>137</v>
      </c>
      <c r="AD324" s="58" t="s">
        <v>71</v>
      </c>
    </row>
    <row r="325" spans="2:30" s="107" customFormat="1" ht="159" customHeight="1" x14ac:dyDescent="0.2">
      <c r="B325" s="139" t="s">
        <v>515</v>
      </c>
      <c r="C325" s="139" t="s">
        <v>516</v>
      </c>
      <c r="D325" s="139" t="s">
        <v>516</v>
      </c>
      <c r="E325" s="130" t="s">
        <v>188</v>
      </c>
      <c r="F325" s="130" t="s">
        <v>517</v>
      </c>
      <c r="G325" s="137" t="s">
        <v>67</v>
      </c>
      <c r="H325" s="141"/>
      <c r="I325" s="130" t="s">
        <v>68</v>
      </c>
      <c r="J325" s="130" t="s">
        <v>69</v>
      </c>
      <c r="K325" s="128" t="s">
        <v>147</v>
      </c>
      <c r="L325" s="130" t="s">
        <v>80</v>
      </c>
      <c r="M325" s="128" t="s">
        <v>311</v>
      </c>
      <c r="N325" s="128" t="s">
        <v>149</v>
      </c>
      <c r="O325" s="130">
        <v>1</v>
      </c>
      <c r="P325" s="130">
        <v>1</v>
      </c>
      <c r="Q325" s="130">
        <f t="shared" si="308"/>
        <v>1</v>
      </c>
      <c r="R325" s="130" t="str">
        <f t="shared" si="284"/>
        <v>BAJO</v>
      </c>
      <c r="S325" s="130">
        <v>10</v>
      </c>
      <c r="T325" s="130">
        <f t="shared" si="285"/>
        <v>10</v>
      </c>
      <c r="U325" s="58" t="str">
        <f t="shared" si="281"/>
        <v>IV</v>
      </c>
      <c r="V325" s="58" t="str">
        <f t="shared" si="286"/>
        <v>Aceptable</v>
      </c>
      <c r="W325" s="130">
        <v>1</v>
      </c>
      <c r="X325" s="128" t="s">
        <v>70</v>
      </c>
      <c r="Y325" s="130" t="s">
        <v>39</v>
      </c>
      <c r="Z325" s="130" t="s">
        <v>71</v>
      </c>
      <c r="AA325" s="130" t="s">
        <v>71</v>
      </c>
      <c r="AB325" s="130" t="s">
        <v>71</v>
      </c>
      <c r="AC325" s="130" t="s">
        <v>75</v>
      </c>
      <c r="AD325" s="58" t="s">
        <v>71</v>
      </c>
    </row>
    <row r="326" spans="2:30" s="107" customFormat="1" ht="159" customHeight="1" x14ac:dyDescent="0.2">
      <c r="B326" s="139" t="s">
        <v>515</v>
      </c>
      <c r="C326" s="139" t="s">
        <v>516</v>
      </c>
      <c r="D326" s="139" t="s">
        <v>516</v>
      </c>
      <c r="E326" s="130" t="s">
        <v>188</v>
      </c>
      <c r="F326" s="130" t="s">
        <v>517</v>
      </c>
      <c r="G326" s="137" t="s">
        <v>67</v>
      </c>
      <c r="H326" s="141"/>
      <c r="I326" s="79" t="s">
        <v>258</v>
      </c>
      <c r="J326" s="58" t="s">
        <v>77</v>
      </c>
      <c r="K326" s="59" t="s">
        <v>78</v>
      </c>
      <c r="L326" s="58" t="s">
        <v>79</v>
      </c>
      <c r="M326" s="59" t="s">
        <v>71</v>
      </c>
      <c r="N326" s="59" t="s">
        <v>81</v>
      </c>
      <c r="O326" s="58">
        <v>1</v>
      </c>
      <c r="P326" s="58">
        <v>2</v>
      </c>
      <c r="Q326" s="58">
        <v>6</v>
      </c>
      <c r="R326" s="58" t="str">
        <f t="shared" ref="R326:R328" si="328">IF(Q326&lt;=4,"BAJO",IF(Q326&lt;=8,"MEDIO",IF(Q326&lt;=20,"ALTO","MUY ALTO")))</f>
        <v>MEDIO</v>
      </c>
      <c r="S326" s="58">
        <v>10</v>
      </c>
      <c r="T326" s="58">
        <f t="shared" ref="T326:T328" si="329">Q326*S326</f>
        <v>60</v>
      </c>
      <c r="U326" s="58" t="str">
        <f t="shared" ref="U326:U328" si="330">IF(T326&lt;=20,"IV",IF(T326&lt;=120,"III",IF(T326&lt;=500,"II",IF(T326&lt;=4000,"I",FALSE))))</f>
        <v>III</v>
      </c>
      <c r="V326" s="58" t="str">
        <f t="shared" ref="V326:V328" si="331">IF(U326="IV","Aceptable",IF(U326="III","Aceptable con control existente",IF(U326="II","Aceptable con control especifico", IF(U326="I","No Aceptable",FALSE))))</f>
        <v>Aceptable con control existente</v>
      </c>
      <c r="W326" s="58" t="s">
        <v>82</v>
      </c>
      <c r="X326" s="58" t="s">
        <v>83</v>
      </c>
      <c r="Y326" s="58" t="s">
        <v>39</v>
      </c>
      <c r="Z326" s="58" t="s">
        <v>71</v>
      </c>
      <c r="AA326" s="58" t="s">
        <v>71</v>
      </c>
      <c r="AB326" s="58" t="s">
        <v>71</v>
      </c>
      <c r="AC326" s="58" t="s">
        <v>84</v>
      </c>
      <c r="AD326" s="58" t="s">
        <v>71</v>
      </c>
    </row>
    <row r="327" spans="2:30" s="107" customFormat="1" ht="159" customHeight="1" x14ac:dyDescent="0.2">
      <c r="B327" s="139" t="s">
        <v>515</v>
      </c>
      <c r="C327" s="139" t="s">
        <v>516</v>
      </c>
      <c r="D327" s="139" t="s">
        <v>516</v>
      </c>
      <c r="E327" s="130" t="s">
        <v>188</v>
      </c>
      <c r="F327" s="130" t="s">
        <v>517</v>
      </c>
      <c r="G327" s="137" t="s">
        <v>67</v>
      </c>
      <c r="H327" s="141"/>
      <c r="I327" s="130" t="s">
        <v>377</v>
      </c>
      <c r="J327" s="130" t="s">
        <v>86</v>
      </c>
      <c r="K327" s="128" t="s">
        <v>87</v>
      </c>
      <c r="L327" s="130" t="s">
        <v>88</v>
      </c>
      <c r="M327" s="128" t="s">
        <v>152</v>
      </c>
      <c r="N327" s="128" t="s">
        <v>90</v>
      </c>
      <c r="O327" s="130">
        <v>2</v>
      </c>
      <c r="P327" s="130">
        <v>3</v>
      </c>
      <c r="Q327" s="130">
        <f t="shared" ref="Q327:Q328" si="332">O327*P327</f>
        <v>6</v>
      </c>
      <c r="R327" s="130" t="str">
        <f t="shared" si="328"/>
        <v>MEDIO</v>
      </c>
      <c r="S327" s="130">
        <v>10</v>
      </c>
      <c r="T327" s="130">
        <f t="shared" si="329"/>
        <v>60</v>
      </c>
      <c r="U327" s="58" t="str">
        <f t="shared" si="330"/>
        <v>III</v>
      </c>
      <c r="V327" s="58" t="str">
        <f t="shared" si="331"/>
        <v>Aceptable con control existente</v>
      </c>
      <c r="W327" s="130">
        <v>1</v>
      </c>
      <c r="X327" s="130" t="s">
        <v>154</v>
      </c>
      <c r="Y327" s="130" t="s">
        <v>39</v>
      </c>
      <c r="Z327" s="130" t="s">
        <v>71</v>
      </c>
      <c r="AA327" s="130" t="s">
        <v>71</v>
      </c>
      <c r="AB327" s="130" t="s">
        <v>155</v>
      </c>
      <c r="AC327" s="130" t="s">
        <v>499</v>
      </c>
      <c r="AD327" s="58" t="s">
        <v>71</v>
      </c>
    </row>
    <row r="328" spans="2:30" s="107" customFormat="1" ht="159" customHeight="1" x14ac:dyDescent="0.2">
      <c r="B328" s="139" t="s">
        <v>515</v>
      </c>
      <c r="C328" s="139" t="s">
        <v>516</v>
      </c>
      <c r="D328" s="139" t="s">
        <v>516</v>
      </c>
      <c r="E328" s="130" t="s">
        <v>188</v>
      </c>
      <c r="F328" s="130" t="s">
        <v>517</v>
      </c>
      <c r="G328" s="137" t="s">
        <v>67</v>
      </c>
      <c r="H328" s="141"/>
      <c r="I328" s="130" t="s">
        <v>93</v>
      </c>
      <c r="J328" s="130" t="s">
        <v>86</v>
      </c>
      <c r="K328" s="128" t="s">
        <v>94</v>
      </c>
      <c r="L328" s="130" t="s">
        <v>88</v>
      </c>
      <c r="M328" s="128" t="s">
        <v>95</v>
      </c>
      <c r="N328" s="128" t="s">
        <v>96</v>
      </c>
      <c r="O328" s="130">
        <v>2</v>
      </c>
      <c r="P328" s="130">
        <v>3</v>
      </c>
      <c r="Q328" s="130">
        <f t="shared" si="332"/>
        <v>6</v>
      </c>
      <c r="R328" s="130" t="str">
        <f t="shared" si="328"/>
        <v>MEDIO</v>
      </c>
      <c r="S328" s="130">
        <v>10</v>
      </c>
      <c r="T328" s="130">
        <f t="shared" si="329"/>
        <v>60</v>
      </c>
      <c r="U328" s="58" t="str">
        <f t="shared" si="330"/>
        <v>III</v>
      </c>
      <c r="V328" s="58" t="str">
        <f t="shared" si="331"/>
        <v>Aceptable con control existente</v>
      </c>
      <c r="W328" s="130">
        <v>1</v>
      </c>
      <c r="X328" s="130" t="s">
        <v>159</v>
      </c>
      <c r="Y328" s="130" t="s">
        <v>39</v>
      </c>
      <c r="Z328" s="130" t="s">
        <v>71</v>
      </c>
      <c r="AA328" s="130" t="s">
        <v>71</v>
      </c>
      <c r="AB328" s="130" t="s">
        <v>71</v>
      </c>
      <c r="AC328" s="130" t="s">
        <v>493</v>
      </c>
      <c r="AD328" s="58" t="s">
        <v>71</v>
      </c>
    </row>
    <row r="329" spans="2:30" s="107" customFormat="1" ht="124.5" customHeight="1" x14ac:dyDescent="0.2">
      <c r="B329" s="139" t="s">
        <v>515</v>
      </c>
      <c r="C329" s="139" t="s">
        <v>516</v>
      </c>
      <c r="D329" s="139" t="s">
        <v>516</v>
      </c>
      <c r="E329" s="130" t="s">
        <v>188</v>
      </c>
      <c r="F329" s="130" t="s">
        <v>517</v>
      </c>
      <c r="G329" s="137" t="s">
        <v>67</v>
      </c>
      <c r="H329" s="141"/>
      <c r="I329" s="130" t="s">
        <v>334</v>
      </c>
      <c r="J329" s="130" t="s">
        <v>100</v>
      </c>
      <c r="K329" s="128" t="s">
        <v>101</v>
      </c>
      <c r="L329" s="130" t="s">
        <v>236</v>
      </c>
      <c r="M329" s="128" t="s">
        <v>236</v>
      </c>
      <c r="N329" s="128" t="s">
        <v>379</v>
      </c>
      <c r="O329" s="130">
        <v>2</v>
      </c>
      <c r="P329" s="130">
        <v>3</v>
      </c>
      <c r="Q329" s="130">
        <f t="shared" si="308"/>
        <v>6</v>
      </c>
      <c r="R329" s="130" t="str">
        <f t="shared" si="284"/>
        <v>MEDIO</v>
      </c>
      <c r="S329" s="130">
        <v>10</v>
      </c>
      <c r="T329" s="130">
        <f t="shared" si="285"/>
        <v>60</v>
      </c>
      <c r="U329" s="58" t="str">
        <f t="shared" si="281"/>
        <v>III</v>
      </c>
      <c r="V329" s="58" t="str">
        <f t="shared" si="286"/>
        <v>Aceptable con control existente</v>
      </c>
      <c r="W329" s="130">
        <v>1</v>
      </c>
      <c r="X329" s="130" t="s">
        <v>91</v>
      </c>
      <c r="Y329" s="130" t="s">
        <v>39</v>
      </c>
      <c r="Z329" s="130" t="s">
        <v>71</v>
      </c>
      <c r="AA329" s="130" t="s">
        <v>71</v>
      </c>
      <c r="AB329" s="130" t="s">
        <v>71</v>
      </c>
      <c r="AC329" s="130" t="s">
        <v>380</v>
      </c>
      <c r="AD329" s="58" t="s">
        <v>71</v>
      </c>
    </row>
    <row r="330" spans="2:30" s="107" customFormat="1" ht="108.75" customHeight="1" x14ac:dyDescent="0.2">
      <c r="B330" s="139" t="s">
        <v>515</v>
      </c>
      <c r="C330" s="139" t="s">
        <v>516</v>
      </c>
      <c r="D330" s="139" t="s">
        <v>516</v>
      </c>
      <c r="E330" s="130" t="s">
        <v>188</v>
      </c>
      <c r="F330" s="130" t="s">
        <v>517</v>
      </c>
      <c r="G330" s="137" t="s">
        <v>67</v>
      </c>
      <c r="H330" s="141"/>
      <c r="I330" s="130" t="s">
        <v>259</v>
      </c>
      <c r="J330" s="130" t="s">
        <v>116</v>
      </c>
      <c r="K330" s="128" t="s">
        <v>260</v>
      </c>
      <c r="L330" s="130" t="s">
        <v>236</v>
      </c>
      <c r="M330" s="128" t="s">
        <v>500</v>
      </c>
      <c r="N330" s="128" t="s">
        <v>501</v>
      </c>
      <c r="O330" s="130">
        <v>1</v>
      </c>
      <c r="P330" s="130">
        <v>3</v>
      </c>
      <c r="Q330" s="130">
        <f t="shared" si="308"/>
        <v>3</v>
      </c>
      <c r="R330" s="130" t="str">
        <f t="shared" si="284"/>
        <v>BAJO</v>
      </c>
      <c r="S330" s="130">
        <v>10</v>
      </c>
      <c r="T330" s="130">
        <f t="shared" si="285"/>
        <v>30</v>
      </c>
      <c r="U330" s="58" t="str">
        <f t="shared" si="281"/>
        <v>III</v>
      </c>
      <c r="V330" s="58" t="str">
        <f t="shared" si="286"/>
        <v>Aceptable con control existente</v>
      </c>
      <c r="W330" s="130">
        <v>1</v>
      </c>
      <c r="X330" s="130" t="s">
        <v>263</v>
      </c>
      <c r="Y330" s="130" t="s">
        <v>39</v>
      </c>
      <c r="Z330" s="130" t="s">
        <v>71</v>
      </c>
      <c r="AA330" s="130" t="s">
        <v>71</v>
      </c>
      <c r="AB330" s="130" t="s">
        <v>71</v>
      </c>
      <c r="AC330" s="130" t="s">
        <v>502</v>
      </c>
      <c r="AD330" s="58" t="s">
        <v>71</v>
      </c>
    </row>
    <row r="331" spans="2:30" s="107" customFormat="1" ht="108.75" customHeight="1" x14ac:dyDescent="0.25">
      <c r="B331" s="139" t="s">
        <v>515</v>
      </c>
      <c r="C331" s="139" t="s">
        <v>516</v>
      </c>
      <c r="D331" s="139" t="s">
        <v>516</v>
      </c>
      <c r="E331" s="130" t="s">
        <v>188</v>
      </c>
      <c r="F331" s="130" t="s">
        <v>517</v>
      </c>
      <c r="G331" s="130" t="s">
        <v>67</v>
      </c>
      <c r="H331" s="130"/>
      <c r="I331" s="130" t="s">
        <v>381</v>
      </c>
      <c r="J331" s="130" t="s">
        <v>116</v>
      </c>
      <c r="K331" s="128" t="s">
        <v>294</v>
      </c>
      <c r="L331" s="130" t="s">
        <v>295</v>
      </c>
      <c r="M331" s="128" t="s">
        <v>296</v>
      </c>
      <c r="N331" s="128" t="s">
        <v>236</v>
      </c>
      <c r="O331" s="130">
        <v>2</v>
      </c>
      <c r="P331" s="130">
        <v>2</v>
      </c>
      <c r="Q331" s="130">
        <v>4</v>
      </c>
      <c r="R331" s="129" t="s">
        <v>121</v>
      </c>
      <c r="S331" s="130">
        <v>25</v>
      </c>
      <c r="T331" s="130">
        <v>100</v>
      </c>
      <c r="U331" s="58" t="s">
        <v>181</v>
      </c>
      <c r="V331" s="58" t="s">
        <v>468</v>
      </c>
      <c r="W331" s="130">
        <v>1</v>
      </c>
      <c r="X331" s="130" t="s">
        <v>297</v>
      </c>
      <c r="Y331" s="130" t="s">
        <v>39</v>
      </c>
      <c r="Z331" s="130" t="s">
        <v>71</v>
      </c>
      <c r="AA331" s="130" t="s">
        <v>71</v>
      </c>
      <c r="AB331" s="130" t="s">
        <v>71</v>
      </c>
      <c r="AC331" s="130" t="s">
        <v>298</v>
      </c>
      <c r="AD331" s="58" t="s">
        <v>71</v>
      </c>
    </row>
    <row r="332" spans="2:30" s="107" customFormat="1" ht="111" customHeight="1" x14ac:dyDescent="0.2">
      <c r="B332" s="139" t="s">
        <v>515</v>
      </c>
      <c r="C332" s="139" t="s">
        <v>516</v>
      </c>
      <c r="D332" s="139" t="s">
        <v>516</v>
      </c>
      <c r="E332" s="130" t="s">
        <v>188</v>
      </c>
      <c r="F332" s="130" t="s">
        <v>517</v>
      </c>
      <c r="G332" s="137" t="s">
        <v>67</v>
      </c>
      <c r="H332" s="141"/>
      <c r="I332" s="130" t="s">
        <v>341</v>
      </c>
      <c r="J332" s="130" t="s">
        <v>116</v>
      </c>
      <c r="K332" s="128" t="s">
        <v>139</v>
      </c>
      <c r="L332" s="130" t="s">
        <v>342</v>
      </c>
      <c r="M332" s="128" t="s">
        <v>503</v>
      </c>
      <c r="N332" s="128" t="s">
        <v>504</v>
      </c>
      <c r="O332" s="130">
        <v>1</v>
      </c>
      <c r="P332" s="130">
        <v>3</v>
      </c>
      <c r="Q332" s="130">
        <f t="shared" si="308"/>
        <v>3</v>
      </c>
      <c r="R332" s="130" t="str">
        <f t="shared" si="284"/>
        <v>BAJO</v>
      </c>
      <c r="S332" s="130">
        <v>25</v>
      </c>
      <c r="T332" s="130">
        <f t="shared" si="285"/>
        <v>75</v>
      </c>
      <c r="U332" s="58" t="str">
        <f t="shared" si="281"/>
        <v>III</v>
      </c>
      <c r="V332" s="58" t="str">
        <f t="shared" si="286"/>
        <v>Aceptable con control existente</v>
      </c>
      <c r="W332" s="130">
        <v>1</v>
      </c>
      <c r="X332" s="130" t="s">
        <v>269</v>
      </c>
      <c r="Y332" s="130" t="s">
        <v>39</v>
      </c>
      <c r="Z332" s="130" t="s">
        <v>71</v>
      </c>
      <c r="AA332" s="130" t="s">
        <v>71</v>
      </c>
      <c r="AB332" s="130" t="s">
        <v>71</v>
      </c>
      <c r="AC332" s="130" t="s">
        <v>505</v>
      </c>
      <c r="AD332" s="58" t="s">
        <v>71</v>
      </c>
    </row>
    <row r="333" spans="2:30" s="107" customFormat="1" ht="144.75" customHeight="1" x14ac:dyDescent="0.2">
      <c r="B333" s="139" t="s">
        <v>515</v>
      </c>
      <c r="C333" s="139" t="s">
        <v>516</v>
      </c>
      <c r="D333" s="139" t="s">
        <v>516</v>
      </c>
      <c r="E333" s="130" t="s">
        <v>188</v>
      </c>
      <c r="F333" s="130" t="s">
        <v>517</v>
      </c>
      <c r="G333" s="137" t="s">
        <v>67</v>
      </c>
      <c r="H333" s="141"/>
      <c r="I333" s="130" t="s">
        <v>450</v>
      </c>
      <c r="J333" s="130" t="s">
        <v>116</v>
      </c>
      <c r="K333" s="128" t="s">
        <v>117</v>
      </c>
      <c r="L333" s="130" t="s">
        <v>118</v>
      </c>
      <c r="M333" s="128" t="s">
        <v>119</v>
      </c>
      <c r="N333" s="128" t="s">
        <v>120</v>
      </c>
      <c r="O333" s="130">
        <v>2</v>
      </c>
      <c r="P333" s="130">
        <v>2</v>
      </c>
      <c r="Q333" s="130">
        <f t="shared" ref="Q333:Q347" si="333">O333*P333</f>
        <v>4</v>
      </c>
      <c r="R333" s="130" t="str">
        <f t="shared" si="284"/>
        <v>BAJO</v>
      </c>
      <c r="S333" s="130">
        <v>25</v>
      </c>
      <c r="T333" s="130">
        <f t="shared" si="285"/>
        <v>100</v>
      </c>
      <c r="U333" s="58" t="str">
        <f t="shared" si="281"/>
        <v>III</v>
      </c>
      <c r="V333" s="58" t="str">
        <f t="shared" si="286"/>
        <v>Aceptable con control existente</v>
      </c>
      <c r="W333" s="130">
        <v>1</v>
      </c>
      <c r="X333" s="130" t="s">
        <v>122</v>
      </c>
      <c r="Y333" s="130" t="s">
        <v>39</v>
      </c>
      <c r="Z333" s="130" t="s">
        <v>71</v>
      </c>
      <c r="AA333" s="130" t="s">
        <v>71</v>
      </c>
      <c r="AB333" s="130" t="s">
        <v>71</v>
      </c>
      <c r="AC333" s="128" t="s">
        <v>123</v>
      </c>
      <c r="AD333" s="58" t="s">
        <v>71</v>
      </c>
    </row>
    <row r="334" spans="2:30" s="107" customFormat="1" ht="112.5" customHeight="1" x14ac:dyDescent="0.2">
      <c r="B334" s="139" t="s">
        <v>515</v>
      </c>
      <c r="C334" s="139" t="s">
        <v>516</v>
      </c>
      <c r="D334" s="139" t="s">
        <v>516</v>
      </c>
      <c r="E334" s="130" t="s">
        <v>188</v>
      </c>
      <c r="F334" s="130" t="s">
        <v>517</v>
      </c>
      <c r="G334" s="137" t="s">
        <v>67</v>
      </c>
      <c r="H334" s="141"/>
      <c r="I334" s="130" t="s">
        <v>384</v>
      </c>
      <c r="J334" s="130" t="s">
        <v>116</v>
      </c>
      <c r="K334" s="128" t="s">
        <v>125</v>
      </c>
      <c r="L334" s="130" t="s">
        <v>303</v>
      </c>
      <c r="M334" s="128" t="s">
        <v>304</v>
      </c>
      <c r="N334" s="128" t="s">
        <v>305</v>
      </c>
      <c r="O334" s="130">
        <v>2</v>
      </c>
      <c r="P334" s="130">
        <v>2</v>
      </c>
      <c r="Q334" s="130">
        <f t="shared" si="333"/>
        <v>4</v>
      </c>
      <c r="R334" s="130" t="str">
        <f t="shared" si="284"/>
        <v>BAJO</v>
      </c>
      <c r="S334" s="130">
        <v>10</v>
      </c>
      <c r="T334" s="130">
        <f t="shared" si="285"/>
        <v>40</v>
      </c>
      <c r="U334" s="58" t="str">
        <f t="shared" si="281"/>
        <v>III</v>
      </c>
      <c r="V334" s="58" t="str">
        <f t="shared" si="286"/>
        <v>Aceptable con control existente</v>
      </c>
      <c r="W334" s="130">
        <v>1</v>
      </c>
      <c r="X334" s="130" t="s">
        <v>122</v>
      </c>
      <c r="Y334" s="130" t="s">
        <v>39</v>
      </c>
      <c r="Z334" s="130" t="s">
        <v>71</v>
      </c>
      <c r="AA334" s="130" t="s">
        <v>71</v>
      </c>
      <c r="AB334" s="130" t="s">
        <v>71</v>
      </c>
      <c r="AC334" s="130" t="s">
        <v>129</v>
      </c>
      <c r="AD334" s="58" t="s">
        <v>71</v>
      </c>
    </row>
    <row r="335" spans="2:30" s="107" customFormat="1" ht="112.5" customHeight="1" x14ac:dyDescent="0.25">
      <c r="B335" s="139" t="s">
        <v>515</v>
      </c>
      <c r="C335" s="139" t="s">
        <v>516</v>
      </c>
      <c r="D335" s="139" t="s">
        <v>516</v>
      </c>
      <c r="E335" s="130" t="s">
        <v>188</v>
      </c>
      <c r="F335" s="130" t="s">
        <v>517</v>
      </c>
      <c r="G335" s="137"/>
      <c r="H335" s="137" t="s">
        <v>67</v>
      </c>
      <c r="I335" s="130" t="s">
        <v>246</v>
      </c>
      <c r="J335" s="130" t="s">
        <v>131</v>
      </c>
      <c r="K335" s="128" t="s">
        <v>132</v>
      </c>
      <c r="L335" s="130" t="s">
        <v>133</v>
      </c>
      <c r="M335" s="128" t="s">
        <v>506</v>
      </c>
      <c r="N335" s="128" t="s">
        <v>507</v>
      </c>
      <c r="O335" s="130">
        <v>4</v>
      </c>
      <c r="P335" s="130">
        <v>2</v>
      </c>
      <c r="Q335" s="130">
        <f t="shared" si="333"/>
        <v>8</v>
      </c>
      <c r="R335" s="130" t="str">
        <f t="shared" si="284"/>
        <v>MEDIO</v>
      </c>
      <c r="S335" s="130">
        <v>60</v>
      </c>
      <c r="T335" s="130">
        <f t="shared" si="285"/>
        <v>480</v>
      </c>
      <c r="U335" s="58" t="str">
        <f t="shared" si="281"/>
        <v>II</v>
      </c>
      <c r="V335" s="58" t="str">
        <f t="shared" si="286"/>
        <v>Aceptable con control especifico</v>
      </c>
      <c r="W335" s="130">
        <v>1</v>
      </c>
      <c r="X335" s="130" t="s">
        <v>136</v>
      </c>
      <c r="Y335" s="130" t="s">
        <v>39</v>
      </c>
      <c r="Z335" s="130" t="s">
        <v>71</v>
      </c>
      <c r="AA335" s="130" t="s">
        <v>71</v>
      </c>
      <c r="AB335" s="130" t="s">
        <v>71</v>
      </c>
      <c r="AC335" s="128" t="s">
        <v>508</v>
      </c>
      <c r="AD335" s="58" t="s">
        <v>71</v>
      </c>
    </row>
    <row r="336" spans="2:30" s="107" customFormat="1" ht="145.5" customHeight="1" x14ac:dyDescent="0.2">
      <c r="B336" s="139" t="s">
        <v>62</v>
      </c>
      <c r="C336" s="139" t="s">
        <v>190</v>
      </c>
      <c r="D336" s="139" t="s">
        <v>518</v>
      </c>
      <c r="E336" s="140" t="s">
        <v>519</v>
      </c>
      <c r="F336" s="130" t="s">
        <v>520</v>
      </c>
      <c r="G336" s="137" t="s">
        <v>67</v>
      </c>
      <c r="H336" s="141"/>
      <c r="I336" s="130" t="s">
        <v>68</v>
      </c>
      <c r="J336" s="130" t="s">
        <v>69</v>
      </c>
      <c r="K336" s="128" t="s">
        <v>310</v>
      </c>
      <c r="L336" s="130" t="s">
        <v>80</v>
      </c>
      <c r="M336" s="128" t="s">
        <v>311</v>
      </c>
      <c r="N336" s="128" t="s">
        <v>149</v>
      </c>
      <c r="O336" s="130">
        <v>1</v>
      </c>
      <c r="P336" s="130">
        <v>1</v>
      </c>
      <c r="Q336" s="130">
        <f t="shared" si="333"/>
        <v>1</v>
      </c>
      <c r="R336" s="130" t="str">
        <f t="shared" si="284"/>
        <v>BAJO</v>
      </c>
      <c r="S336" s="130">
        <v>10</v>
      </c>
      <c r="T336" s="130">
        <f t="shared" si="285"/>
        <v>10</v>
      </c>
      <c r="U336" s="58" t="str">
        <f t="shared" si="281"/>
        <v>IV</v>
      </c>
      <c r="V336" s="58" t="str">
        <f t="shared" si="286"/>
        <v>Aceptable</v>
      </c>
      <c r="W336" s="130" t="s">
        <v>150</v>
      </c>
      <c r="X336" s="128" t="s">
        <v>70</v>
      </c>
      <c r="Y336" s="130" t="s">
        <v>39</v>
      </c>
      <c r="Z336" s="130" t="s">
        <v>71</v>
      </c>
      <c r="AA336" s="130" t="s">
        <v>71</v>
      </c>
      <c r="AB336" s="130" t="s">
        <v>71</v>
      </c>
      <c r="AC336" s="130" t="s">
        <v>75</v>
      </c>
      <c r="AD336" s="58" t="s">
        <v>71</v>
      </c>
    </row>
    <row r="337" spans="2:30" s="107" customFormat="1" ht="145.5" customHeight="1" x14ac:dyDescent="0.2">
      <c r="B337" s="139" t="s">
        <v>62</v>
      </c>
      <c r="C337" s="139" t="s">
        <v>190</v>
      </c>
      <c r="D337" s="139" t="s">
        <v>518</v>
      </c>
      <c r="E337" s="140" t="s">
        <v>519</v>
      </c>
      <c r="F337" s="130" t="s">
        <v>520</v>
      </c>
      <c r="G337" s="137" t="s">
        <v>67</v>
      </c>
      <c r="H337" s="141"/>
      <c r="I337" s="79" t="s">
        <v>258</v>
      </c>
      <c r="J337" s="58" t="s">
        <v>77</v>
      </c>
      <c r="K337" s="59" t="s">
        <v>78</v>
      </c>
      <c r="L337" s="58" t="s">
        <v>79</v>
      </c>
      <c r="M337" s="59" t="s">
        <v>71</v>
      </c>
      <c r="N337" s="59" t="s">
        <v>81</v>
      </c>
      <c r="O337" s="58">
        <v>1</v>
      </c>
      <c r="P337" s="58">
        <v>2</v>
      </c>
      <c r="Q337" s="58">
        <v>6</v>
      </c>
      <c r="R337" s="58" t="str">
        <f t="shared" si="284"/>
        <v>MEDIO</v>
      </c>
      <c r="S337" s="58">
        <v>10</v>
      </c>
      <c r="T337" s="58">
        <f t="shared" si="285"/>
        <v>60</v>
      </c>
      <c r="U337" s="58" t="str">
        <f t="shared" si="281"/>
        <v>III</v>
      </c>
      <c r="V337" s="58" t="str">
        <f t="shared" si="286"/>
        <v>Aceptable con control existente</v>
      </c>
      <c r="W337" s="58" t="s">
        <v>150</v>
      </c>
      <c r="X337" s="58" t="s">
        <v>83</v>
      </c>
      <c r="Y337" s="58" t="s">
        <v>39</v>
      </c>
      <c r="Z337" s="58" t="s">
        <v>71</v>
      </c>
      <c r="AA337" s="58" t="s">
        <v>71</v>
      </c>
      <c r="AB337" s="58" t="s">
        <v>71</v>
      </c>
      <c r="AC337" s="58" t="s">
        <v>84</v>
      </c>
      <c r="AD337" s="58" t="s">
        <v>71</v>
      </c>
    </row>
    <row r="338" spans="2:30" s="107" customFormat="1" ht="145.5" customHeight="1" x14ac:dyDescent="0.2">
      <c r="B338" s="139" t="s">
        <v>62</v>
      </c>
      <c r="C338" s="139" t="s">
        <v>190</v>
      </c>
      <c r="D338" s="139" t="s">
        <v>518</v>
      </c>
      <c r="E338" s="140" t="s">
        <v>519</v>
      </c>
      <c r="F338" s="130" t="s">
        <v>520</v>
      </c>
      <c r="G338" s="137" t="s">
        <v>67</v>
      </c>
      <c r="H338" s="141"/>
      <c r="I338" s="130" t="s">
        <v>377</v>
      </c>
      <c r="J338" s="130" t="s">
        <v>86</v>
      </c>
      <c r="K338" s="128" t="s">
        <v>87</v>
      </c>
      <c r="L338" s="130" t="s">
        <v>88</v>
      </c>
      <c r="M338" s="128" t="s">
        <v>152</v>
      </c>
      <c r="N338" s="128" t="s">
        <v>90</v>
      </c>
      <c r="O338" s="130">
        <v>2</v>
      </c>
      <c r="P338" s="130">
        <v>3</v>
      </c>
      <c r="Q338" s="130">
        <f t="shared" ref="Q338:Q340" si="334">O338*P338</f>
        <v>6</v>
      </c>
      <c r="R338" s="130" t="str">
        <f t="shared" ref="R338:R340" si="335">IF(Q338&lt;=4,"BAJO",IF(Q338&lt;=8,"MEDIO",IF(Q338&lt;=20,"ALTO","MUY ALTO")))</f>
        <v>MEDIO</v>
      </c>
      <c r="S338" s="130">
        <v>10</v>
      </c>
      <c r="T338" s="130">
        <f t="shared" ref="T338:T340" si="336">Q338*S338</f>
        <v>60</v>
      </c>
      <c r="U338" s="58" t="str">
        <f t="shared" ref="U338:U340" si="337">IF(T338&lt;=20,"IV",IF(T338&lt;=120,"III",IF(T338&lt;=500,"II",IF(T338&lt;=4000,"I",FALSE))))</f>
        <v>III</v>
      </c>
      <c r="V338" s="58" t="str">
        <f t="shared" ref="V338:V340" si="338">IF(U338="IV","Aceptable",IF(U338="III","Aceptable con control existente",IF(U338="II","Aceptable con control especifico", IF(U338="I","No Aceptable",FALSE))))</f>
        <v>Aceptable con control existente</v>
      </c>
      <c r="W338" s="130" t="s">
        <v>150</v>
      </c>
      <c r="X338" s="130" t="s">
        <v>154</v>
      </c>
      <c r="Y338" s="130" t="s">
        <v>39</v>
      </c>
      <c r="Z338" s="130" t="s">
        <v>71</v>
      </c>
      <c r="AA338" s="130" t="s">
        <v>71</v>
      </c>
      <c r="AB338" s="130" t="s">
        <v>155</v>
      </c>
      <c r="AC338" s="130" t="s">
        <v>499</v>
      </c>
      <c r="AD338" s="58" t="s">
        <v>71</v>
      </c>
    </row>
    <row r="339" spans="2:30" s="107" customFormat="1" ht="145.5" customHeight="1" x14ac:dyDescent="0.2">
      <c r="B339" s="139" t="s">
        <v>62</v>
      </c>
      <c r="C339" s="139" t="s">
        <v>190</v>
      </c>
      <c r="D339" s="139" t="s">
        <v>518</v>
      </c>
      <c r="E339" s="140" t="s">
        <v>519</v>
      </c>
      <c r="F339" s="130" t="s">
        <v>520</v>
      </c>
      <c r="G339" s="137" t="s">
        <v>67</v>
      </c>
      <c r="H339" s="141"/>
      <c r="I339" s="130" t="s">
        <v>93</v>
      </c>
      <c r="J339" s="130" t="s">
        <v>86</v>
      </c>
      <c r="K339" s="128" t="s">
        <v>94</v>
      </c>
      <c r="L339" s="130" t="s">
        <v>88</v>
      </c>
      <c r="M339" s="128" t="s">
        <v>95</v>
      </c>
      <c r="N339" s="128" t="s">
        <v>96</v>
      </c>
      <c r="O339" s="130">
        <v>2</v>
      </c>
      <c r="P339" s="130">
        <v>3</v>
      </c>
      <c r="Q339" s="130">
        <f t="shared" si="334"/>
        <v>6</v>
      </c>
      <c r="R339" s="130" t="str">
        <f t="shared" si="335"/>
        <v>MEDIO</v>
      </c>
      <c r="S339" s="130">
        <v>10</v>
      </c>
      <c r="T339" s="130">
        <f t="shared" si="336"/>
        <v>60</v>
      </c>
      <c r="U339" s="58" t="str">
        <f t="shared" si="337"/>
        <v>III</v>
      </c>
      <c r="V339" s="58" t="str">
        <f t="shared" si="338"/>
        <v>Aceptable con control existente</v>
      </c>
      <c r="W339" s="130" t="s">
        <v>150</v>
      </c>
      <c r="X339" s="130" t="s">
        <v>159</v>
      </c>
      <c r="Y339" s="130" t="s">
        <v>39</v>
      </c>
      <c r="Z339" s="130" t="s">
        <v>71</v>
      </c>
      <c r="AA339" s="130" t="s">
        <v>71</v>
      </c>
      <c r="AB339" s="130" t="s">
        <v>71</v>
      </c>
      <c r="AC339" s="130" t="s">
        <v>493</v>
      </c>
      <c r="AD339" s="58" t="s">
        <v>71</v>
      </c>
    </row>
    <row r="340" spans="2:30" s="107" customFormat="1" ht="145.5" customHeight="1" x14ac:dyDescent="0.2">
      <c r="B340" s="139" t="s">
        <v>62</v>
      </c>
      <c r="C340" s="139" t="s">
        <v>190</v>
      </c>
      <c r="D340" s="139" t="s">
        <v>518</v>
      </c>
      <c r="E340" s="140" t="s">
        <v>519</v>
      </c>
      <c r="F340" s="130" t="s">
        <v>520</v>
      </c>
      <c r="G340" s="137" t="s">
        <v>67</v>
      </c>
      <c r="H340" s="141"/>
      <c r="I340" s="130" t="s">
        <v>99</v>
      </c>
      <c r="J340" s="130" t="s">
        <v>100</v>
      </c>
      <c r="K340" s="128" t="s">
        <v>101</v>
      </c>
      <c r="L340" s="130" t="s">
        <v>236</v>
      </c>
      <c r="M340" s="128" t="s">
        <v>236</v>
      </c>
      <c r="N340" s="128" t="s">
        <v>379</v>
      </c>
      <c r="O340" s="130">
        <v>2</v>
      </c>
      <c r="P340" s="130">
        <v>3</v>
      </c>
      <c r="Q340" s="130">
        <f t="shared" si="334"/>
        <v>6</v>
      </c>
      <c r="R340" s="130" t="str">
        <f t="shared" si="335"/>
        <v>MEDIO</v>
      </c>
      <c r="S340" s="130">
        <v>10</v>
      </c>
      <c r="T340" s="130">
        <f t="shared" si="336"/>
        <v>60</v>
      </c>
      <c r="U340" s="58" t="str">
        <f t="shared" si="337"/>
        <v>III</v>
      </c>
      <c r="V340" s="58" t="str">
        <f t="shared" si="338"/>
        <v>Aceptable con control existente</v>
      </c>
      <c r="W340" s="130" t="s">
        <v>150</v>
      </c>
      <c r="X340" s="130" t="s">
        <v>91</v>
      </c>
      <c r="Y340" s="130" t="s">
        <v>39</v>
      </c>
      <c r="Z340" s="130" t="s">
        <v>71</v>
      </c>
      <c r="AA340" s="130" t="s">
        <v>71</v>
      </c>
      <c r="AB340" s="130" t="s">
        <v>71</v>
      </c>
      <c r="AC340" s="130" t="s">
        <v>380</v>
      </c>
      <c r="AD340" s="58" t="s">
        <v>71</v>
      </c>
    </row>
    <row r="341" spans="2:30" s="107" customFormat="1" ht="147.75" customHeight="1" x14ac:dyDescent="0.2">
      <c r="B341" s="139" t="s">
        <v>62</v>
      </c>
      <c r="C341" s="139" t="s">
        <v>190</v>
      </c>
      <c r="D341" s="139" t="s">
        <v>518</v>
      </c>
      <c r="E341" s="140" t="s">
        <v>519</v>
      </c>
      <c r="F341" s="130" t="s">
        <v>520</v>
      </c>
      <c r="G341" s="137" t="s">
        <v>67</v>
      </c>
      <c r="H341" s="141"/>
      <c r="I341" s="130" t="s">
        <v>334</v>
      </c>
      <c r="J341" s="130" t="s">
        <v>100</v>
      </c>
      <c r="K341" s="128" t="s">
        <v>101</v>
      </c>
      <c r="L341" s="130" t="s">
        <v>236</v>
      </c>
      <c r="M341" s="128" t="s">
        <v>236</v>
      </c>
      <c r="N341" s="128" t="s">
        <v>379</v>
      </c>
      <c r="O341" s="130">
        <v>2</v>
      </c>
      <c r="P341" s="130">
        <v>3</v>
      </c>
      <c r="Q341" s="130">
        <f t="shared" si="333"/>
        <v>6</v>
      </c>
      <c r="R341" s="130" t="str">
        <f t="shared" si="284"/>
        <v>MEDIO</v>
      </c>
      <c r="S341" s="130">
        <v>10</v>
      </c>
      <c r="T341" s="130">
        <f t="shared" si="285"/>
        <v>60</v>
      </c>
      <c r="U341" s="58" t="str">
        <f t="shared" si="281"/>
        <v>III</v>
      </c>
      <c r="V341" s="58" t="str">
        <f t="shared" si="286"/>
        <v>Aceptable con control existente</v>
      </c>
      <c r="W341" s="130" t="s">
        <v>150</v>
      </c>
      <c r="X341" s="130" t="s">
        <v>91</v>
      </c>
      <c r="Y341" s="130" t="s">
        <v>39</v>
      </c>
      <c r="Z341" s="130" t="s">
        <v>71</v>
      </c>
      <c r="AA341" s="130" t="s">
        <v>71</v>
      </c>
      <c r="AB341" s="130" t="s">
        <v>71</v>
      </c>
      <c r="AC341" s="130" t="s">
        <v>380</v>
      </c>
      <c r="AD341" s="58" t="s">
        <v>71</v>
      </c>
    </row>
    <row r="342" spans="2:30" s="107" customFormat="1" ht="147.75" customHeight="1" x14ac:dyDescent="0.2">
      <c r="B342" s="139" t="s">
        <v>62</v>
      </c>
      <c r="C342" s="139" t="s">
        <v>190</v>
      </c>
      <c r="D342" s="139" t="s">
        <v>518</v>
      </c>
      <c r="E342" s="140" t="s">
        <v>519</v>
      </c>
      <c r="F342" s="130" t="s">
        <v>520</v>
      </c>
      <c r="G342" s="137" t="s">
        <v>67</v>
      </c>
      <c r="H342" s="141"/>
      <c r="I342" s="130" t="s">
        <v>172</v>
      </c>
      <c r="J342" s="130" t="s">
        <v>100</v>
      </c>
      <c r="K342" s="128" t="s">
        <v>101</v>
      </c>
      <c r="L342" s="130" t="s">
        <v>236</v>
      </c>
      <c r="M342" s="128" t="s">
        <v>236</v>
      </c>
      <c r="N342" s="128" t="s">
        <v>379</v>
      </c>
      <c r="O342" s="130">
        <v>2</v>
      </c>
      <c r="P342" s="130">
        <v>3</v>
      </c>
      <c r="Q342" s="130">
        <f t="shared" ref="Q342" si="339">O342*P342</f>
        <v>6</v>
      </c>
      <c r="R342" s="130" t="str">
        <f t="shared" ref="R342" si="340">IF(Q342&lt;=4,"BAJO",IF(Q342&lt;=8,"MEDIO",IF(Q342&lt;=20,"ALTO","MUY ALTO")))</f>
        <v>MEDIO</v>
      </c>
      <c r="S342" s="130">
        <v>10</v>
      </c>
      <c r="T342" s="130">
        <f t="shared" ref="T342" si="341">Q342*S342</f>
        <v>60</v>
      </c>
      <c r="U342" s="58" t="str">
        <f t="shared" ref="U342" si="342">IF(T342&lt;=20,"IV",IF(T342&lt;=120,"III",IF(T342&lt;=500,"II",IF(T342&lt;=4000,"I",FALSE))))</f>
        <v>III</v>
      </c>
      <c r="V342" s="58" t="str">
        <f t="shared" ref="V342" si="343">IF(U342="IV","Aceptable",IF(U342="III","Aceptable con control existente",IF(U342="II","Aceptable con control especifico", IF(U342="I","No Aceptable",FALSE))))</f>
        <v>Aceptable con control existente</v>
      </c>
      <c r="W342" s="130" t="s">
        <v>150</v>
      </c>
      <c r="X342" s="130" t="s">
        <v>91</v>
      </c>
      <c r="Y342" s="130" t="s">
        <v>39</v>
      </c>
      <c r="Z342" s="130" t="s">
        <v>71</v>
      </c>
      <c r="AA342" s="130" t="s">
        <v>71</v>
      </c>
      <c r="AB342" s="130" t="s">
        <v>71</v>
      </c>
      <c r="AC342" s="130" t="s">
        <v>380</v>
      </c>
      <c r="AD342" s="58" t="s">
        <v>71</v>
      </c>
    </row>
    <row r="343" spans="2:30" s="107" customFormat="1" ht="138" customHeight="1" x14ac:dyDescent="0.2">
      <c r="B343" s="139" t="s">
        <v>62</v>
      </c>
      <c r="C343" s="139" t="s">
        <v>190</v>
      </c>
      <c r="D343" s="139" t="s">
        <v>518</v>
      </c>
      <c r="E343" s="140" t="s">
        <v>519</v>
      </c>
      <c r="F343" s="130" t="s">
        <v>520</v>
      </c>
      <c r="G343" s="137" t="s">
        <v>67</v>
      </c>
      <c r="H343" s="141"/>
      <c r="I343" s="130" t="s">
        <v>395</v>
      </c>
      <c r="J343" s="130" t="s">
        <v>100</v>
      </c>
      <c r="K343" s="128" t="s">
        <v>101</v>
      </c>
      <c r="L343" s="130" t="s">
        <v>236</v>
      </c>
      <c r="M343" s="128" t="s">
        <v>236</v>
      </c>
      <c r="N343" s="128" t="s">
        <v>379</v>
      </c>
      <c r="O343" s="130">
        <v>2</v>
      </c>
      <c r="P343" s="130">
        <v>3</v>
      </c>
      <c r="Q343" s="130">
        <f t="shared" si="333"/>
        <v>6</v>
      </c>
      <c r="R343" s="130" t="str">
        <f t="shared" si="284"/>
        <v>MEDIO</v>
      </c>
      <c r="S343" s="130">
        <v>10</v>
      </c>
      <c r="T343" s="130">
        <f t="shared" si="285"/>
        <v>60</v>
      </c>
      <c r="U343" s="58" t="str">
        <f t="shared" si="281"/>
        <v>III</v>
      </c>
      <c r="V343" s="58" t="str">
        <f t="shared" si="286"/>
        <v>Aceptable con control existente</v>
      </c>
      <c r="W343" s="130" t="s">
        <v>150</v>
      </c>
      <c r="X343" s="130" t="s">
        <v>91</v>
      </c>
      <c r="Y343" s="130" t="s">
        <v>39</v>
      </c>
      <c r="Z343" s="130" t="s">
        <v>71</v>
      </c>
      <c r="AA343" s="130" t="s">
        <v>71</v>
      </c>
      <c r="AB343" s="130" t="s">
        <v>71</v>
      </c>
      <c r="AC343" s="130" t="s">
        <v>380</v>
      </c>
      <c r="AD343" s="58" t="s">
        <v>71</v>
      </c>
    </row>
    <row r="344" spans="2:30" s="107" customFormat="1" ht="138" customHeight="1" x14ac:dyDescent="0.2">
      <c r="B344" s="139" t="s">
        <v>62</v>
      </c>
      <c r="C344" s="139" t="s">
        <v>190</v>
      </c>
      <c r="D344" s="139" t="s">
        <v>518</v>
      </c>
      <c r="E344" s="140" t="s">
        <v>519</v>
      </c>
      <c r="F344" s="130" t="s">
        <v>520</v>
      </c>
      <c r="G344" s="137" t="s">
        <v>67</v>
      </c>
      <c r="H344" s="141"/>
      <c r="I344" s="130" t="s">
        <v>259</v>
      </c>
      <c r="J344" s="130" t="s">
        <v>116</v>
      </c>
      <c r="K344" s="128" t="s">
        <v>260</v>
      </c>
      <c r="L344" s="130" t="s">
        <v>236</v>
      </c>
      <c r="M344" s="128" t="s">
        <v>500</v>
      </c>
      <c r="N344" s="128" t="s">
        <v>501</v>
      </c>
      <c r="O344" s="130">
        <v>1</v>
      </c>
      <c r="P344" s="130">
        <v>3</v>
      </c>
      <c r="Q344" s="130">
        <f t="shared" si="333"/>
        <v>3</v>
      </c>
      <c r="R344" s="130" t="str">
        <f t="shared" si="284"/>
        <v>BAJO</v>
      </c>
      <c r="S344" s="130">
        <v>10</v>
      </c>
      <c r="T344" s="130">
        <f t="shared" si="285"/>
        <v>30</v>
      </c>
      <c r="U344" s="58" t="str">
        <f t="shared" si="281"/>
        <v>III</v>
      </c>
      <c r="V344" s="58" t="str">
        <f t="shared" si="286"/>
        <v>Aceptable con control existente</v>
      </c>
      <c r="W344" s="130" t="s">
        <v>150</v>
      </c>
      <c r="X344" s="130" t="s">
        <v>263</v>
      </c>
      <c r="Y344" s="130" t="s">
        <v>39</v>
      </c>
      <c r="Z344" s="130" t="s">
        <v>71</v>
      </c>
      <c r="AA344" s="130" t="s">
        <v>71</v>
      </c>
      <c r="AB344" s="130" t="s">
        <v>71</v>
      </c>
      <c r="AC344" s="130" t="s">
        <v>502</v>
      </c>
      <c r="AD344" s="58" t="s">
        <v>71</v>
      </c>
    </row>
    <row r="345" spans="2:30" s="107" customFormat="1" ht="138" customHeight="1" x14ac:dyDescent="0.25">
      <c r="B345" s="139" t="s">
        <v>62</v>
      </c>
      <c r="C345" s="139" t="s">
        <v>190</v>
      </c>
      <c r="D345" s="139" t="s">
        <v>518</v>
      </c>
      <c r="E345" s="140" t="s">
        <v>519</v>
      </c>
      <c r="F345" s="130" t="s">
        <v>520</v>
      </c>
      <c r="G345" s="130" t="s">
        <v>67</v>
      </c>
      <c r="H345" s="130"/>
      <c r="I345" s="130" t="s">
        <v>293</v>
      </c>
      <c r="J345" s="130" t="s">
        <v>116</v>
      </c>
      <c r="K345" s="128" t="s">
        <v>294</v>
      </c>
      <c r="L345" s="130" t="s">
        <v>295</v>
      </c>
      <c r="M345" s="128" t="s">
        <v>296</v>
      </c>
      <c r="N345" s="128" t="s">
        <v>236</v>
      </c>
      <c r="O345" s="130">
        <v>2</v>
      </c>
      <c r="P345" s="130">
        <v>2</v>
      </c>
      <c r="Q345" s="130">
        <v>4</v>
      </c>
      <c r="R345" s="129" t="s">
        <v>121</v>
      </c>
      <c r="S345" s="130">
        <v>25</v>
      </c>
      <c r="T345" s="130">
        <v>100</v>
      </c>
      <c r="U345" s="58" t="s">
        <v>181</v>
      </c>
      <c r="V345" s="58" t="s">
        <v>468</v>
      </c>
      <c r="W345" s="130" t="s">
        <v>150</v>
      </c>
      <c r="X345" s="130" t="s">
        <v>297</v>
      </c>
      <c r="Y345" s="130" t="s">
        <v>39</v>
      </c>
      <c r="Z345" s="130" t="s">
        <v>71</v>
      </c>
      <c r="AA345" s="130" t="s">
        <v>71</v>
      </c>
      <c r="AB345" s="130" t="s">
        <v>71</v>
      </c>
      <c r="AC345" s="130" t="s">
        <v>298</v>
      </c>
      <c r="AD345" s="58" t="s">
        <v>71</v>
      </c>
    </row>
    <row r="346" spans="2:30" s="107" customFormat="1" ht="136.5" customHeight="1" x14ac:dyDescent="0.2">
      <c r="B346" s="139" t="s">
        <v>62</v>
      </c>
      <c r="C346" s="139" t="s">
        <v>190</v>
      </c>
      <c r="D346" s="139" t="s">
        <v>518</v>
      </c>
      <c r="E346" s="140" t="s">
        <v>519</v>
      </c>
      <c r="F346" s="130" t="s">
        <v>520</v>
      </c>
      <c r="G346" s="137" t="s">
        <v>67</v>
      </c>
      <c r="H346" s="141"/>
      <c r="I346" s="130" t="s">
        <v>283</v>
      </c>
      <c r="J346" s="130" t="s">
        <v>116</v>
      </c>
      <c r="K346" s="128" t="s">
        <v>266</v>
      </c>
      <c r="L346" s="130" t="s">
        <v>299</v>
      </c>
      <c r="M346" s="128" t="s">
        <v>521</v>
      </c>
      <c r="N346" s="128" t="s">
        <v>236</v>
      </c>
      <c r="O346" s="130">
        <v>2</v>
      </c>
      <c r="P346" s="130">
        <v>3</v>
      </c>
      <c r="Q346" s="130">
        <f t="shared" si="333"/>
        <v>6</v>
      </c>
      <c r="R346" s="130" t="str">
        <f t="shared" si="284"/>
        <v>MEDIO</v>
      </c>
      <c r="S346" s="130">
        <v>10</v>
      </c>
      <c r="T346" s="130">
        <f t="shared" si="285"/>
        <v>60</v>
      </c>
      <c r="U346" s="58" t="str">
        <f t="shared" si="281"/>
        <v>III</v>
      </c>
      <c r="V346" s="58" t="str">
        <f t="shared" si="286"/>
        <v>Aceptable con control existente</v>
      </c>
      <c r="W346" s="130" t="s">
        <v>150</v>
      </c>
      <c r="X346" s="130" t="s">
        <v>269</v>
      </c>
      <c r="Y346" s="130" t="s">
        <v>39</v>
      </c>
      <c r="Z346" s="130" t="s">
        <v>71</v>
      </c>
      <c r="AA346" s="130" t="s">
        <v>71</v>
      </c>
      <c r="AB346" s="130" t="s">
        <v>71</v>
      </c>
      <c r="AC346" s="130" t="s">
        <v>301</v>
      </c>
      <c r="AD346" s="58" t="s">
        <v>71</v>
      </c>
    </row>
    <row r="347" spans="2:30" s="107" customFormat="1" ht="135.75" customHeight="1" x14ac:dyDescent="0.2">
      <c r="B347" s="139" t="s">
        <v>62</v>
      </c>
      <c r="C347" s="139" t="s">
        <v>190</v>
      </c>
      <c r="D347" s="139" t="s">
        <v>518</v>
      </c>
      <c r="E347" s="140" t="s">
        <v>519</v>
      </c>
      <c r="F347" s="130" t="s">
        <v>520</v>
      </c>
      <c r="G347" s="137" t="s">
        <v>67</v>
      </c>
      <c r="H347" s="141"/>
      <c r="I347" s="130" t="s">
        <v>341</v>
      </c>
      <c r="J347" s="130" t="s">
        <v>116</v>
      </c>
      <c r="K347" s="128" t="s">
        <v>139</v>
      </c>
      <c r="L347" s="130" t="s">
        <v>342</v>
      </c>
      <c r="M347" s="128" t="s">
        <v>503</v>
      </c>
      <c r="N347" s="128" t="s">
        <v>504</v>
      </c>
      <c r="O347" s="130">
        <v>1</v>
      </c>
      <c r="P347" s="130">
        <v>3</v>
      </c>
      <c r="Q347" s="130">
        <f t="shared" si="333"/>
        <v>3</v>
      </c>
      <c r="R347" s="130" t="str">
        <f t="shared" si="284"/>
        <v>BAJO</v>
      </c>
      <c r="S347" s="130">
        <v>25</v>
      </c>
      <c r="T347" s="130">
        <f t="shared" si="285"/>
        <v>75</v>
      </c>
      <c r="U347" s="58" t="str">
        <f t="shared" ref="U347:U392" si="344">IF(T347&lt;=20,"IV",IF(T347&lt;=120,"III",IF(T347&lt;=500,"II",IF(T347&lt;=4000,"I",FALSE))))</f>
        <v>III</v>
      </c>
      <c r="V347" s="58" t="str">
        <f t="shared" si="286"/>
        <v>Aceptable con control existente</v>
      </c>
      <c r="W347" s="130" t="s">
        <v>150</v>
      </c>
      <c r="X347" s="130" t="s">
        <v>269</v>
      </c>
      <c r="Y347" s="130" t="s">
        <v>39</v>
      </c>
      <c r="Z347" s="130" t="s">
        <v>71</v>
      </c>
      <c r="AA347" s="130" t="s">
        <v>71</v>
      </c>
      <c r="AB347" s="130" t="s">
        <v>71</v>
      </c>
      <c r="AC347" s="130" t="s">
        <v>505</v>
      </c>
      <c r="AD347" s="58" t="s">
        <v>71</v>
      </c>
    </row>
    <row r="348" spans="2:30" s="107" customFormat="1" ht="141" customHeight="1" x14ac:dyDescent="0.2">
      <c r="B348" s="139" t="s">
        <v>62</v>
      </c>
      <c r="C348" s="139" t="s">
        <v>190</v>
      </c>
      <c r="D348" s="139" t="s">
        <v>518</v>
      </c>
      <c r="E348" s="140" t="s">
        <v>519</v>
      </c>
      <c r="F348" s="130" t="s">
        <v>520</v>
      </c>
      <c r="G348" s="137" t="s">
        <v>67</v>
      </c>
      <c r="H348" s="141"/>
      <c r="I348" s="130" t="s">
        <v>450</v>
      </c>
      <c r="J348" s="130" t="s">
        <v>116</v>
      </c>
      <c r="K348" s="128" t="s">
        <v>117</v>
      </c>
      <c r="L348" s="130" t="s">
        <v>118</v>
      </c>
      <c r="M348" s="128" t="s">
        <v>119</v>
      </c>
      <c r="N348" s="128" t="s">
        <v>120</v>
      </c>
      <c r="O348" s="130">
        <v>2</v>
      </c>
      <c r="P348" s="130">
        <v>3</v>
      </c>
      <c r="Q348" s="130">
        <f t="shared" ref="Q348:Q358" si="345">O348*P348</f>
        <v>6</v>
      </c>
      <c r="R348" s="130" t="str">
        <f t="shared" ref="R348:R375" si="346">IF(Q348&lt;=4,"BAJO",IF(Q348&lt;=8,"MEDIO",IF(Q348&lt;=20,"ALTO","MUY ALTO")))</f>
        <v>MEDIO</v>
      </c>
      <c r="S348" s="130">
        <v>25</v>
      </c>
      <c r="T348" s="130">
        <f t="shared" ref="T348:T375" si="347">Q348*S348</f>
        <v>150</v>
      </c>
      <c r="U348" s="58" t="str">
        <f t="shared" si="344"/>
        <v>II</v>
      </c>
      <c r="V348" s="58" t="str">
        <f t="shared" ref="V348:V392" si="348">IF(U348="IV","Aceptable",IF(U348="III","Aceptable con control existente",IF(U348="II","Aceptable con control especifico", IF(U348="I","No Aceptable",FALSE))))</f>
        <v>Aceptable con control especifico</v>
      </c>
      <c r="W348" s="130" t="s">
        <v>150</v>
      </c>
      <c r="X348" s="130" t="s">
        <v>122</v>
      </c>
      <c r="Y348" s="130" t="s">
        <v>39</v>
      </c>
      <c r="Z348" s="130" t="s">
        <v>71</v>
      </c>
      <c r="AA348" s="130" t="s">
        <v>71</v>
      </c>
      <c r="AB348" s="130" t="s">
        <v>71</v>
      </c>
      <c r="AC348" s="128" t="s">
        <v>123</v>
      </c>
      <c r="AD348" s="58" t="s">
        <v>71</v>
      </c>
    </row>
    <row r="349" spans="2:30" s="107" customFormat="1" ht="135.75" customHeight="1" x14ac:dyDescent="0.2">
      <c r="B349" s="139" t="s">
        <v>62</v>
      </c>
      <c r="C349" s="139" t="s">
        <v>190</v>
      </c>
      <c r="D349" s="139" t="s">
        <v>518</v>
      </c>
      <c r="E349" s="140" t="s">
        <v>519</v>
      </c>
      <c r="F349" s="130" t="s">
        <v>520</v>
      </c>
      <c r="G349" s="137" t="s">
        <v>67</v>
      </c>
      <c r="H349" s="141"/>
      <c r="I349" s="130" t="s">
        <v>384</v>
      </c>
      <c r="J349" s="130" t="s">
        <v>116</v>
      </c>
      <c r="K349" s="128" t="s">
        <v>125</v>
      </c>
      <c r="L349" s="130" t="s">
        <v>303</v>
      </c>
      <c r="M349" s="128" t="s">
        <v>304</v>
      </c>
      <c r="N349" s="128" t="s">
        <v>305</v>
      </c>
      <c r="O349" s="130">
        <v>2</v>
      </c>
      <c r="P349" s="130">
        <v>3</v>
      </c>
      <c r="Q349" s="130">
        <f t="shared" si="345"/>
        <v>6</v>
      </c>
      <c r="R349" s="130" t="str">
        <f t="shared" si="346"/>
        <v>MEDIO</v>
      </c>
      <c r="S349" s="130">
        <v>10</v>
      </c>
      <c r="T349" s="130">
        <f t="shared" si="347"/>
        <v>60</v>
      </c>
      <c r="U349" s="58" t="str">
        <f t="shared" si="344"/>
        <v>III</v>
      </c>
      <c r="V349" s="58" t="str">
        <f t="shared" si="348"/>
        <v>Aceptable con control existente</v>
      </c>
      <c r="W349" s="130" t="s">
        <v>150</v>
      </c>
      <c r="X349" s="130" t="s">
        <v>122</v>
      </c>
      <c r="Y349" s="130" t="s">
        <v>39</v>
      </c>
      <c r="Z349" s="130" t="s">
        <v>71</v>
      </c>
      <c r="AA349" s="130" t="s">
        <v>71</v>
      </c>
      <c r="AB349" s="130" t="s">
        <v>71</v>
      </c>
      <c r="AC349" s="130" t="s">
        <v>129</v>
      </c>
      <c r="AD349" s="58" t="s">
        <v>71</v>
      </c>
    </row>
    <row r="350" spans="2:30" s="107" customFormat="1" ht="135.75" customHeight="1" x14ac:dyDescent="0.25">
      <c r="B350" s="139" t="s">
        <v>62</v>
      </c>
      <c r="C350" s="139" t="s">
        <v>190</v>
      </c>
      <c r="D350" s="139" t="s">
        <v>518</v>
      </c>
      <c r="E350" s="140" t="s">
        <v>519</v>
      </c>
      <c r="F350" s="130" t="s">
        <v>520</v>
      </c>
      <c r="G350" s="137"/>
      <c r="H350" s="137" t="s">
        <v>67</v>
      </c>
      <c r="I350" s="130" t="s">
        <v>246</v>
      </c>
      <c r="J350" s="130" t="s">
        <v>131</v>
      </c>
      <c r="K350" s="128" t="s">
        <v>132</v>
      </c>
      <c r="L350" s="130" t="s">
        <v>133</v>
      </c>
      <c r="M350" s="128" t="s">
        <v>506</v>
      </c>
      <c r="N350" s="128" t="s">
        <v>507</v>
      </c>
      <c r="O350" s="130">
        <v>4</v>
      </c>
      <c r="P350" s="130">
        <v>2</v>
      </c>
      <c r="Q350" s="130">
        <f t="shared" ref="Q350" si="349">O350*P350</f>
        <v>8</v>
      </c>
      <c r="R350" s="130" t="str">
        <f t="shared" ref="R350" si="350">IF(Q350&lt;=4,"BAJO",IF(Q350&lt;=8,"MEDIO",IF(Q350&lt;=20,"ALTO","MUY ALTO")))</f>
        <v>MEDIO</v>
      </c>
      <c r="S350" s="130">
        <v>60</v>
      </c>
      <c r="T350" s="130">
        <f t="shared" ref="T350" si="351">Q350*S350</f>
        <v>480</v>
      </c>
      <c r="U350" s="58" t="str">
        <f t="shared" ref="U350" si="352">IF(T350&lt;=20,"IV",IF(T350&lt;=120,"III",IF(T350&lt;=500,"II",IF(T350&lt;=4000,"I",FALSE))))</f>
        <v>II</v>
      </c>
      <c r="V350" s="58" t="str">
        <f t="shared" ref="V350" si="353">IF(U350="IV","Aceptable",IF(U350="III","Aceptable con control existente",IF(U350="II","Aceptable con control especifico", IF(U350="I","No Aceptable",FALSE))))</f>
        <v>Aceptable con control especifico</v>
      </c>
      <c r="W350" s="130" t="s">
        <v>150</v>
      </c>
      <c r="X350" s="130" t="s">
        <v>136</v>
      </c>
      <c r="Y350" s="130" t="s">
        <v>39</v>
      </c>
      <c r="Z350" s="130" t="s">
        <v>71</v>
      </c>
      <c r="AA350" s="130" t="s">
        <v>71</v>
      </c>
      <c r="AB350" s="130" t="s">
        <v>71</v>
      </c>
      <c r="AC350" s="128" t="s">
        <v>508</v>
      </c>
      <c r="AD350" s="58" t="s">
        <v>71</v>
      </c>
    </row>
    <row r="351" spans="2:30" s="107" customFormat="1" ht="143.25" customHeight="1" x14ac:dyDescent="0.25">
      <c r="B351" s="139" t="s">
        <v>62</v>
      </c>
      <c r="C351" s="139" t="s">
        <v>190</v>
      </c>
      <c r="D351" s="139" t="s">
        <v>518</v>
      </c>
      <c r="E351" s="140" t="s">
        <v>519</v>
      </c>
      <c r="F351" s="130" t="s">
        <v>520</v>
      </c>
      <c r="G351" s="137"/>
      <c r="H351" s="137" t="s">
        <v>67</v>
      </c>
      <c r="I351" s="130" t="s">
        <v>138</v>
      </c>
      <c r="J351" s="130" t="s">
        <v>131</v>
      </c>
      <c r="K351" s="128" t="s">
        <v>139</v>
      </c>
      <c r="L351" s="130" t="s">
        <v>140</v>
      </c>
      <c r="M351" s="128" t="s">
        <v>134</v>
      </c>
      <c r="N351" s="128" t="s">
        <v>135</v>
      </c>
      <c r="O351" s="130">
        <v>1</v>
      </c>
      <c r="P351" s="130">
        <v>3</v>
      </c>
      <c r="Q351" s="130">
        <f t="shared" si="345"/>
        <v>3</v>
      </c>
      <c r="R351" s="130" t="str">
        <f t="shared" si="346"/>
        <v>BAJO</v>
      </c>
      <c r="S351" s="130">
        <v>25</v>
      </c>
      <c r="T351" s="130">
        <f t="shared" si="347"/>
        <v>75</v>
      </c>
      <c r="U351" s="58" t="str">
        <f t="shared" si="344"/>
        <v>III</v>
      </c>
      <c r="V351" s="58" t="str">
        <f t="shared" si="348"/>
        <v>Aceptable con control existente</v>
      </c>
      <c r="W351" s="130" t="s">
        <v>150</v>
      </c>
      <c r="X351" s="130" t="s">
        <v>136</v>
      </c>
      <c r="Y351" s="130" t="s">
        <v>39</v>
      </c>
      <c r="Z351" s="130" t="s">
        <v>71</v>
      </c>
      <c r="AA351" s="130" t="s">
        <v>71</v>
      </c>
      <c r="AB351" s="130" t="s">
        <v>71</v>
      </c>
      <c r="AC351" s="128" t="s">
        <v>137</v>
      </c>
      <c r="AD351" s="58" t="s">
        <v>71</v>
      </c>
    </row>
    <row r="352" spans="2:30" s="107" customFormat="1" ht="143.25" customHeight="1" x14ac:dyDescent="0.2">
      <c r="B352" s="110" t="s">
        <v>141</v>
      </c>
      <c r="C352" s="110" t="s">
        <v>522</v>
      </c>
      <c r="D352" s="134" t="s">
        <v>523</v>
      </c>
      <c r="E352" s="32" t="s">
        <v>453</v>
      </c>
      <c r="F352" s="32" t="s">
        <v>524</v>
      </c>
      <c r="G352" s="112" t="s">
        <v>67</v>
      </c>
      <c r="H352" s="143"/>
      <c r="I352" s="133" t="s">
        <v>525</v>
      </c>
      <c r="J352" s="130" t="s">
        <v>69</v>
      </c>
      <c r="K352" s="128" t="s">
        <v>147</v>
      </c>
      <c r="L352" s="130" t="s">
        <v>80</v>
      </c>
      <c r="M352" s="128" t="s">
        <v>148</v>
      </c>
      <c r="N352" s="128" t="s">
        <v>149</v>
      </c>
      <c r="O352" s="130">
        <v>1</v>
      </c>
      <c r="P352" s="130">
        <v>1</v>
      </c>
      <c r="Q352" s="130">
        <f t="shared" si="345"/>
        <v>1</v>
      </c>
      <c r="R352" s="130" t="str">
        <f t="shared" si="346"/>
        <v>BAJO</v>
      </c>
      <c r="S352" s="130">
        <v>10</v>
      </c>
      <c r="T352" s="130">
        <f t="shared" si="347"/>
        <v>10</v>
      </c>
      <c r="U352" s="58" t="str">
        <f t="shared" si="344"/>
        <v>IV</v>
      </c>
      <c r="V352" s="58" t="str">
        <f t="shared" si="348"/>
        <v>Aceptable</v>
      </c>
      <c r="W352" s="130" t="s">
        <v>82</v>
      </c>
      <c r="X352" s="128" t="s">
        <v>70</v>
      </c>
      <c r="Y352" s="130" t="s">
        <v>39</v>
      </c>
      <c r="Z352" s="130" t="s">
        <v>71</v>
      </c>
      <c r="AA352" s="130" t="s">
        <v>71</v>
      </c>
      <c r="AB352" s="130" t="s">
        <v>71</v>
      </c>
      <c r="AC352" s="130" t="s">
        <v>75</v>
      </c>
      <c r="AD352" s="58" t="s">
        <v>71</v>
      </c>
    </row>
    <row r="353" spans="2:30" s="107" customFormat="1" ht="143.25" customHeight="1" x14ac:dyDescent="0.2">
      <c r="B353" s="110" t="s">
        <v>141</v>
      </c>
      <c r="C353" s="110" t="s">
        <v>522</v>
      </c>
      <c r="D353" s="134" t="s">
        <v>523</v>
      </c>
      <c r="E353" s="32" t="s">
        <v>453</v>
      </c>
      <c r="F353" s="32" t="s">
        <v>524</v>
      </c>
      <c r="G353" s="112" t="s">
        <v>67</v>
      </c>
      <c r="H353" s="143"/>
      <c r="I353" s="79" t="s">
        <v>258</v>
      </c>
      <c r="J353" s="58" t="s">
        <v>77</v>
      </c>
      <c r="K353" s="59" t="s">
        <v>78</v>
      </c>
      <c r="L353" s="58" t="s">
        <v>79</v>
      </c>
      <c r="M353" s="59" t="s">
        <v>71</v>
      </c>
      <c r="N353" s="59" t="s">
        <v>81</v>
      </c>
      <c r="O353" s="58">
        <v>1</v>
      </c>
      <c r="P353" s="58">
        <v>2</v>
      </c>
      <c r="Q353" s="58">
        <v>6</v>
      </c>
      <c r="R353" s="58" t="str">
        <f t="shared" si="346"/>
        <v>MEDIO</v>
      </c>
      <c r="S353" s="58">
        <v>10</v>
      </c>
      <c r="T353" s="58">
        <f t="shared" si="347"/>
        <v>60</v>
      </c>
      <c r="U353" s="58" t="str">
        <f t="shared" si="344"/>
        <v>III</v>
      </c>
      <c r="V353" s="58" t="str">
        <f t="shared" si="348"/>
        <v>Aceptable con control existente</v>
      </c>
      <c r="W353" s="58" t="s">
        <v>82</v>
      </c>
      <c r="X353" s="58" t="s">
        <v>83</v>
      </c>
      <c r="Y353" s="58" t="s">
        <v>39</v>
      </c>
      <c r="Z353" s="58" t="s">
        <v>71</v>
      </c>
      <c r="AA353" s="58" t="s">
        <v>71</v>
      </c>
      <c r="AB353" s="58" t="s">
        <v>71</v>
      </c>
      <c r="AC353" s="58" t="s">
        <v>84</v>
      </c>
      <c r="AD353" s="58" t="s">
        <v>71</v>
      </c>
    </row>
    <row r="354" spans="2:30" s="107" customFormat="1" ht="143.25" customHeight="1" x14ac:dyDescent="0.2">
      <c r="B354" s="110" t="s">
        <v>141</v>
      </c>
      <c r="C354" s="110" t="s">
        <v>522</v>
      </c>
      <c r="D354" s="134" t="s">
        <v>523</v>
      </c>
      <c r="E354" s="32" t="s">
        <v>453</v>
      </c>
      <c r="F354" s="32" t="s">
        <v>524</v>
      </c>
      <c r="G354" s="112" t="s">
        <v>67</v>
      </c>
      <c r="H354" s="144"/>
      <c r="I354" s="131" t="s">
        <v>85</v>
      </c>
      <c r="J354" s="58" t="s">
        <v>86</v>
      </c>
      <c r="K354" s="59" t="s">
        <v>87</v>
      </c>
      <c r="L354" s="58" t="s">
        <v>88</v>
      </c>
      <c r="M354" s="59" t="s">
        <v>152</v>
      </c>
      <c r="N354" s="59" t="s">
        <v>153</v>
      </c>
      <c r="O354" s="58">
        <v>2</v>
      </c>
      <c r="P354" s="58">
        <v>3</v>
      </c>
      <c r="Q354" s="58">
        <f t="shared" si="345"/>
        <v>6</v>
      </c>
      <c r="R354" s="58" t="str">
        <f t="shared" si="346"/>
        <v>MEDIO</v>
      </c>
      <c r="S354" s="58">
        <v>10</v>
      </c>
      <c r="T354" s="58">
        <f t="shared" si="347"/>
        <v>60</v>
      </c>
      <c r="U354" s="58" t="str">
        <f t="shared" si="344"/>
        <v>III</v>
      </c>
      <c r="V354" s="58" t="str">
        <f t="shared" si="348"/>
        <v>Aceptable con control existente</v>
      </c>
      <c r="W354" s="58" t="s">
        <v>82</v>
      </c>
      <c r="X354" s="58" t="s">
        <v>154</v>
      </c>
      <c r="Y354" s="58" t="s">
        <v>39</v>
      </c>
      <c r="Z354" s="58" t="s">
        <v>71</v>
      </c>
      <c r="AA354" s="58" t="s">
        <v>71</v>
      </c>
      <c r="AB354" s="58" t="s">
        <v>155</v>
      </c>
      <c r="AC354" s="58" t="s">
        <v>156</v>
      </c>
      <c r="AD354" s="58" t="s">
        <v>71</v>
      </c>
    </row>
    <row r="355" spans="2:30" s="107" customFormat="1" ht="143.25" customHeight="1" x14ac:dyDescent="0.2">
      <c r="B355" s="110" t="s">
        <v>141</v>
      </c>
      <c r="C355" s="110" t="s">
        <v>522</v>
      </c>
      <c r="D355" s="134" t="s">
        <v>523</v>
      </c>
      <c r="E355" s="32" t="s">
        <v>453</v>
      </c>
      <c r="F355" s="32" t="s">
        <v>524</v>
      </c>
      <c r="G355" s="112" t="s">
        <v>67</v>
      </c>
      <c r="H355" s="144"/>
      <c r="I355" s="132" t="s">
        <v>93</v>
      </c>
      <c r="J355" s="58" t="s">
        <v>86</v>
      </c>
      <c r="K355" s="59" t="s">
        <v>94</v>
      </c>
      <c r="L355" s="58" t="s">
        <v>157</v>
      </c>
      <c r="M355" s="59" t="s">
        <v>95</v>
      </c>
      <c r="N355" s="59" t="s">
        <v>158</v>
      </c>
      <c r="O355" s="58">
        <v>2</v>
      </c>
      <c r="P355" s="58">
        <v>3</v>
      </c>
      <c r="Q355" s="58">
        <f t="shared" si="345"/>
        <v>6</v>
      </c>
      <c r="R355" s="58" t="str">
        <f t="shared" si="346"/>
        <v>MEDIO</v>
      </c>
      <c r="S355" s="58">
        <v>10</v>
      </c>
      <c r="T355" s="58">
        <f t="shared" si="347"/>
        <v>60</v>
      </c>
      <c r="U355" s="58" t="str">
        <f t="shared" si="344"/>
        <v>III</v>
      </c>
      <c r="V355" s="58" t="str">
        <f t="shared" si="348"/>
        <v>Aceptable con control existente</v>
      </c>
      <c r="W355" s="58" t="s">
        <v>82</v>
      </c>
      <c r="X355" s="58" t="s">
        <v>159</v>
      </c>
      <c r="Y355" s="58" t="s">
        <v>39</v>
      </c>
      <c r="Z355" s="58" t="s">
        <v>71</v>
      </c>
      <c r="AA355" s="58" t="s">
        <v>71</v>
      </c>
      <c r="AB355" s="58" t="s">
        <v>71</v>
      </c>
      <c r="AC355" s="58" t="s">
        <v>160</v>
      </c>
      <c r="AD355" s="58" t="s">
        <v>71</v>
      </c>
    </row>
    <row r="356" spans="2:30" s="107" customFormat="1" ht="143.25" customHeight="1" x14ac:dyDescent="0.2">
      <c r="B356" s="110" t="s">
        <v>141</v>
      </c>
      <c r="C356" s="110" t="s">
        <v>522</v>
      </c>
      <c r="D356" s="134" t="s">
        <v>523</v>
      </c>
      <c r="E356" s="32" t="s">
        <v>453</v>
      </c>
      <c r="F356" s="32" t="s">
        <v>524</v>
      </c>
      <c r="G356" s="112" t="s">
        <v>67</v>
      </c>
      <c r="H356" s="144"/>
      <c r="I356" s="130" t="s">
        <v>395</v>
      </c>
      <c r="J356" s="130" t="s">
        <v>100</v>
      </c>
      <c r="K356" s="128" t="s">
        <v>101</v>
      </c>
      <c r="L356" s="130" t="s">
        <v>236</v>
      </c>
      <c r="M356" s="128" t="s">
        <v>236</v>
      </c>
      <c r="N356" s="128" t="s">
        <v>379</v>
      </c>
      <c r="O356" s="130">
        <v>2</v>
      </c>
      <c r="P356" s="130">
        <v>3</v>
      </c>
      <c r="Q356" s="130">
        <f t="shared" si="345"/>
        <v>6</v>
      </c>
      <c r="R356" s="130" t="str">
        <f t="shared" si="346"/>
        <v>MEDIO</v>
      </c>
      <c r="S356" s="130">
        <v>10</v>
      </c>
      <c r="T356" s="130">
        <f t="shared" si="347"/>
        <v>60</v>
      </c>
      <c r="U356" s="58" t="str">
        <f t="shared" si="344"/>
        <v>III</v>
      </c>
      <c r="V356" s="58" t="str">
        <f t="shared" si="348"/>
        <v>Aceptable con control existente</v>
      </c>
      <c r="W356" s="130" t="s">
        <v>82</v>
      </c>
      <c r="X356" s="130" t="s">
        <v>91</v>
      </c>
      <c r="Y356" s="130" t="s">
        <v>39</v>
      </c>
      <c r="Z356" s="130" t="s">
        <v>71</v>
      </c>
      <c r="AA356" s="130" t="s">
        <v>71</v>
      </c>
      <c r="AB356" s="130" t="s">
        <v>71</v>
      </c>
      <c r="AC356" s="130" t="s">
        <v>380</v>
      </c>
      <c r="AD356" s="58" t="s">
        <v>71</v>
      </c>
    </row>
    <row r="357" spans="2:30" s="107" customFormat="1" ht="112.5" customHeight="1" x14ac:dyDescent="0.2">
      <c r="B357" s="110" t="s">
        <v>141</v>
      </c>
      <c r="C357" s="110" t="s">
        <v>522</v>
      </c>
      <c r="D357" s="134" t="s">
        <v>523</v>
      </c>
      <c r="E357" s="32" t="s">
        <v>453</v>
      </c>
      <c r="F357" s="32" t="s">
        <v>524</v>
      </c>
      <c r="G357" s="112" t="s">
        <v>67</v>
      </c>
      <c r="H357" s="144"/>
      <c r="I357" s="133" t="s">
        <v>115</v>
      </c>
      <c r="J357" s="130" t="s">
        <v>116</v>
      </c>
      <c r="K357" s="128" t="s">
        <v>117</v>
      </c>
      <c r="L357" s="130" t="s">
        <v>118</v>
      </c>
      <c r="M357" s="128" t="s">
        <v>119</v>
      </c>
      <c r="N357" s="128" t="s">
        <v>120</v>
      </c>
      <c r="O357" s="130">
        <v>2</v>
      </c>
      <c r="P357" s="130">
        <v>2</v>
      </c>
      <c r="Q357" s="130">
        <f t="shared" si="345"/>
        <v>4</v>
      </c>
      <c r="R357" s="130" t="str">
        <f t="shared" si="346"/>
        <v>BAJO</v>
      </c>
      <c r="S357" s="130">
        <v>25</v>
      </c>
      <c r="T357" s="130">
        <f t="shared" si="347"/>
        <v>100</v>
      </c>
      <c r="U357" s="58" t="str">
        <f t="shared" si="344"/>
        <v>III</v>
      </c>
      <c r="V357" s="58" t="str">
        <f t="shared" si="348"/>
        <v>Aceptable con control existente</v>
      </c>
      <c r="W357" s="130" t="s">
        <v>82</v>
      </c>
      <c r="X357" s="130" t="s">
        <v>122</v>
      </c>
      <c r="Y357" s="130" t="s">
        <v>39</v>
      </c>
      <c r="Z357" s="130" t="s">
        <v>71</v>
      </c>
      <c r="AA357" s="130" t="s">
        <v>71</v>
      </c>
      <c r="AB357" s="130" t="s">
        <v>71</v>
      </c>
      <c r="AC357" s="128" t="s">
        <v>123</v>
      </c>
      <c r="AD357" s="58" t="s">
        <v>71</v>
      </c>
    </row>
    <row r="358" spans="2:30" s="107" customFormat="1" ht="112.5" customHeight="1" x14ac:dyDescent="0.2">
      <c r="B358" s="110" t="s">
        <v>141</v>
      </c>
      <c r="C358" s="110" t="s">
        <v>522</v>
      </c>
      <c r="D358" s="134" t="s">
        <v>523</v>
      </c>
      <c r="E358" s="32" t="s">
        <v>453</v>
      </c>
      <c r="F358" s="32" t="s">
        <v>524</v>
      </c>
      <c r="G358" s="112" t="s">
        <v>67</v>
      </c>
      <c r="H358" s="144"/>
      <c r="I358" s="79" t="s">
        <v>124</v>
      </c>
      <c r="J358" s="58" t="s">
        <v>116</v>
      </c>
      <c r="K358" s="59" t="s">
        <v>125</v>
      </c>
      <c r="L358" s="58" t="s">
        <v>126</v>
      </c>
      <c r="M358" s="59" t="s">
        <v>164</v>
      </c>
      <c r="N358" s="59" t="s">
        <v>128</v>
      </c>
      <c r="O358" s="58">
        <v>2</v>
      </c>
      <c r="P358" s="58">
        <v>3</v>
      </c>
      <c r="Q358" s="58">
        <f t="shared" si="345"/>
        <v>6</v>
      </c>
      <c r="R358" s="58" t="str">
        <f t="shared" si="346"/>
        <v>MEDIO</v>
      </c>
      <c r="S358" s="58">
        <v>10</v>
      </c>
      <c r="T358" s="58">
        <f t="shared" si="347"/>
        <v>60</v>
      </c>
      <c r="U358" s="58" t="str">
        <f t="shared" si="344"/>
        <v>III</v>
      </c>
      <c r="V358" s="58" t="str">
        <f t="shared" si="348"/>
        <v>Aceptable con control existente</v>
      </c>
      <c r="W358" s="58" t="s">
        <v>82</v>
      </c>
      <c r="X358" s="58" t="s">
        <v>122</v>
      </c>
      <c r="Y358" s="58" t="s">
        <v>39</v>
      </c>
      <c r="Z358" s="58" t="s">
        <v>71</v>
      </c>
      <c r="AA358" s="58" t="s">
        <v>71</v>
      </c>
      <c r="AB358" s="58" t="s">
        <v>71</v>
      </c>
      <c r="AC358" s="58" t="s">
        <v>129</v>
      </c>
      <c r="AD358" s="58" t="s">
        <v>71</v>
      </c>
    </row>
    <row r="359" spans="2:30" s="107" customFormat="1" ht="112.5" customHeight="1" x14ac:dyDescent="0.25">
      <c r="B359" s="110" t="s">
        <v>141</v>
      </c>
      <c r="C359" s="110" t="s">
        <v>522</v>
      </c>
      <c r="D359" s="134" t="s">
        <v>523</v>
      </c>
      <c r="E359" s="32" t="s">
        <v>453</v>
      </c>
      <c r="F359" s="32" t="s">
        <v>524</v>
      </c>
      <c r="G359" s="112"/>
      <c r="H359" s="112" t="s">
        <v>67</v>
      </c>
      <c r="I359" s="79" t="s">
        <v>246</v>
      </c>
      <c r="J359" s="58" t="s">
        <v>131</v>
      </c>
      <c r="K359" s="59" t="s">
        <v>132</v>
      </c>
      <c r="L359" s="58" t="s">
        <v>133</v>
      </c>
      <c r="M359" s="59" t="s">
        <v>134</v>
      </c>
      <c r="N359" s="59" t="s">
        <v>135</v>
      </c>
      <c r="O359" s="58">
        <v>2</v>
      </c>
      <c r="P359" s="58">
        <v>2</v>
      </c>
      <c r="Q359" s="58">
        <v>2</v>
      </c>
      <c r="R359" s="58" t="str">
        <f t="shared" si="346"/>
        <v>BAJO</v>
      </c>
      <c r="S359" s="58">
        <v>10</v>
      </c>
      <c r="T359" s="58">
        <f t="shared" si="347"/>
        <v>20</v>
      </c>
      <c r="U359" s="58" t="str">
        <f t="shared" si="344"/>
        <v>IV</v>
      </c>
      <c r="V359" s="58" t="str">
        <f t="shared" si="348"/>
        <v>Aceptable</v>
      </c>
      <c r="W359" s="58" t="s">
        <v>82</v>
      </c>
      <c r="X359" s="58" t="s">
        <v>136</v>
      </c>
      <c r="Y359" s="58" t="s">
        <v>39</v>
      </c>
      <c r="Z359" s="58" t="s">
        <v>71</v>
      </c>
      <c r="AA359" s="58" t="s">
        <v>71</v>
      </c>
      <c r="AB359" s="58" t="s">
        <v>71</v>
      </c>
      <c r="AC359" s="59" t="s">
        <v>137</v>
      </c>
      <c r="AD359" s="58" t="s">
        <v>71</v>
      </c>
    </row>
    <row r="360" spans="2:30" s="107" customFormat="1" ht="112.5" customHeight="1" x14ac:dyDescent="0.2">
      <c r="B360" s="108" t="s">
        <v>62</v>
      </c>
      <c r="C360" s="113" t="s">
        <v>190</v>
      </c>
      <c r="D360" s="117" t="s">
        <v>526</v>
      </c>
      <c r="E360" s="32" t="s">
        <v>453</v>
      </c>
      <c r="F360" s="135" t="s">
        <v>527</v>
      </c>
      <c r="G360" s="112" t="s">
        <v>67</v>
      </c>
      <c r="H360" s="144"/>
      <c r="I360" s="79" t="s">
        <v>68</v>
      </c>
      <c r="J360" s="58" t="s">
        <v>69</v>
      </c>
      <c r="K360" s="59" t="s">
        <v>70</v>
      </c>
      <c r="L360" s="59" t="s">
        <v>71</v>
      </c>
      <c r="M360" s="59" t="s">
        <v>72</v>
      </c>
      <c r="N360" s="59" t="s">
        <v>73</v>
      </c>
      <c r="O360" s="58">
        <v>1</v>
      </c>
      <c r="P360" s="58">
        <v>1</v>
      </c>
      <c r="Q360" s="58">
        <f>O360*P360</f>
        <v>1</v>
      </c>
      <c r="R360" s="58" t="str">
        <f t="shared" si="346"/>
        <v>BAJO</v>
      </c>
      <c r="S360" s="58">
        <v>10</v>
      </c>
      <c r="T360" s="58">
        <f t="shared" si="347"/>
        <v>10</v>
      </c>
      <c r="U360" s="58" t="str">
        <f t="shared" si="344"/>
        <v>IV</v>
      </c>
      <c r="V360" s="58" t="str">
        <f t="shared" si="348"/>
        <v>Aceptable</v>
      </c>
      <c r="W360" s="58" t="s">
        <v>82</v>
      </c>
      <c r="X360" s="59" t="s">
        <v>70</v>
      </c>
      <c r="Y360" s="58" t="s">
        <v>39</v>
      </c>
      <c r="Z360" s="58" t="s">
        <v>71</v>
      </c>
      <c r="AA360" s="58" t="s">
        <v>71</v>
      </c>
      <c r="AB360" s="58" t="s">
        <v>71</v>
      </c>
      <c r="AC360" s="58" t="s">
        <v>75</v>
      </c>
      <c r="AD360" s="58" t="s">
        <v>71</v>
      </c>
    </row>
    <row r="361" spans="2:30" s="107" customFormat="1" ht="112.5" customHeight="1" x14ac:dyDescent="0.2">
      <c r="B361" s="108" t="s">
        <v>62</v>
      </c>
      <c r="C361" s="113" t="s">
        <v>190</v>
      </c>
      <c r="D361" s="117" t="s">
        <v>526</v>
      </c>
      <c r="E361" s="32" t="s">
        <v>453</v>
      </c>
      <c r="F361" s="135" t="s">
        <v>527</v>
      </c>
      <c r="G361" s="112" t="s">
        <v>67</v>
      </c>
      <c r="H361" s="144"/>
      <c r="I361" s="79" t="s">
        <v>258</v>
      </c>
      <c r="J361" s="58" t="s">
        <v>77</v>
      </c>
      <c r="K361" s="59" t="s">
        <v>78</v>
      </c>
      <c r="L361" s="58" t="s">
        <v>79</v>
      </c>
      <c r="M361" s="59" t="s">
        <v>71</v>
      </c>
      <c r="N361" s="59" t="s">
        <v>81</v>
      </c>
      <c r="O361" s="58">
        <v>1</v>
      </c>
      <c r="P361" s="58">
        <v>2</v>
      </c>
      <c r="Q361" s="58">
        <v>6</v>
      </c>
      <c r="R361" s="58" t="str">
        <f t="shared" ref="R361" si="354">IF(Q361&lt;=4,"BAJO",IF(Q361&lt;=8,"MEDIO",IF(Q361&lt;=20,"ALTO","MUY ALTO")))</f>
        <v>MEDIO</v>
      </c>
      <c r="S361" s="58">
        <v>10</v>
      </c>
      <c r="T361" s="58">
        <f t="shared" ref="T361" si="355">Q361*S361</f>
        <v>60</v>
      </c>
      <c r="U361" s="58" t="str">
        <f t="shared" ref="U361" si="356">IF(T361&lt;=20,"IV",IF(T361&lt;=120,"III",IF(T361&lt;=500,"II",IF(T361&lt;=4000,"I",FALSE))))</f>
        <v>III</v>
      </c>
      <c r="V361" s="58" t="str">
        <f t="shared" ref="V361" si="357">IF(U361="IV","Aceptable",IF(U361="III","Aceptable con control existente",IF(U361="II","Aceptable con control especifico", IF(U361="I","No Aceptable",FALSE))))</f>
        <v>Aceptable con control existente</v>
      </c>
      <c r="W361" s="58" t="s">
        <v>82</v>
      </c>
      <c r="X361" s="58" t="s">
        <v>83</v>
      </c>
      <c r="Y361" s="58" t="s">
        <v>39</v>
      </c>
      <c r="Z361" s="58" t="s">
        <v>71</v>
      </c>
      <c r="AA361" s="58" t="s">
        <v>71</v>
      </c>
      <c r="AB361" s="58" t="s">
        <v>71</v>
      </c>
      <c r="AC361" s="58" t="s">
        <v>84</v>
      </c>
      <c r="AD361" s="58" t="s">
        <v>71</v>
      </c>
    </row>
    <row r="362" spans="2:30" s="107" customFormat="1" ht="112.5" customHeight="1" x14ac:dyDescent="0.2">
      <c r="B362" s="108" t="s">
        <v>62</v>
      </c>
      <c r="C362" s="113" t="s">
        <v>190</v>
      </c>
      <c r="D362" s="117" t="s">
        <v>526</v>
      </c>
      <c r="E362" s="32" t="s">
        <v>453</v>
      </c>
      <c r="F362" s="135" t="s">
        <v>527</v>
      </c>
      <c r="G362" s="112" t="s">
        <v>67</v>
      </c>
      <c r="H362" s="144"/>
      <c r="I362" s="131" t="s">
        <v>85</v>
      </c>
      <c r="J362" s="58" t="s">
        <v>86</v>
      </c>
      <c r="K362" s="59" t="s">
        <v>87</v>
      </c>
      <c r="L362" s="58" t="s">
        <v>88</v>
      </c>
      <c r="M362" s="59" t="s">
        <v>152</v>
      </c>
      <c r="N362" s="59" t="s">
        <v>153</v>
      </c>
      <c r="O362" s="58">
        <v>1</v>
      </c>
      <c r="P362" s="58">
        <v>2</v>
      </c>
      <c r="Q362" s="58">
        <v>6</v>
      </c>
      <c r="R362" s="58" t="str">
        <f t="shared" si="346"/>
        <v>MEDIO</v>
      </c>
      <c r="S362" s="58">
        <v>10</v>
      </c>
      <c r="T362" s="58">
        <f t="shared" si="347"/>
        <v>60</v>
      </c>
      <c r="U362" s="58" t="str">
        <f t="shared" si="344"/>
        <v>III</v>
      </c>
      <c r="V362" s="58" t="str">
        <f t="shared" si="348"/>
        <v>Aceptable con control existente</v>
      </c>
      <c r="W362" s="58" t="s">
        <v>82</v>
      </c>
      <c r="X362" s="58" t="s">
        <v>154</v>
      </c>
      <c r="Y362" s="58" t="s">
        <v>39</v>
      </c>
      <c r="Z362" s="58" t="s">
        <v>71</v>
      </c>
      <c r="AA362" s="58" t="s">
        <v>71</v>
      </c>
      <c r="AB362" s="58" t="s">
        <v>155</v>
      </c>
      <c r="AC362" s="58" t="s">
        <v>156</v>
      </c>
      <c r="AD362" s="58" t="s">
        <v>71</v>
      </c>
    </row>
    <row r="363" spans="2:30" s="107" customFormat="1" ht="112.5" customHeight="1" x14ac:dyDescent="0.2">
      <c r="B363" s="108" t="s">
        <v>62</v>
      </c>
      <c r="C363" s="113" t="s">
        <v>190</v>
      </c>
      <c r="D363" s="117" t="s">
        <v>526</v>
      </c>
      <c r="E363" s="32" t="s">
        <v>453</v>
      </c>
      <c r="F363" s="135" t="s">
        <v>527</v>
      </c>
      <c r="G363" s="112" t="s">
        <v>67</v>
      </c>
      <c r="H363" s="144"/>
      <c r="I363" s="132" t="s">
        <v>93</v>
      </c>
      <c r="J363" s="58" t="s">
        <v>86</v>
      </c>
      <c r="K363" s="59" t="s">
        <v>94</v>
      </c>
      <c r="L363" s="58" t="s">
        <v>157</v>
      </c>
      <c r="M363" s="59" t="s">
        <v>95</v>
      </c>
      <c r="N363" s="59" t="s">
        <v>158</v>
      </c>
      <c r="O363" s="58">
        <v>1</v>
      </c>
      <c r="P363" s="58">
        <v>2</v>
      </c>
      <c r="Q363" s="58">
        <v>6</v>
      </c>
      <c r="R363" s="58" t="str">
        <f t="shared" si="346"/>
        <v>MEDIO</v>
      </c>
      <c r="S363" s="58">
        <v>10</v>
      </c>
      <c r="T363" s="58">
        <f t="shared" si="347"/>
        <v>60</v>
      </c>
      <c r="U363" s="58" t="str">
        <f t="shared" si="344"/>
        <v>III</v>
      </c>
      <c r="V363" s="58" t="str">
        <f t="shared" si="348"/>
        <v>Aceptable con control existente</v>
      </c>
      <c r="W363" s="58" t="s">
        <v>82</v>
      </c>
      <c r="X363" s="58" t="s">
        <v>159</v>
      </c>
      <c r="Y363" s="58" t="s">
        <v>39</v>
      </c>
      <c r="Z363" s="58" t="s">
        <v>71</v>
      </c>
      <c r="AA363" s="58" t="s">
        <v>71</v>
      </c>
      <c r="AB363" s="58" t="s">
        <v>71</v>
      </c>
      <c r="AC363" s="58" t="s">
        <v>160</v>
      </c>
      <c r="AD363" s="58" t="s">
        <v>71</v>
      </c>
    </row>
    <row r="364" spans="2:30" s="107" customFormat="1" ht="137.25" customHeight="1" x14ac:dyDescent="0.2">
      <c r="B364" s="108" t="s">
        <v>62</v>
      </c>
      <c r="C364" s="113" t="s">
        <v>190</v>
      </c>
      <c r="D364" s="117" t="s">
        <v>526</v>
      </c>
      <c r="E364" s="32" t="s">
        <v>453</v>
      </c>
      <c r="F364" s="135" t="s">
        <v>527</v>
      </c>
      <c r="G364" s="112" t="s">
        <v>67</v>
      </c>
      <c r="H364" s="144"/>
      <c r="I364" s="79" t="s">
        <v>99</v>
      </c>
      <c r="J364" s="58" t="s">
        <v>100</v>
      </c>
      <c r="K364" s="59" t="s">
        <v>101</v>
      </c>
      <c r="L364" s="59" t="s">
        <v>102</v>
      </c>
      <c r="M364" s="59" t="s">
        <v>103</v>
      </c>
      <c r="N364" s="59" t="s">
        <v>104</v>
      </c>
      <c r="O364" s="58">
        <v>1</v>
      </c>
      <c r="P364" s="58">
        <v>2</v>
      </c>
      <c r="Q364" s="58">
        <v>6</v>
      </c>
      <c r="R364" s="58" t="str">
        <f t="shared" si="346"/>
        <v>MEDIO</v>
      </c>
      <c r="S364" s="58">
        <v>10</v>
      </c>
      <c r="T364" s="58">
        <f t="shared" si="347"/>
        <v>60</v>
      </c>
      <c r="U364" s="58" t="str">
        <f t="shared" si="344"/>
        <v>III</v>
      </c>
      <c r="V364" s="58" t="str">
        <f t="shared" si="348"/>
        <v>Aceptable con control existente</v>
      </c>
      <c r="W364" s="58" t="s">
        <v>82</v>
      </c>
      <c r="X364" s="58" t="s">
        <v>91</v>
      </c>
      <c r="Y364" s="58" t="s">
        <v>39</v>
      </c>
      <c r="Z364" s="58" t="s">
        <v>71</v>
      </c>
      <c r="AA364" s="58" t="s">
        <v>71</v>
      </c>
      <c r="AB364" s="58" t="s">
        <v>71</v>
      </c>
      <c r="AC364" s="58" t="s">
        <v>161</v>
      </c>
      <c r="AD364" s="58" t="s">
        <v>71</v>
      </c>
    </row>
    <row r="365" spans="2:30" s="107" customFormat="1" ht="128.25" customHeight="1" x14ac:dyDescent="0.2">
      <c r="B365" s="108" t="s">
        <v>62</v>
      </c>
      <c r="C365" s="113" t="s">
        <v>190</v>
      </c>
      <c r="D365" s="117" t="s">
        <v>526</v>
      </c>
      <c r="E365" s="32" t="s">
        <v>453</v>
      </c>
      <c r="F365" s="135" t="s">
        <v>527</v>
      </c>
      <c r="G365" s="112" t="s">
        <v>67</v>
      </c>
      <c r="H365" s="144"/>
      <c r="I365" s="79" t="s">
        <v>106</v>
      </c>
      <c r="J365" s="58" t="s">
        <v>100</v>
      </c>
      <c r="K365" s="59" t="s">
        <v>101</v>
      </c>
      <c r="L365" s="58" t="s">
        <v>107</v>
      </c>
      <c r="M365" s="59" t="s">
        <v>162</v>
      </c>
      <c r="N365" s="59" t="s">
        <v>109</v>
      </c>
      <c r="O365" s="58">
        <v>1</v>
      </c>
      <c r="P365" s="58">
        <v>2</v>
      </c>
      <c r="Q365" s="58">
        <v>6</v>
      </c>
      <c r="R365" s="58" t="str">
        <f t="shared" si="346"/>
        <v>MEDIO</v>
      </c>
      <c r="S365" s="58">
        <v>10</v>
      </c>
      <c r="T365" s="58">
        <f t="shared" si="347"/>
        <v>60</v>
      </c>
      <c r="U365" s="58" t="str">
        <f t="shared" si="344"/>
        <v>III</v>
      </c>
      <c r="V365" s="58" t="str">
        <f t="shared" si="348"/>
        <v>Aceptable con control existente</v>
      </c>
      <c r="W365" s="58" t="s">
        <v>82</v>
      </c>
      <c r="X365" s="58" t="s">
        <v>91</v>
      </c>
      <c r="Y365" s="58" t="s">
        <v>39</v>
      </c>
      <c r="Z365" s="58" t="s">
        <v>71</v>
      </c>
      <c r="AA365" s="58" t="s">
        <v>71</v>
      </c>
      <c r="AB365" s="58" t="s">
        <v>71</v>
      </c>
      <c r="AC365" s="58" t="s">
        <v>163</v>
      </c>
      <c r="AD365" s="58" t="s">
        <v>71</v>
      </c>
    </row>
    <row r="366" spans="2:30" s="107" customFormat="1" ht="142.5" customHeight="1" x14ac:dyDescent="0.2">
      <c r="B366" s="108" t="s">
        <v>62</v>
      </c>
      <c r="C366" s="113" t="s">
        <v>190</v>
      </c>
      <c r="D366" s="117" t="s">
        <v>526</v>
      </c>
      <c r="E366" s="32" t="s">
        <v>453</v>
      </c>
      <c r="F366" s="135" t="s">
        <v>527</v>
      </c>
      <c r="G366" s="112" t="s">
        <v>67</v>
      </c>
      <c r="H366" s="144"/>
      <c r="I366" s="79" t="s">
        <v>172</v>
      </c>
      <c r="J366" s="58" t="s">
        <v>100</v>
      </c>
      <c r="K366" s="59" t="s">
        <v>101</v>
      </c>
      <c r="L366" s="59" t="s">
        <v>112</v>
      </c>
      <c r="M366" s="59" t="s">
        <v>103</v>
      </c>
      <c r="N366" s="59" t="s">
        <v>173</v>
      </c>
      <c r="O366" s="58">
        <v>1</v>
      </c>
      <c r="P366" s="58">
        <v>2</v>
      </c>
      <c r="Q366" s="58">
        <v>6</v>
      </c>
      <c r="R366" s="58" t="str">
        <f t="shared" si="346"/>
        <v>MEDIO</v>
      </c>
      <c r="S366" s="58">
        <v>10</v>
      </c>
      <c r="T366" s="58">
        <f t="shared" si="347"/>
        <v>60</v>
      </c>
      <c r="U366" s="58" t="str">
        <f t="shared" si="344"/>
        <v>III</v>
      </c>
      <c r="V366" s="58" t="str">
        <f t="shared" si="348"/>
        <v>Aceptable con control existente</v>
      </c>
      <c r="W366" s="58" t="s">
        <v>82</v>
      </c>
      <c r="X366" s="58" t="s">
        <v>91</v>
      </c>
      <c r="Y366" s="58" t="s">
        <v>39</v>
      </c>
      <c r="Z366" s="58" t="s">
        <v>71</v>
      </c>
      <c r="AA366" s="58" t="s">
        <v>71</v>
      </c>
      <c r="AB366" s="58" t="s">
        <v>71</v>
      </c>
      <c r="AC366" s="58" t="s">
        <v>174</v>
      </c>
      <c r="AD366" s="58" t="s">
        <v>71</v>
      </c>
    </row>
    <row r="367" spans="2:30" s="107" customFormat="1" ht="112.5" customHeight="1" x14ac:dyDescent="0.2">
      <c r="B367" s="108" t="s">
        <v>62</v>
      </c>
      <c r="C367" s="113" t="s">
        <v>190</v>
      </c>
      <c r="D367" s="117" t="s">
        <v>526</v>
      </c>
      <c r="E367" s="32" t="s">
        <v>453</v>
      </c>
      <c r="F367" s="135" t="s">
        <v>527</v>
      </c>
      <c r="G367" s="112" t="s">
        <v>67</v>
      </c>
      <c r="H367" s="144"/>
      <c r="I367" s="79" t="s">
        <v>111</v>
      </c>
      <c r="J367" s="58" t="s">
        <v>100</v>
      </c>
      <c r="K367" s="59" t="s">
        <v>101</v>
      </c>
      <c r="L367" s="59" t="s">
        <v>112</v>
      </c>
      <c r="M367" s="59" t="s">
        <v>113</v>
      </c>
      <c r="N367" s="59" t="s">
        <v>114</v>
      </c>
      <c r="O367" s="58">
        <v>1</v>
      </c>
      <c r="P367" s="58">
        <v>2</v>
      </c>
      <c r="Q367" s="58">
        <v>6</v>
      </c>
      <c r="R367" s="58" t="str">
        <f t="shared" si="346"/>
        <v>MEDIO</v>
      </c>
      <c r="S367" s="58">
        <v>10</v>
      </c>
      <c r="T367" s="58">
        <f t="shared" si="347"/>
        <v>60</v>
      </c>
      <c r="U367" s="58" t="str">
        <f t="shared" si="344"/>
        <v>III</v>
      </c>
      <c r="V367" s="58" t="str">
        <f t="shared" si="348"/>
        <v>Aceptable con control existente</v>
      </c>
      <c r="W367" s="58" t="s">
        <v>82</v>
      </c>
      <c r="X367" s="58" t="s">
        <v>91</v>
      </c>
      <c r="Y367" s="58" t="s">
        <v>39</v>
      </c>
      <c r="Z367" s="58" t="s">
        <v>71</v>
      </c>
      <c r="AA367" s="58" t="s">
        <v>71</v>
      </c>
      <c r="AB367" s="58" t="s">
        <v>71</v>
      </c>
      <c r="AC367" s="58" t="s">
        <v>175</v>
      </c>
      <c r="AD367" s="58" t="s">
        <v>71</v>
      </c>
    </row>
    <row r="368" spans="2:30" s="107" customFormat="1" ht="134.25" customHeight="1" x14ac:dyDescent="0.2">
      <c r="B368" s="108" t="s">
        <v>62</v>
      </c>
      <c r="C368" s="113" t="s">
        <v>190</v>
      </c>
      <c r="D368" s="117" t="s">
        <v>526</v>
      </c>
      <c r="E368" s="32" t="s">
        <v>453</v>
      </c>
      <c r="F368" s="135" t="s">
        <v>527</v>
      </c>
      <c r="G368" s="112" t="s">
        <v>67</v>
      </c>
      <c r="H368" s="144"/>
      <c r="I368" s="133" t="s">
        <v>115</v>
      </c>
      <c r="J368" s="130" t="s">
        <v>116</v>
      </c>
      <c r="K368" s="128" t="s">
        <v>117</v>
      </c>
      <c r="L368" s="130" t="s">
        <v>118</v>
      </c>
      <c r="M368" s="128" t="s">
        <v>119</v>
      </c>
      <c r="N368" s="128" t="s">
        <v>120</v>
      </c>
      <c r="O368" s="130">
        <v>2</v>
      </c>
      <c r="P368" s="130">
        <v>2</v>
      </c>
      <c r="Q368" s="130">
        <f t="shared" ref="Q368:Q369" si="358">O368*P368</f>
        <v>4</v>
      </c>
      <c r="R368" s="130" t="str">
        <f t="shared" si="346"/>
        <v>BAJO</v>
      </c>
      <c r="S368" s="130">
        <v>25</v>
      </c>
      <c r="T368" s="130">
        <f t="shared" si="347"/>
        <v>100</v>
      </c>
      <c r="U368" s="58" t="str">
        <f t="shared" si="344"/>
        <v>III</v>
      </c>
      <c r="V368" s="58" t="str">
        <f t="shared" si="348"/>
        <v>Aceptable con control existente</v>
      </c>
      <c r="W368" s="130" t="s">
        <v>82</v>
      </c>
      <c r="X368" s="130" t="s">
        <v>122</v>
      </c>
      <c r="Y368" s="130" t="s">
        <v>39</v>
      </c>
      <c r="Z368" s="130" t="s">
        <v>71</v>
      </c>
      <c r="AA368" s="130" t="s">
        <v>71</v>
      </c>
      <c r="AB368" s="130" t="s">
        <v>71</v>
      </c>
      <c r="AC368" s="128" t="s">
        <v>123</v>
      </c>
      <c r="AD368" s="58" t="s">
        <v>71</v>
      </c>
    </row>
    <row r="369" spans="2:30" s="107" customFormat="1" ht="112.5" customHeight="1" x14ac:dyDescent="0.2">
      <c r="B369" s="108" t="s">
        <v>62</v>
      </c>
      <c r="C369" s="113" t="s">
        <v>190</v>
      </c>
      <c r="D369" s="117" t="s">
        <v>526</v>
      </c>
      <c r="E369" s="32" t="s">
        <v>453</v>
      </c>
      <c r="F369" s="135" t="s">
        <v>527</v>
      </c>
      <c r="G369" s="112" t="s">
        <v>67</v>
      </c>
      <c r="H369" s="144"/>
      <c r="I369" s="79" t="s">
        <v>124</v>
      </c>
      <c r="J369" s="58" t="s">
        <v>116</v>
      </c>
      <c r="K369" s="59" t="s">
        <v>125</v>
      </c>
      <c r="L369" s="58" t="s">
        <v>126</v>
      </c>
      <c r="M369" s="59" t="s">
        <v>164</v>
      </c>
      <c r="N369" s="59" t="s">
        <v>128</v>
      </c>
      <c r="O369" s="58">
        <v>2</v>
      </c>
      <c r="P369" s="58">
        <v>3</v>
      </c>
      <c r="Q369" s="58">
        <f t="shared" si="358"/>
        <v>6</v>
      </c>
      <c r="R369" s="58" t="str">
        <f t="shared" si="346"/>
        <v>MEDIO</v>
      </c>
      <c r="S369" s="58">
        <v>10</v>
      </c>
      <c r="T369" s="58">
        <f t="shared" si="347"/>
        <v>60</v>
      </c>
      <c r="U369" s="58" t="str">
        <f t="shared" si="344"/>
        <v>III</v>
      </c>
      <c r="V369" s="58" t="str">
        <f t="shared" si="348"/>
        <v>Aceptable con control existente</v>
      </c>
      <c r="W369" s="58" t="s">
        <v>82</v>
      </c>
      <c r="X369" s="58" t="s">
        <v>122</v>
      </c>
      <c r="Y369" s="58" t="s">
        <v>39</v>
      </c>
      <c r="Z369" s="58" t="s">
        <v>71</v>
      </c>
      <c r="AA369" s="58" t="s">
        <v>71</v>
      </c>
      <c r="AB369" s="58" t="s">
        <v>71</v>
      </c>
      <c r="AC369" s="58" t="s">
        <v>129</v>
      </c>
      <c r="AD369" s="58" t="s">
        <v>71</v>
      </c>
    </row>
    <row r="370" spans="2:30" s="107" customFormat="1" ht="112.5" customHeight="1" x14ac:dyDescent="0.2">
      <c r="B370" s="108" t="s">
        <v>62</v>
      </c>
      <c r="C370" s="113" t="s">
        <v>190</v>
      </c>
      <c r="D370" s="117" t="s">
        <v>526</v>
      </c>
      <c r="E370" s="32" t="s">
        <v>453</v>
      </c>
      <c r="F370" s="135" t="s">
        <v>527</v>
      </c>
      <c r="G370" s="112"/>
      <c r="H370" s="112" t="s">
        <v>67</v>
      </c>
      <c r="I370" s="79" t="s">
        <v>246</v>
      </c>
      <c r="J370" s="58" t="s">
        <v>131</v>
      </c>
      <c r="K370" s="59" t="s">
        <v>132</v>
      </c>
      <c r="L370" s="58" t="s">
        <v>133</v>
      </c>
      <c r="M370" s="59" t="s">
        <v>134</v>
      </c>
      <c r="N370" s="59" t="s">
        <v>135</v>
      </c>
      <c r="O370" s="58">
        <v>2</v>
      </c>
      <c r="P370" s="58">
        <v>2</v>
      </c>
      <c r="Q370" s="58">
        <v>2</v>
      </c>
      <c r="R370" s="58" t="str">
        <f t="shared" si="346"/>
        <v>BAJO</v>
      </c>
      <c r="S370" s="58">
        <v>10</v>
      </c>
      <c r="T370" s="58">
        <f t="shared" si="347"/>
        <v>20</v>
      </c>
      <c r="U370" s="58" t="str">
        <f t="shared" si="344"/>
        <v>IV</v>
      </c>
      <c r="V370" s="58" t="str">
        <f t="shared" si="348"/>
        <v>Aceptable</v>
      </c>
      <c r="W370" s="58" t="s">
        <v>82</v>
      </c>
      <c r="X370" s="58" t="s">
        <v>136</v>
      </c>
      <c r="Y370" s="58" t="s">
        <v>39</v>
      </c>
      <c r="Z370" s="58" t="s">
        <v>71</v>
      </c>
      <c r="AA370" s="58" t="s">
        <v>71</v>
      </c>
      <c r="AB370" s="58" t="s">
        <v>71</v>
      </c>
      <c r="AC370" s="59" t="s">
        <v>137</v>
      </c>
      <c r="AD370" s="58" t="s">
        <v>71</v>
      </c>
    </row>
    <row r="371" spans="2:30" s="107" customFormat="1" ht="112.5" customHeight="1" x14ac:dyDescent="0.2">
      <c r="B371" s="108" t="s">
        <v>62</v>
      </c>
      <c r="C371" s="113" t="s">
        <v>190</v>
      </c>
      <c r="D371" s="117" t="s">
        <v>526</v>
      </c>
      <c r="E371" s="32" t="s">
        <v>453</v>
      </c>
      <c r="F371" s="135" t="s">
        <v>527</v>
      </c>
      <c r="G371" s="112"/>
      <c r="H371" s="112" t="s">
        <v>67</v>
      </c>
      <c r="I371" s="79" t="s">
        <v>138</v>
      </c>
      <c r="J371" s="58" t="s">
        <v>131</v>
      </c>
      <c r="K371" s="59" t="s">
        <v>139</v>
      </c>
      <c r="L371" s="58" t="s">
        <v>140</v>
      </c>
      <c r="M371" s="59" t="s">
        <v>134</v>
      </c>
      <c r="N371" s="59" t="s">
        <v>135</v>
      </c>
      <c r="O371" s="58">
        <v>2</v>
      </c>
      <c r="P371" s="58">
        <v>2</v>
      </c>
      <c r="Q371" s="58">
        <v>2</v>
      </c>
      <c r="R371" s="58" t="str">
        <f t="shared" si="346"/>
        <v>BAJO</v>
      </c>
      <c r="S371" s="58">
        <v>10</v>
      </c>
      <c r="T371" s="58">
        <f t="shared" si="347"/>
        <v>20</v>
      </c>
      <c r="U371" s="58" t="str">
        <f t="shared" si="344"/>
        <v>IV</v>
      </c>
      <c r="V371" s="58" t="str">
        <f t="shared" si="348"/>
        <v>Aceptable</v>
      </c>
      <c r="W371" s="58" t="s">
        <v>82</v>
      </c>
      <c r="X371" s="58" t="s">
        <v>136</v>
      </c>
      <c r="Y371" s="58" t="s">
        <v>39</v>
      </c>
      <c r="Z371" s="58" t="s">
        <v>71</v>
      </c>
      <c r="AA371" s="58" t="s">
        <v>71</v>
      </c>
      <c r="AB371" s="58" t="s">
        <v>71</v>
      </c>
      <c r="AC371" s="59" t="s">
        <v>137</v>
      </c>
      <c r="AD371" s="58" t="s">
        <v>71</v>
      </c>
    </row>
    <row r="372" spans="2:30" s="107" customFormat="1" ht="161.25" customHeight="1" x14ac:dyDescent="0.2">
      <c r="B372" s="108" t="s">
        <v>62</v>
      </c>
      <c r="C372" s="113" t="s">
        <v>190</v>
      </c>
      <c r="D372" s="117" t="s">
        <v>528</v>
      </c>
      <c r="E372" s="32" t="s">
        <v>529</v>
      </c>
      <c r="F372" s="32" t="s">
        <v>530</v>
      </c>
      <c r="G372" s="112" t="s">
        <v>67</v>
      </c>
      <c r="H372" s="144"/>
      <c r="I372" s="79" t="s">
        <v>360</v>
      </c>
      <c r="J372" s="58" t="s">
        <v>69</v>
      </c>
      <c r="K372" s="59" t="s">
        <v>70</v>
      </c>
      <c r="L372" s="59" t="s">
        <v>71</v>
      </c>
      <c r="M372" s="59" t="s">
        <v>72</v>
      </c>
      <c r="N372" s="59" t="s">
        <v>73</v>
      </c>
      <c r="O372" s="58">
        <v>1</v>
      </c>
      <c r="P372" s="58">
        <v>2</v>
      </c>
      <c r="Q372" s="58">
        <v>6</v>
      </c>
      <c r="R372" s="58" t="str">
        <f t="shared" si="346"/>
        <v>MEDIO</v>
      </c>
      <c r="S372" s="58">
        <v>10</v>
      </c>
      <c r="T372" s="58">
        <f t="shared" si="347"/>
        <v>60</v>
      </c>
      <c r="U372" s="58" t="str">
        <f t="shared" si="344"/>
        <v>III</v>
      </c>
      <c r="V372" s="58" t="str">
        <f t="shared" si="348"/>
        <v>Aceptable con control existente</v>
      </c>
      <c r="W372" s="58" t="s">
        <v>150</v>
      </c>
      <c r="X372" s="59" t="s">
        <v>70</v>
      </c>
      <c r="Y372" s="58" t="s">
        <v>39</v>
      </c>
      <c r="Z372" s="58" t="s">
        <v>71</v>
      </c>
      <c r="AA372" s="58" t="s">
        <v>71</v>
      </c>
      <c r="AB372" s="58" t="s">
        <v>71</v>
      </c>
      <c r="AC372" s="58" t="s">
        <v>75</v>
      </c>
      <c r="AD372" s="58" t="s">
        <v>71</v>
      </c>
    </row>
    <row r="373" spans="2:30" s="107" customFormat="1" ht="162" customHeight="1" x14ac:dyDescent="0.2">
      <c r="B373" s="108" t="s">
        <v>62</v>
      </c>
      <c r="C373" s="113" t="s">
        <v>190</v>
      </c>
      <c r="D373" s="117" t="s">
        <v>528</v>
      </c>
      <c r="E373" s="32" t="s">
        <v>529</v>
      </c>
      <c r="F373" s="32" t="s">
        <v>530</v>
      </c>
      <c r="G373" s="112" t="s">
        <v>67</v>
      </c>
      <c r="H373" s="144"/>
      <c r="I373" s="79" t="s">
        <v>363</v>
      </c>
      <c r="J373" s="58" t="s">
        <v>77</v>
      </c>
      <c r="K373" s="59" t="s">
        <v>201</v>
      </c>
      <c r="L373" s="58" t="s">
        <v>364</v>
      </c>
      <c r="M373" s="59" t="s">
        <v>365</v>
      </c>
      <c r="N373" s="59" t="s">
        <v>197</v>
      </c>
      <c r="O373" s="58">
        <v>1</v>
      </c>
      <c r="P373" s="58">
        <v>2</v>
      </c>
      <c r="Q373" s="58">
        <f>O373*P373</f>
        <v>2</v>
      </c>
      <c r="R373" s="58" t="str">
        <f t="shared" si="346"/>
        <v>BAJO</v>
      </c>
      <c r="S373" s="58">
        <v>10</v>
      </c>
      <c r="T373" s="58">
        <f t="shared" si="347"/>
        <v>20</v>
      </c>
      <c r="U373" s="58" t="str">
        <f t="shared" si="344"/>
        <v>IV</v>
      </c>
      <c r="V373" s="58" t="str">
        <f t="shared" si="348"/>
        <v>Aceptable</v>
      </c>
      <c r="W373" s="58" t="s">
        <v>150</v>
      </c>
      <c r="X373" s="58" t="s">
        <v>203</v>
      </c>
      <c r="Y373" s="58" t="s">
        <v>39</v>
      </c>
      <c r="Z373" s="58" t="s">
        <v>71</v>
      </c>
      <c r="AA373" s="58" t="s">
        <v>71</v>
      </c>
      <c r="AB373" s="58" t="s">
        <v>366</v>
      </c>
      <c r="AC373" s="58" t="s">
        <v>367</v>
      </c>
      <c r="AD373" s="58" t="s">
        <v>71</v>
      </c>
    </row>
    <row r="374" spans="2:30" s="107" customFormat="1" ht="162" customHeight="1" x14ac:dyDescent="0.2">
      <c r="B374" s="108" t="s">
        <v>62</v>
      </c>
      <c r="C374" s="113" t="s">
        <v>190</v>
      </c>
      <c r="D374" s="117" t="s">
        <v>528</v>
      </c>
      <c r="E374" s="32" t="s">
        <v>529</v>
      </c>
      <c r="F374" s="32" t="s">
        <v>530</v>
      </c>
      <c r="G374" s="112" t="s">
        <v>67</v>
      </c>
      <c r="H374" s="144"/>
      <c r="I374" s="79" t="s">
        <v>258</v>
      </c>
      <c r="J374" s="58" t="s">
        <v>77</v>
      </c>
      <c r="K374" s="59" t="s">
        <v>78</v>
      </c>
      <c r="L374" s="58" t="s">
        <v>79</v>
      </c>
      <c r="M374" s="59" t="s">
        <v>71</v>
      </c>
      <c r="N374" s="59" t="s">
        <v>81</v>
      </c>
      <c r="O374" s="58">
        <v>1</v>
      </c>
      <c r="P374" s="58">
        <v>2</v>
      </c>
      <c r="Q374" s="58">
        <v>6</v>
      </c>
      <c r="R374" s="58" t="str">
        <f t="shared" si="346"/>
        <v>MEDIO</v>
      </c>
      <c r="S374" s="58">
        <v>10</v>
      </c>
      <c r="T374" s="58">
        <f t="shared" si="347"/>
        <v>60</v>
      </c>
      <c r="U374" s="58" t="str">
        <f t="shared" si="344"/>
        <v>III</v>
      </c>
      <c r="V374" s="58" t="str">
        <f t="shared" si="348"/>
        <v>Aceptable con control existente</v>
      </c>
      <c r="W374" s="58" t="s">
        <v>150</v>
      </c>
      <c r="X374" s="58" t="s">
        <v>83</v>
      </c>
      <c r="Y374" s="58" t="s">
        <v>39</v>
      </c>
      <c r="Z374" s="58" t="s">
        <v>71</v>
      </c>
      <c r="AA374" s="58" t="s">
        <v>71</v>
      </c>
      <c r="AB374" s="58" t="s">
        <v>71</v>
      </c>
      <c r="AC374" s="58" t="s">
        <v>84</v>
      </c>
      <c r="AD374" s="58" t="s">
        <v>71</v>
      </c>
    </row>
    <row r="375" spans="2:30" s="107" customFormat="1" ht="152.25" customHeight="1" x14ac:dyDescent="0.2">
      <c r="B375" s="108" t="s">
        <v>62</v>
      </c>
      <c r="C375" s="113" t="s">
        <v>190</v>
      </c>
      <c r="D375" s="117" t="s">
        <v>528</v>
      </c>
      <c r="E375" s="32" t="s">
        <v>529</v>
      </c>
      <c r="F375" s="32" t="s">
        <v>530</v>
      </c>
      <c r="G375" s="112" t="s">
        <v>67</v>
      </c>
      <c r="H375" s="144"/>
      <c r="I375" s="79" t="s">
        <v>372</v>
      </c>
      <c r="J375" s="58" t="s">
        <v>220</v>
      </c>
      <c r="K375" s="59" t="s">
        <v>221</v>
      </c>
      <c r="L375" s="59" t="s">
        <v>71</v>
      </c>
      <c r="M375" s="59" t="s">
        <v>222</v>
      </c>
      <c r="N375" s="59" t="s">
        <v>223</v>
      </c>
      <c r="O375" s="58">
        <v>1</v>
      </c>
      <c r="P375" s="58">
        <v>2</v>
      </c>
      <c r="Q375" s="58">
        <v>6</v>
      </c>
      <c r="R375" s="58" t="str">
        <f t="shared" si="346"/>
        <v>MEDIO</v>
      </c>
      <c r="S375" s="58">
        <v>10</v>
      </c>
      <c r="T375" s="58">
        <f t="shared" si="347"/>
        <v>60</v>
      </c>
      <c r="U375" s="58" t="str">
        <f t="shared" si="344"/>
        <v>III</v>
      </c>
      <c r="V375" s="58" t="str">
        <f t="shared" si="348"/>
        <v>Aceptable con control existente</v>
      </c>
      <c r="W375" s="58" t="s">
        <v>150</v>
      </c>
      <c r="X375" s="58" t="s">
        <v>224</v>
      </c>
      <c r="Y375" s="58" t="s">
        <v>39</v>
      </c>
      <c r="Z375" s="58" t="s">
        <v>71</v>
      </c>
      <c r="AA375" s="58" t="s">
        <v>71</v>
      </c>
      <c r="AB375" s="58" t="s">
        <v>71</v>
      </c>
      <c r="AC375" s="58" t="s">
        <v>225</v>
      </c>
      <c r="AD375" s="58" t="s">
        <v>71</v>
      </c>
    </row>
    <row r="376" spans="2:30" s="107" customFormat="1" ht="144.75" customHeight="1" x14ac:dyDescent="0.2">
      <c r="B376" s="108" t="s">
        <v>62</v>
      </c>
      <c r="C376" s="113" t="s">
        <v>190</v>
      </c>
      <c r="D376" s="117" t="s">
        <v>528</v>
      </c>
      <c r="E376" s="32" t="s">
        <v>529</v>
      </c>
      <c r="F376" s="32" t="s">
        <v>530</v>
      </c>
      <c r="G376" s="112" t="s">
        <v>67</v>
      </c>
      <c r="H376" s="144"/>
      <c r="I376" s="79" t="s">
        <v>229</v>
      </c>
      <c r="J376" s="58" t="s">
        <v>220</v>
      </c>
      <c r="K376" s="59" t="s">
        <v>230</v>
      </c>
      <c r="L376" s="59" t="s">
        <v>71</v>
      </c>
      <c r="M376" s="59" t="s">
        <v>222</v>
      </c>
      <c r="N376" s="59" t="s">
        <v>223</v>
      </c>
      <c r="O376" s="58">
        <v>1</v>
      </c>
      <c r="P376" s="58">
        <v>2</v>
      </c>
      <c r="Q376" s="58">
        <f>O376*P376</f>
        <v>2</v>
      </c>
      <c r="R376" s="58" t="str">
        <f t="shared" ref="R376:R392" si="359">IF(Q376&lt;=4,"BAJO",IF(Q376&lt;=8,"MEDIO",IF(Q376&lt;=20,"ALTO","MUY ALTO")))</f>
        <v>BAJO</v>
      </c>
      <c r="S376" s="58">
        <v>10</v>
      </c>
      <c r="T376" s="58">
        <f t="shared" ref="T376:T390" si="360">Q376*S376</f>
        <v>20</v>
      </c>
      <c r="U376" s="58" t="str">
        <f t="shared" si="344"/>
        <v>IV</v>
      </c>
      <c r="V376" s="58" t="str">
        <f t="shared" si="348"/>
        <v>Aceptable</v>
      </c>
      <c r="W376" s="58" t="s">
        <v>150</v>
      </c>
      <c r="X376" s="59" t="s">
        <v>230</v>
      </c>
      <c r="Y376" s="58" t="s">
        <v>39</v>
      </c>
      <c r="Z376" s="58" t="s">
        <v>71</v>
      </c>
      <c r="AA376" s="58" t="s">
        <v>71</v>
      </c>
      <c r="AB376" s="58" t="s">
        <v>71</v>
      </c>
      <c r="AC376" s="58" t="s">
        <v>231</v>
      </c>
      <c r="AD376" s="58" t="s">
        <v>71</v>
      </c>
    </row>
    <row r="377" spans="2:30" s="107" customFormat="1" ht="144.75" customHeight="1" x14ac:dyDescent="0.2">
      <c r="B377" s="108" t="s">
        <v>62</v>
      </c>
      <c r="C377" s="113" t="s">
        <v>190</v>
      </c>
      <c r="D377" s="117" t="s">
        <v>528</v>
      </c>
      <c r="E377" s="32" t="s">
        <v>529</v>
      </c>
      <c r="F377" s="32" t="s">
        <v>530</v>
      </c>
      <c r="G377" s="112" t="s">
        <v>67</v>
      </c>
      <c r="H377" s="144"/>
      <c r="I377" s="79" t="s">
        <v>377</v>
      </c>
      <c r="J377" s="58" t="s">
        <v>86</v>
      </c>
      <c r="K377" s="59" t="s">
        <v>87</v>
      </c>
      <c r="L377" s="58" t="s">
        <v>88</v>
      </c>
      <c r="M377" s="59" t="s">
        <v>152</v>
      </c>
      <c r="N377" s="59" t="s">
        <v>153</v>
      </c>
      <c r="O377" s="58">
        <v>3</v>
      </c>
      <c r="P377" s="58">
        <v>3</v>
      </c>
      <c r="Q377" s="58">
        <f>O377*P377</f>
        <v>9</v>
      </c>
      <c r="R377" s="58" t="str">
        <f t="shared" si="359"/>
        <v>ALTO</v>
      </c>
      <c r="S377" s="58">
        <v>25</v>
      </c>
      <c r="T377" s="58">
        <f t="shared" si="360"/>
        <v>225</v>
      </c>
      <c r="U377" s="58" t="str">
        <f t="shared" si="344"/>
        <v>II</v>
      </c>
      <c r="V377" s="58" t="str">
        <f t="shared" si="348"/>
        <v>Aceptable con control especifico</v>
      </c>
      <c r="W377" s="58" t="s">
        <v>150</v>
      </c>
      <c r="X377" s="58" t="s">
        <v>154</v>
      </c>
      <c r="Y377" s="58" t="s">
        <v>39</v>
      </c>
      <c r="Z377" s="58" t="s">
        <v>71</v>
      </c>
      <c r="AA377" s="58" t="s">
        <v>71</v>
      </c>
      <c r="AB377" s="58" t="s">
        <v>71</v>
      </c>
      <c r="AC377" s="32" t="s">
        <v>333</v>
      </c>
      <c r="AD377" s="58" t="s">
        <v>71</v>
      </c>
    </row>
    <row r="378" spans="2:30" s="107" customFormat="1" ht="146.25" customHeight="1" x14ac:dyDescent="0.2">
      <c r="B378" s="108" t="s">
        <v>62</v>
      </c>
      <c r="C378" s="113" t="s">
        <v>190</v>
      </c>
      <c r="D378" s="117" t="s">
        <v>528</v>
      </c>
      <c r="E378" s="32" t="s">
        <v>529</v>
      </c>
      <c r="F378" s="32" t="s">
        <v>530</v>
      </c>
      <c r="G378" s="112" t="s">
        <v>67</v>
      </c>
      <c r="H378" s="144"/>
      <c r="I378" s="79" t="s">
        <v>323</v>
      </c>
      <c r="J378" s="58" t="s">
        <v>86</v>
      </c>
      <c r="K378" s="59" t="s">
        <v>324</v>
      </c>
      <c r="L378" s="58" t="s">
        <v>157</v>
      </c>
      <c r="M378" s="59" t="s">
        <v>326</v>
      </c>
      <c r="N378" s="59" t="s">
        <v>327</v>
      </c>
      <c r="O378" s="58">
        <v>1</v>
      </c>
      <c r="P378" s="58">
        <v>2</v>
      </c>
      <c r="Q378" s="58">
        <f t="shared" ref="Q378:Q379" si="361">O378*P378</f>
        <v>2</v>
      </c>
      <c r="R378" s="58" t="str">
        <f t="shared" si="359"/>
        <v>BAJO</v>
      </c>
      <c r="S378" s="58">
        <v>10</v>
      </c>
      <c r="T378" s="58">
        <f t="shared" si="360"/>
        <v>20</v>
      </c>
      <c r="U378" s="58" t="str">
        <f t="shared" si="344"/>
        <v>IV</v>
      </c>
      <c r="V378" s="58" t="str">
        <f t="shared" si="348"/>
        <v>Aceptable</v>
      </c>
      <c r="W378" s="58" t="s">
        <v>150</v>
      </c>
      <c r="X378" s="58" t="s">
        <v>328</v>
      </c>
      <c r="Y378" s="58" t="s">
        <v>39</v>
      </c>
      <c r="Z378" s="58" t="s">
        <v>71</v>
      </c>
      <c r="AA378" s="58" t="s">
        <v>71</v>
      </c>
      <c r="AB378" s="58" t="s">
        <v>71</v>
      </c>
      <c r="AC378" s="32" t="s">
        <v>333</v>
      </c>
      <c r="AD378" s="58" t="s">
        <v>71</v>
      </c>
    </row>
    <row r="379" spans="2:30" s="107" customFormat="1" ht="155.25" customHeight="1" x14ac:dyDescent="0.2">
      <c r="B379" s="108" t="s">
        <v>62</v>
      </c>
      <c r="C379" s="113" t="s">
        <v>190</v>
      </c>
      <c r="D379" s="117" t="s">
        <v>528</v>
      </c>
      <c r="E379" s="32" t="s">
        <v>529</v>
      </c>
      <c r="F379" s="32" t="s">
        <v>530</v>
      </c>
      <c r="G379" s="112" t="s">
        <v>67</v>
      </c>
      <c r="H379" s="144"/>
      <c r="I379" s="79" t="s">
        <v>93</v>
      </c>
      <c r="J379" s="58" t="s">
        <v>171</v>
      </c>
      <c r="K379" s="59" t="s">
        <v>94</v>
      </c>
      <c r="L379" s="58" t="s">
        <v>157</v>
      </c>
      <c r="M379" s="59" t="s">
        <v>95</v>
      </c>
      <c r="N379" s="59" t="s">
        <v>232</v>
      </c>
      <c r="O379" s="58">
        <v>2</v>
      </c>
      <c r="P379" s="58">
        <v>1</v>
      </c>
      <c r="Q379" s="58">
        <f t="shared" si="361"/>
        <v>2</v>
      </c>
      <c r="R379" s="58" t="str">
        <f t="shared" si="359"/>
        <v>BAJO</v>
      </c>
      <c r="S379" s="58">
        <v>25</v>
      </c>
      <c r="T379" s="58">
        <f t="shared" si="360"/>
        <v>50</v>
      </c>
      <c r="U379" s="58" t="str">
        <f t="shared" si="344"/>
        <v>III</v>
      </c>
      <c r="V379" s="58" t="str">
        <f t="shared" si="348"/>
        <v>Aceptable con control existente</v>
      </c>
      <c r="W379" s="58" t="s">
        <v>150</v>
      </c>
      <c r="X379" s="58" t="s">
        <v>159</v>
      </c>
      <c r="Y379" s="58" t="s">
        <v>39</v>
      </c>
      <c r="Z379" s="58" t="s">
        <v>71</v>
      </c>
      <c r="AA379" s="58" t="s">
        <v>71</v>
      </c>
      <c r="AB379" s="58" t="s">
        <v>71</v>
      </c>
      <c r="AC379" s="58" t="s">
        <v>160</v>
      </c>
      <c r="AD379" s="58" t="s">
        <v>71</v>
      </c>
    </row>
    <row r="380" spans="2:30" s="107" customFormat="1" ht="143.25" customHeight="1" x14ac:dyDescent="0.2">
      <c r="B380" s="108" t="s">
        <v>62</v>
      </c>
      <c r="C380" s="113" t="s">
        <v>190</v>
      </c>
      <c r="D380" s="117" t="s">
        <v>528</v>
      </c>
      <c r="E380" s="32" t="s">
        <v>529</v>
      </c>
      <c r="F380" s="32" t="s">
        <v>530</v>
      </c>
      <c r="G380" s="112" t="s">
        <v>67</v>
      </c>
      <c r="H380" s="144"/>
      <c r="I380" s="79" t="s">
        <v>331</v>
      </c>
      <c r="J380" s="58" t="s">
        <v>171</v>
      </c>
      <c r="K380" s="59" t="s">
        <v>332</v>
      </c>
      <c r="L380" s="58" t="s">
        <v>157</v>
      </c>
      <c r="M380" s="59" t="s">
        <v>326</v>
      </c>
      <c r="N380" s="59" t="s">
        <v>327</v>
      </c>
      <c r="O380" s="58">
        <v>1</v>
      </c>
      <c r="P380" s="58">
        <v>2</v>
      </c>
      <c r="Q380" s="58">
        <v>6</v>
      </c>
      <c r="R380" s="58" t="str">
        <f t="shared" si="359"/>
        <v>MEDIO</v>
      </c>
      <c r="S380" s="58">
        <v>10</v>
      </c>
      <c r="T380" s="58">
        <f t="shared" si="360"/>
        <v>60</v>
      </c>
      <c r="U380" s="58" t="str">
        <f t="shared" si="344"/>
        <v>III</v>
      </c>
      <c r="V380" s="58" t="str">
        <f t="shared" si="348"/>
        <v>Aceptable con control existente</v>
      </c>
      <c r="W380" s="58" t="s">
        <v>150</v>
      </c>
      <c r="X380" s="58" t="s">
        <v>154</v>
      </c>
      <c r="Y380" s="58" t="s">
        <v>39</v>
      </c>
      <c r="Z380" s="58" t="s">
        <v>71</v>
      </c>
      <c r="AA380" s="58" t="s">
        <v>71</v>
      </c>
      <c r="AB380" s="58" t="s">
        <v>71</v>
      </c>
      <c r="AC380" s="58" t="s">
        <v>378</v>
      </c>
      <c r="AD380" s="58" t="s">
        <v>71</v>
      </c>
    </row>
    <row r="381" spans="2:30" s="107" customFormat="1" ht="148.5" customHeight="1" x14ac:dyDescent="0.2">
      <c r="B381" s="108" t="s">
        <v>62</v>
      </c>
      <c r="C381" s="113" t="s">
        <v>190</v>
      </c>
      <c r="D381" s="117" t="s">
        <v>528</v>
      </c>
      <c r="E381" s="32" t="s">
        <v>529</v>
      </c>
      <c r="F381" s="32" t="s">
        <v>530</v>
      </c>
      <c r="G381" s="112" t="s">
        <v>67</v>
      </c>
      <c r="H381" s="144"/>
      <c r="I381" s="133" t="s">
        <v>334</v>
      </c>
      <c r="J381" s="137" t="s">
        <v>100</v>
      </c>
      <c r="K381" s="128" t="s">
        <v>101</v>
      </c>
      <c r="L381" s="130" t="s">
        <v>236</v>
      </c>
      <c r="M381" s="128" t="s">
        <v>236</v>
      </c>
      <c r="N381" s="128" t="s">
        <v>379</v>
      </c>
      <c r="O381" s="130">
        <v>2</v>
      </c>
      <c r="P381" s="130">
        <v>3</v>
      </c>
      <c r="Q381" s="130">
        <f t="shared" ref="Q381:Q386" si="362">O381*P381</f>
        <v>6</v>
      </c>
      <c r="R381" s="130" t="str">
        <f t="shared" si="359"/>
        <v>MEDIO</v>
      </c>
      <c r="S381" s="130">
        <v>10</v>
      </c>
      <c r="T381" s="130">
        <f t="shared" si="360"/>
        <v>60</v>
      </c>
      <c r="U381" s="58" t="str">
        <f t="shared" si="344"/>
        <v>III</v>
      </c>
      <c r="V381" s="58" t="str">
        <f t="shared" si="348"/>
        <v>Aceptable con control existente</v>
      </c>
      <c r="W381" s="130" t="s">
        <v>150</v>
      </c>
      <c r="X381" s="130" t="s">
        <v>91</v>
      </c>
      <c r="Y381" s="130" t="s">
        <v>39</v>
      </c>
      <c r="Z381" s="130" t="s">
        <v>71</v>
      </c>
      <c r="AA381" s="130" t="s">
        <v>71</v>
      </c>
      <c r="AB381" s="130" t="s">
        <v>71</v>
      </c>
      <c r="AC381" s="130" t="s">
        <v>380</v>
      </c>
      <c r="AD381" s="58" t="s">
        <v>71</v>
      </c>
    </row>
    <row r="382" spans="2:30" s="107" customFormat="1" ht="147.75" customHeight="1" x14ac:dyDescent="0.2">
      <c r="B382" s="108" t="s">
        <v>62</v>
      </c>
      <c r="C382" s="113" t="s">
        <v>190</v>
      </c>
      <c r="D382" s="117" t="s">
        <v>528</v>
      </c>
      <c r="E382" s="32" t="s">
        <v>529</v>
      </c>
      <c r="F382" s="32" t="s">
        <v>530</v>
      </c>
      <c r="G382" s="112" t="s">
        <v>67</v>
      </c>
      <c r="H382" s="144"/>
      <c r="I382" s="130" t="s">
        <v>259</v>
      </c>
      <c r="J382" s="130" t="s">
        <v>116</v>
      </c>
      <c r="K382" s="128" t="s">
        <v>260</v>
      </c>
      <c r="L382" s="130" t="s">
        <v>236</v>
      </c>
      <c r="M382" s="128" t="s">
        <v>500</v>
      </c>
      <c r="N382" s="128" t="s">
        <v>501</v>
      </c>
      <c r="O382" s="130">
        <v>1</v>
      </c>
      <c r="P382" s="130">
        <v>3</v>
      </c>
      <c r="Q382" s="130">
        <f t="shared" si="362"/>
        <v>3</v>
      </c>
      <c r="R382" s="130" t="str">
        <f t="shared" si="359"/>
        <v>BAJO</v>
      </c>
      <c r="S382" s="130">
        <v>10</v>
      </c>
      <c r="T382" s="130">
        <f t="shared" si="360"/>
        <v>30</v>
      </c>
      <c r="U382" s="58" t="str">
        <f t="shared" si="344"/>
        <v>III</v>
      </c>
      <c r="V382" s="58" t="str">
        <f t="shared" si="348"/>
        <v>Aceptable con control existente</v>
      </c>
      <c r="W382" s="130" t="s">
        <v>150</v>
      </c>
      <c r="X382" s="130" t="s">
        <v>263</v>
      </c>
      <c r="Y382" s="130" t="s">
        <v>39</v>
      </c>
      <c r="Z382" s="130" t="s">
        <v>71</v>
      </c>
      <c r="AA382" s="130" t="s">
        <v>71</v>
      </c>
      <c r="AB382" s="130" t="s">
        <v>71</v>
      </c>
      <c r="AC382" s="130" t="s">
        <v>502</v>
      </c>
      <c r="AD382" s="58" t="s">
        <v>71</v>
      </c>
    </row>
    <row r="383" spans="2:30" s="107" customFormat="1" ht="149.25" customHeight="1" x14ac:dyDescent="0.2">
      <c r="B383" s="108" t="s">
        <v>62</v>
      </c>
      <c r="C383" s="113" t="s">
        <v>190</v>
      </c>
      <c r="D383" s="117" t="s">
        <v>528</v>
      </c>
      <c r="E383" s="32" t="s">
        <v>529</v>
      </c>
      <c r="F383" s="32" t="s">
        <v>530</v>
      </c>
      <c r="G383" s="112" t="s">
        <v>67</v>
      </c>
      <c r="H383" s="144"/>
      <c r="I383" s="79" t="s">
        <v>381</v>
      </c>
      <c r="J383" s="58" t="s">
        <v>116</v>
      </c>
      <c r="K383" s="59" t="s">
        <v>294</v>
      </c>
      <c r="L383" s="58" t="s">
        <v>295</v>
      </c>
      <c r="M383" s="59" t="s">
        <v>296</v>
      </c>
      <c r="N383" s="59" t="s">
        <v>340</v>
      </c>
      <c r="O383" s="58">
        <v>1</v>
      </c>
      <c r="P383" s="58">
        <v>3</v>
      </c>
      <c r="Q383" s="58">
        <f t="shared" si="362"/>
        <v>3</v>
      </c>
      <c r="R383" s="58" t="str">
        <f t="shared" si="359"/>
        <v>BAJO</v>
      </c>
      <c r="S383" s="58">
        <v>100</v>
      </c>
      <c r="T383" s="58">
        <f t="shared" si="360"/>
        <v>300</v>
      </c>
      <c r="U383" s="58" t="str">
        <f t="shared" si="344"/>
        <v>II</v>
      </c>
      <c r="V383" s="58" t="str">
        <f t="shared" si="348"/>
        <v>Aceptable con control especifico</v>
      </c>
      <c r="W383" s="58" t="s">
        <v>150</v>
      </c>
      <c r="X383" s="58" t="s">
        <v>297</v>
      </c>
      <c r="Y383" s="58" t="s">
        <v>39</v>
      </c>
      <c r="Z383" s="58" t="s">
        <v>71</v>
      </c>
      <c r="AA383" s="58" t="s">
        <v>71</v>
      </c>
      <c r="AB383" s="58" t="s">
        <v>71</v>
      </c>
      <c r="AC383" s="58" t="s">
        <v>382</v>
      </c>
      <c r="AD383" s="58" t="s">
        <v>71</v>
      </c>
    </row>
    <row r="384" spans="2:30" s="107" customFormat="1" ht="143.25" customHeight="1" x14ac:dyDescent="0.2">
      <c r="B384" s="108" t="s">
        <v>62</v>
      </c>
      <c r="C384" s="113" t="s">
        <v>190</v>
      </c>
      <c r="D384" s="117" t="s">
        <v>528</v>
      </c>
      <c r="E384" s="32" t="s">
        <v>529</v>
      </c>
      <c r="F384" s="32" t="s">
        <v>530</v>
      </c>
      <c r="G384" s="112" t="s">
        <v>67</v>
      </c>
      <c r="H384" s="144"/>
      <c r="I384" s="79" t="s">
        <v>283</v>
      </c>
      <c r="J384" s="58" t="s">
        <v>116</v>
      </c>
      <c r="K384" s="59" t="s">
        <v>266</v>
      </c>
      <c r="L384" s="58" t="s">
        <v>267</v>
      </c>
      <c r="M384" s="59" t="s">
        <v>268</v>
      </c>
      <c r="N384" s="59" t="s">
        <v>71</v>
      </c>
      <c r="O384" s="58">
        <v>2</v>
      </c>
      <c r="P384" s="58">
        <v>3</v>
      </c>
      <c r="Q384" s="58">
        <f t="shared" si="362"/>
        <v>6</v>
      </c>
      <c r="R384" s="58" t="str">
        <f t="shared" si="359"/>
        <v>MEDIO</v>
      </c>
      <c r="S384" s="58">
        <v>25</v>
      </c>
      <c r="T384" s="58">
        <f t="shared" si="360"/>
        <v>150</v>
      </c>
      <c r="U384" s="58" t="str">
        <f t="shared" si="344"/>
        <v>II</v>
      </c>
      <c r="V384" s="58" t="str">
        <f t="shared" si="348"/>
        <v>Aceptable con control especifico</v>
      </c>
      <c r="W384" s="58" t="s">
        <v>150</v>
      </c>
      <c r="X384" s="58" t="s">
        <v>269</v>
      </c>
      <c r="Y384" s="58" t="s">
        <v>39</v>
      </c>
      <c r="Z384" s="58" t="s">
        <v>71</v>
      </c>
      <c r="AA384" s="58" t="s">
        <v>71</v>
      </c>
      <c r="AB384" s="58" t="s">
        <v>71</v>
      </c>
      <c r="AC384" s="58" t="s">
        <v>270</v>
      </c>
      <c r="AD384" s="58" t="s">
        <v>71</v>
      </c>
    </row>
    <row r="385" spans="2:30" s="107" customFormat="1" ht="144.75" customHeight="1" x14ac:dyDescent="0.2">
      <c r="B385" s="108" t="s">
        <v>62</v>
      </c>
      <c r="C385" s="113" t="s">
        <v>190</v>
      </c>
      <c r="D385" s="117" t="s">
        <v>528</v>
      </c>
      <c r="E385" s="32" t="s">
        <v>529</v>
      </c>
      <c r="F385" s="32" t="s">
        <v>530</v>
      </c>
      <c r="G385" s="112" t="s">
        <v>67</v>
      </c>
      <c r="H385" s="144"/>
      <c r="I385" s="79" t="s">
        <v>341</v>
      </c>
      <c r="J385" s="58" t="s">
        <v>116</v>
      </c>
      <c r="K385" s="59" t="s">
        <v>139</v>
      </c>
      <c r="L385" s="58" t="s">
        <v>342</v>
      </c>
      <c r="M385" s="59" t="s">
        <v>343</v>
      </c>
      <c r="N385" s="59" t="s">
        <v>344</v>
      </c>
      <c r="O385" s="58">
        <v>2</v>
      </c>
      <c r="P385" s="58">
        <v>4</v>
      </c>
      <c r="Q385" s="58">
        <f t="shared" si="362"/>
        <v>8</v>
      </c>
      <c r="R385" s="58" t="str">
        <f t="shared" si="359"/>
        <v>MEDIO</v>
      </c>
      <c r="S385" s="58">
        <v>25</v>
      </c>
      <c r="T385" s="58">
        <f t="shared" si="360"/>
        <v>200</v>
      </c>
      <c r="U385" s="58" t="str">
        <f t="shared" si="344"/>
        <v>II</v>
      </c>
      <c r="V385" s="58" t="str">
        <f t="shared" si="348"/>
        <v>Aceptable con control especifico</v>
      </c>
      <c r="W385" s="58" t="s">
        <v>150</v>
      </c>
      <c r="X385" s="58" t="s">
        <v>269</v>
      </c>
      <c r="Y385" s="58" t="s">
        <v>39</v>
      </c>
      <c r="Z385" s="58" t="s">
        <v>71</v>
      </c>
      <c r="AA385" s="58" t="s">
        <v>71</v>
      </c>
      <c r="AB385" s="58" t="s">
        <v>71</v>
      </c>
      <c r="AC385" s="58" t="s">
        <v>345</v>
      </c>
      <c r="AD385" s="58" t="s">
        <v>346</v>
      </c>
    </row>
    <row r="386" spans="2:30" s="107" customFormat="1" ht="148.5" customHeight="1" x14ac:dyDescent="0.2">
      <c r="B386" s="108" t="s">
        <v>62</v>
      </c>
      <c r="C386" s="113" t="s">
        <v>190</v>
      </c>
      <c r="D386" s="117" t="s">
        <v>528</v>
      </c>
      <c r="E386" s="32" t="s">
        <v>529</v>
      </c>
      <c r="F386" s="32" t="s">
        <v>530</v>
      </c>
      <c r="G386" s="112" t="s">
        <v>67</v>
      </c>
      <c r="H386" s="144"/>
      <c r="I386" s="79" t="s">
        <v>271</v>
      </c>
      <c r="J386" s="58" t="s">
        <v>116</v>
      </c>
      <c r="K386" s="59" t="s">
        <v>272</v>
      </c>
      <c r="L386" s="59" t="s">
        <v>71</v>
      </c>
      <c r="M386" s="59" t="s">
        <v>273</v>
      </c>
      <c r="N386" s="59" t="s">
        <v>274</v>
      </c>
      <c r="O386" s="58">
        <v>3</v>
      </c>
      <c r="P386" s="58">
        <v>3</v>
      </c>
      <c r="Q386" s="58">
        <f t="shared" si="362"/>
        <v>9</v>
      </c>
      <c r="R386" s="58" t="str">
        <f t="shared" si="359"/>
        <v>ALTO</v>
      </c>
      <c r="S386" s="58">
        <v>25</v>
      </c>
      <c r="T386" s="58">
        <f t="shared" si="360"/>
        <v>225</v>
      </c>
      <c r="U386" s="58" t="str">
        <f t="shared" si="344"/>
        <v>II</v>
      </c>
      <c r="V386" s="58" t="str">
        <f t="shared" si="348"/>
        <v>Aceptable con control especifico</v>
      </c>
      <c r="W386" s="58" t="s">
        <v>150</v>
      </c>
      <c r="X386" s="58" t="s">
        <v>269</v>
      </c>
      <c r="Y386" s="58" t="s">
        <v>39</v>
      </c>
      <c r="Z386" s="58" t="s">
        <v>71</v>
      </c>
      <c r="AA386" s="58" t="s">
        <v>71</v>
      </c>
      <c r="AB386" s="58" t="s">
        <v>71</v>
      </c>
      <c r="AC386" s="58" t="s">
        <v>275</v>
      </c>
      <c r="AD386" s="58" t="s">
        <v>346</v>
      </c>
    </row>
    <row r="387" spans="2:30" s="107" customFormat="1" ht="153.75" customHeight="1" x14ac:dyDescent="0.2">
      <c r="B387" s="108" t="s">
        <v>62</v>
      </c>
      <c r="C387" s="113" t="s">
        <v>190</v>
      </c>
      <c r="D387" s="117" t="s">
        <v>528</v>
      </c>
      <c r="E387" s="32" t="s">
        <v>529</v>
      </c>
      <c r="F387" s="32" t="s">
        <v>530</v>
      </c>
      <c r="G387" s="112" t="s">
        <v>67</v>
      </c>
      <c r="H387" s="144"/>
      <c r="I387" s="79" t="s">
        <v>347</v>
      </c>
      <c r="J387" s="58" t="s">
        <v>116</v>
      </c>
      <c r="K387" s="59" t="s">
        <v>266</v>
      </c>
      <c r="L387" s="58" t="s">
        <v>284</v>
      </c>
      <c r="M387" s="59" t="s">
        <v>285</v>
      </c>
      <c r="N387" s="59" t="s">
        <v>286</v>
      </c>
      <c r="O387" s="58">
        <v>3</v>
      </c>
      <c r="P387" s="58">
        <v>3</v>
      </c>
      <c r="Q387" s="58">
        <v>6</v>
      </c>
      <c r="R387" s="58" t="str">
        <f t="shared" si="359"/>
        <v>MEDIO</v>
      </c>
      <c r="S387" s="58">
        <v>25</v>
      </c>
      <c r="T387" s="58">
        <f t="shared" si="360"/>
        <v>150</v>
      </c>
      <c r="U387" s="58" t="str">
        <f t="shared" si="344"/>
        <v>II</v>
      </c>
      <c r="V387" s="58" t="str">
        <f t="shared" si="348"/>
        <v>Aceptable con control especifico</v>
      </c>
      <c r="W387" s="58" t="s">
        <v>150</v>
      </c>
      <c r="X387" s="58" t="s">
        <v>269</v>
      </c>
      <c r="Y387" s="58" t="s">
        <v>39</v>
      </c>
      <c r="Z387" s="58" t="s">
        <v>71</v>
      </c>
      <c r="AA387" s="58" t="s">
        <v>71</v>
      </c>
      <c r="AB387" s="58" t="s">
        <v>71</v>
      </c>
      <c r="AC387" s="58" t="s">
        <v>287</v>
      </c>
      <c r="AD387" s="58" t="s">
        <v>71</v>
      </c>
    </row>
    <row r="388" spans="2:30" s="107" customFormat="1" ht="142.5" customHeight="1" x14ac:dyDescent="0.2">
      <c r="B388" s="108" t="s">
        <v>62</v>
      </c>
      <c r="C388" s="113" t="s">
        <v>190</v>
      </c>
      <c r="D388" s="117" t="s">
        <v>528</v>
      </c>
      <c r="E388" s="32" t="s">
        <v>529</v>
      </c>
      <c r="F388" s="32" t="s">
        <v>530</v>
      </c>
      <c r="G388" s="112" t="s">
        <v>67</v>
      </c>
      <c r="H388" s="144"/>
      <c r="I388" s="79" t="s">
        <v>348</v>
      </c>
      <c r="J388" s="58" t="s">
        <v>116</v>
      </c>
      <c r="K388" s="59" t="s">
        <v>241</v>
      </c>
      <c r="L388" s="59" t="s">
        <v>71</v>
      </c>
      <c r="M388" s="59" t="s">
        <v>349</v>
      </c>
      <c r="N388" s="59" t="s">
        <v>350</v>
      </c>
      <c r="O388" s="58">
        <v>3</v>
      </c>
      <c r="P388" s="58">
        <v>4</v>
      </c>
      <c r="Q388" s="58">
        <f t="shared" ref="Q388:Q390" si="363">O388*P388</f>
        <v>12</v>
      </c>
      <c r="R388" s="58" t="str">
        <f t="shared" si="359"/>
        <v>ALTO</v>
      </c>
      <c r="S388" s="58">
        <v>25</v>
      </c>
      <c r="T388" s="58">
        <f t="shared" si="360"/>
        <v>300</v>
      </c>
      <c r="U388" s="58" t="str">
        <f t="shared" si="344"/>
        <v>II</v>
      </c>
      <c r="V388" s="58" t="str">
        <f t="shared" si="348"/>
        <v>Aceptable con control especifico</v>
      </c>
      <c r="W388" s="58" t="s">
        <v>150</v>
      </c>
      <c r="X388" s="58" t="s">
        <v>243</v>
      </c>
      <c r="Y388" s="58" t="s">
        <v>39</v>
      </c>
      <c r="Z388" s="58" t="s">
        <v>71</v>
      </c>
      <c r="AA388" s="58" t="s">
        <v>71</v>
      </c>
      <c r="AB388" s="58" t="s">
        <v>71</v>
      </c>
      <c r="AC388" s="58" t="s">
        <v>351</v>
      </c>
      <c r="AD388" s="58" t="s">
        <v>71</v>
      </c>
    </row>
    <row r="389" spans="2:30" s="107" customFormat="1" ht="144.75" customHeight="1" x14ac:dyDescent="0.2">
      <c r="B389" s="108" t="s">
        <v>62</v>
      </c>
      <c r="C389" s="113" t="s">
        <v>190</v>
      </c>
      <c r="D389" s="117" t="s">
        <v>528</v>
      </c>
      <c r="E389" s="32" t="s">
        <v>529</v>
      </c>
      <c r="F389" s="32" t="s">
        <v>530</v>
      </c>
      <c r="G389" s="112" t="s">
        <v>67</v>
      </c>
      <c r="H389" s="144"/>
      <c r="I389" s="133" t="s">
        <v>398</v>
      </c>
      <c r="J389" s="130" t="s">
        <v>116</v>
      </c>
      <c r="K389" s="128" t="s">
        <v>117</v>
      </c>
      <c r="L389" s="130" t="s">
        <v>118</v>
      </c>
      <c r="M389" s="128" t="s">
        <v>119</v>
      </c>
      <c r="N389" s="128" t="s">
        <v>120</v>
      </c>
      <c r="O389" s="130">
        <v>2</v>
      </c>
      <c r="P389" s="130">
        <v>3</v>
      </c>
      <c r="Q389" s="130">
        <f t="shared" si="363"/>
        <v>6</v>
      </c>
      <c r="R389" s="130" t="str">
        <f t="shared" si="359"/>
        <v>MEDIO</v>
      </c>
      <c r="S389" s="130">
        <v>25</v>
      </c>
      <c r="T389" s="130">
        <f t="shared" si="360"/>
        <v>150</v>
      </c>
      <c r="U389" s="58" t="str">
        <f t="shared" si="344"/>
        <v>II</v>
      </c>
      <c r="V389" s="58" t="str">
        <f t="shared" si="348"/>
        <v>Aceptable con control especifico</v>
      </c>
      <c r="W389" s="130" t="s">
        <v>150</v>
      </c>
      <c r="X389" s="130" t="s">
        <v>122</v>
      </c>
      <c r="Y389" s="130" t="s">
        <v>39</v>
      </c>
      <c r="Z389" s="130" t="s">
        <v>71</v>
      </c>
      <c r="AA389" s="130" t="s">
        <v>71</v>
      </c>
      <c r="AB389" s="130" t="s">
        <v>71</v>
      </c>
      <c r="AC389" s="128" t="s">
        <v>123</v>
      </c>
      <c r="AD389" s="58" t="s">
        <v>71</v>
      </c>
    </row>
    <row r="390" spans="2:30" s="107" customFormat="1" ht="152.25" customHeight="1" x14ac:dyDescent="0.2">
      <c r="B390" s="108" t="s">
        <v>62</v>
      </c>
      <c r="C390" s="113" t="s">
        <v>190</v>
      </c>
      <c r="D390" s="117" t="s">
        <v>528</v>
      </c>
      <c r="E390" s="32" t="s">
        <v>529</v>
      </c>
      <c r="F390" s="32" t="s">
        <v>530</v>
      </c>
      <c r="G390" s="112" t="s">
        <v>67</v>
      </c>
      <c r="H390" s="144"/>
      <c r="I390" s="79" t="s">
        <v>384</v>
      </c>
      <c r="J390" s="58" t="s">
        <v>116</v>
      </c>
      <c r="K390" s="59" t="s">
        <v>125</v>
      </c>
      <c r="L390" s="58" t="s">
        <v>126</v>
      </c>
      <c r="M390" s="59" t="s">
        <v>164</v>
      </c>
      <c r="N390" s="59" t="s">
        <v>128</v>
      </c>
      <c r="O390" s="58">
        <v>2</v>
      </c>
      <c r="P390" s="58">
        <v>3</v>
      </c>
      <c r="Q390" s="58">
        <f t="shared" si="363"/>
        <v>6</v>
      </c>
      <c r="R390" s="58" t="str">
        <f t="shared" si="359"/>
        <v>MEDIO</v>
      </c>
      <c r="S390" s="58">
        <v>10</v>
      </c>
      <c r="T390" s="58">
        <f t="shared" si="360"/>
        <v>60</v>
      </c>
      <c r="U390" s="58" t="str">
        <f t="shared" si="344"/>
        <v>III</v>
      </c>
      <c r="V390" s="58" t="str">
        <f t="shared" si="348"/>
        <v>Aceptable con control existente</v>
      </c>
      <c r="W390" s="58" t="s">
        <v>150</v>
      </c>
      <c r="X390" s="58" t="s">
        <v>122</v>
      </c>
      <c r="Y390" s="58" t="s">
        <v>39</v>
      </c>
      <c r="Z390" s="58" t="s">
        <v>71</v>
      </c>
      <c r="AA390" s="58" t="s">
        <v>71</v>
      </c>
      <c r="AB390" s="58" t="s">
        <v>71</v>
      </c>
      <c r="AC390" s="58" t="s">
        <v>129</v>
      </c>
      <c r="AD390" s="58" t="s">
        <v>71</v>
      </c>
    </row>
    <row r="391" spans="2:30" s="107" customFormat="1" ht="144.75" customHeight="1" x14ac:dyDescent="0.25">
      <c r="B391" s="108" t="s">
        <v>62</v>
      </c>
      <c r="C391" s="108" t="s">
        <v>190</v>
      </c>
      <c r="D391" s="117" t="s">
        <v>528</v>
      </c>
      <c r="E391" s="32" t="s">
        <v>529</v>
      </c>
      <c r="F391" s="32" t="s">
        <v>530</v>
      </c>
      <c r="G391" s="112"/>
      <c r="H391" s="112" t="s">
        <v>67</v>
      </c>
      <c r="I391" s="79" t="s">
        <v>246</v>
      </c>
      <c r="J391" s="58" t="s">
        <v>131</v>
      </c>
      <c r="K391" s="59" t="s">
        <v>132</v>
      </c>
      <c r="L391" s="58" t="s">
        <v>133</v>
      </c>
      <c r="M391" s="59" t="s">
        <v>134</v>
      </c>
      <c r="N391" s="59" t="s">
        <v>135</v>
      </c>
      <c r="O391" s="58">
        <v>4</v>
      </c>
      <c r="P391" s="58">
        <v>2</v>
      </c>
      <c r="Q391" s="58">
        <f t="shared" ref="Q391:Q392" si="364">O391*P391</f>
        <v>8</v>
      </c>
      <c r="R391" s="58" t="str">
        <f t="shared" si="359"/>
        <v>MEDIO</v>
      </c>
      <c r="S391" s="58">
        <v>60</v>
      </c>
      <c r="T391" s="58">
        <f t="shared" ref="T391:T392" si="365">Q391*S391</f>
        <v>480</v>
      </c>
      <c r="U391" s="58" t="str">
        <f t="shared" si="344"/>
        <v>II</v>
      </c>
      <c r="V391" s="58" t="str">
        <f t="shared" si="348"/>
        <v>Aceptable con control especifico</v>
      </c>
      <c r="W391" s="58" t="s">
        <v>150</v>
      </c>
      <c r="X391" s="58" t="s">
        <v>136</v>
      </c>
      <c r="Y391" s="58" t="s">
        <v>39</v>
      </c>
      <c r="Z391" s="58" t="s">
        <v>71</v>
      </c>
      <c r="AA391" s="58" t="s">
        <v>71</v>
      </c>
      <c r="AB391" s="58" t="s">
        <v>71</v>
      </c>
      <c r="AC391" s="59" t="s">
        <v>137</v>
      </c>
      <c r="AD391" s="58" t="s">
        <v>71</v>
      </c>
    </row>
    <row r="392" spans="2:30" s="107" customFormat="1" ht="156.75" customHeight="1" x14ac:dyDescent="0.25">
      <c r="B392" s="108" t="s">
        <v>62</v>
      </c>
      <c r="C392" s="113" t="s">
        <v>190</v>
      </c>
      <c r="D392" s="117" t="s">
        <v>528</v>
      </c>
      <c r="E392" s="32" t="s">
        <v>529</v>
      </c>
      <c r="F392" s="32" t="s">
        <v>530</v>
      </c>
      <c r="G392" s="112"/>
      <c r="H392" s="112" t="s">
        <v>67</v>
      </c>
      <c r="I392" s="79" t="s">
        <v>138</v>
      </c>
      <c r="J392" s="58" t="s">
        <v>131</v>
      </c>
      <c r="K392" s="59" t="s">
        <v>139</v>
      </c>
      <c r="L392" s="58" t="s">
        <v>140</v>
      </c>
      <c r="M392" s="59" t="s">
        <v>134</v>
      </c>
      <c r="N392" s="59" t="s">
        <v>135</v>
      </c>
      <c r="O392" s="58">
        <v>3</v>
      </c>
      <c r="P392" s="58">
        <v>3</v>
      </c>
      <c r="Q392" s="58">
        <f t="shared" si="364"/>
        <v>9</v>
      </c>
      <c r="R392" s="58" t="str">
        <f t="shared" si="359"/>
        <v>ALTO</v>
      </c>
      <c r="S392" s="58">
        <v>25</v>
      </c>
      <c r="T392" s="58">
        <f t="shared" si="365"/>
        <v>225</v>
      </c>
      <c r="U392" s="58" t="str">
        <f t="shared" si="344"/>
        <v>II</v>
      </c>
      <c r="V392" s="58" t="str">
        <f t="shared" si="348"/>
        <v>Aceptable con control especifico</v>
      </c>
      <c r="W392" s="58" t="s">
        <v>150</v>
      </c>
      <c r="X392" s="58" t="s">
        <v>136</v>
      </c>
      <c r="Y392" s="58" t="s">
        <v>39</v>
      </c>
      <c r="Z392" s="58" t="s">
        <v>71</v>
      </c>
      <c r="AA392" s="58" t="s">
        <v>71</v>
      </c>
      <c r="AB392" s="58" t="s">
        <v>71</v>
      </c>
      <c r="AC392" s="59" t="s">
        <v>137</v>
      </c>
      <c r="AD392" s="59" t="s">
        <v>346</v>
      </c>
    </row>
    <row r="393" spans="2:30" s="107" customFormat="1" ht="199.5" customHeight="1" x14ac:dyDescent="0.25">
      <c r="B393" s="108" t="s">
        <v>531</v>
      </c>
      <c r="C393" s="108" t="s">
        <v>532</v>
      </c>
      <c r="D393" s="108" t="s">
        <v>533</v>
      </c>
      <c r="E393" s="32" t="s">
        <v>534</v>
      </c>
      <c r="F393" s="32" t="s">
        <v>535</v>
      </c>
      <c r="G393" s="112"/>
      <c r="H393" s="112" t="s">
        <v>67</v>
      </c>
      <c r="I393" s="58" t="s">
        <v>536</v>
      </c>
      <c r="J393" s="58" t="s">
        <v>116</v>
      </c>
      <c r="K393" s="59" t="s">
        <v>139</v>
      </c>
      <c r="L393" s="58" t="s">
        <v>342</v>
      </c>
      <c r="M393" s="59" t="s">
        <v>537</v>
      </c>
      <c r="N393" s="59" t="s">
        <v>71</v>
      </c>
      <c r="O393" s="58">
        <v>2</v>
      </c>
      <c r="P393" s="58">
        <v>2</v>
      </c>
      <c r="Q393" s="58">
        <v>4</v>
      </c>
      <c r="R393" s="58" t="s">
        <v>121</v>
      </c>
      <c r="S393" s="58">
        <v>60</v>
      </c>
      <c r="T393" s="58">
        <v>240</v>
      </c>
      <c r="U393" s="58" t="str">
        <f t="shared" si="252"/>
        <v>II</v>
      </c>
      <c r="V393" s="58" t="str">
        <f t="shared" ref="V393:V394" si="366">IF(U393="IV","Aceptable",IF(U393="III","Aceptable con control existente",IF(U393="II","Aceptable con control especifico", IF(U393="I","No Aceptable",FALSE))))</f>
        <v>Aceptable con control especifico</v>
      </c>
      <c r="W393" s="58">
        <v>500</v>
      </c>
      <c r="X393" s="58" t="s">
        <v>538</v>
      </c>
      <c r="Y393" s="58" t="s">
        <v>39</v>
      </c>
      <c r="Z393" s="58" t="s">
        <v>71</v>
      </c>
      <c r="AA393" s="58" t="s">
        <v>71</v>
      </c>
      <c r="AB393" s="58" t="s">
        <v>71</v>
      </c>
      <c r="AC393" s="58" t="s">
        <v>71</v>
      </c>
      <c r="AD393" s="58" t="s">
        <v>71</v>
      </c>
    </row>
    <row r="394" spans="2:30" s="107" customFormat="1" ht="205.5" customHeight="1" x14ac:dyDescent="0.25">
      <c r="B394" s="108" t="s">
        <v>531</v>
      </c>
      <c r="C394" s="108" t="s">
        <v>532</v>
      </c>
      <c r="D394" s="108" t="s">
        <v>533</v>
      </c>
      <c r="E394" s="32" t="s">
        <v>534</v>
      </c>
      <c r="F394" s="32" t="s">
        <v>535</v>
      </c>
      <c r="G394" s="112"/>
      <c r="H394" s="112" t="s">
        <v>67</v>
      </c>
      <c r="I394" s="58" t="s">
        <v>539</v>
      </c>
      <c r="J394" s="58" t="s">
        <v>116</v>
      </c>
      <c r="K394" s="59" t="s">
        <v>540</v>
      </c>
      <c r="L394" s="58" t="s">
        <v>71</v>
      </c>
      <c r="M394" s="59" t="s">
        <v>541</v>
      </c>
      <c r="N394" s="59" t="s">
        <v>71</v>
      </c>
      <c r="O394" s="58">
        <v>2</v>
      </c>
      <c r="P394" s="58">
        <v>2</v>
      </c>
      <c r="Q394" s="58">
        <v>12</v>
      </c>
      <c r="R394" s="58" t="s">
        <v>121</v>
      </c>
      <c r="S394" s="58">
        <v>60</v>
      </c>
      <c r="T394" s="58">
        <v>240</v>
      </c>
      <c r="U394" s="58" t="str">
        <f t="shared" si="252"/>
        <v>II</v>
      </c>
      <c r="V394" s="58" t="str">
        <f t="shared" si="366"/>
        <v>Aceptable con control especifico</v>
      </c>
      <c r="W394" s="58">
        <v>500</v>
      </c>
      <c r="X394" s="59" t="s">
        <v>538</v>
      </c>
      <c r="Y394" s="58" t="s">
        <v>39</v>
      </c>
      <c r="Z394" s="58" t="s">
        <v>71</v>
      </c>
      <c r="AA394" s="58" t="s">
        <v>71</v>
      </c>
      <c r="AB394" s="58" t="s">
        <v>71</v>
      </c>
      <c r="AC394" s="32" t="s">
        <v>542</v>
      </c>
      <c r="AD394" s="58" t="s">
        <v>71</v>
      </c>
    </row>
    <row r="395" spans="2:30" s="107" customFormat="1" ht="174.75" customHeight="1" x14ac:dyDescent="0.25">
      <c r="B395" s="108" t="s">
        <v>531</v>
      </c>
      <c r="C395" s="108" t="s">
        <v>532</v>
      </c>
      <c r="D395" s="108" t="s">
        <v>533</v>
      </c>
      <c r="E395" s="32" t="s">
        <v>534</v>
      </c>
      <c r="F395" s="32" t="s">
        <v>535</v>
      </c>
      <c r="G395" s="112"/>
      <c r="H395" s="112" t="s">
        <v>67</v>
      </c>
      <c r="I395" s="58" t="s">
        <v>246</v>
      </c>
      <c r="J395" s="58" t="s">
        <v>131</v>
      </c>
      <c r="K395" s="59" t="s">
        <v>132</v>
      </c>
      <c r="L395" s="58" t="s">
        <v>475</v>
      </c>
      <c r="M395" s="59" t="s">
        <v>134</v>
      </c>
      <c r="N395" s="59" t="s">
        <v>476</v>
      </c>
      <c r="O395" s="58">
        <v>4</v>
      </c>
      <c r="P395" s="58">
        <v>2</v>
      </c>
      <c r="Q395" s="58">
        <v>8</v>
      </c>
      <c r="R395" s="58" t="s">
        <v>44</v>
      </c>
      <c r="S395" s="58">
        <v>25</v>
      </c>
      <c r="T395" s="58">
        <v>200</v>
      </c>
      <c r="U395" s="58" t="s">
        <v>543</v>
      </c>
      <c r="V395" s="58" t="s">
        <v>544</v>
      </c>
      <c r="W395" s="58">
        <v>500</v>
      </c>
      <c r="X395" s="58" t="s">
        <v>477</v>
      </c>
      <c r="Y395" s="58" t="s">
        <v>39</v>
      </c>
      <c r="Z395" s="58" t="s">
        <v>71</v>
      </c>
      <c r="AA395" s="58" t="s">
        <v>71</v>
      </c>
      <c r="AB395" s="58" t="s">
        <v>71</v>
      </c>
      <c r="AC395" s="59" t="s">
        <v>478</v>
      </c>
      <c r="AD395" s="59" t="s">
        <v>71</v>
      </c>
    </row>
    <row r="396" spans="2:30" s="107" customFormat="1" ht="174.75" customHeight="1" x14ac:dyDescent="0.25">
      <c r="B396" s="108" t="s">
        <v>531</v>
      </c>
      <c r="C396" s="108" t="s">
        <v>532</v>
      </c>
      <c r="D396" s="108" t="s">
        <v>533</v>
      </c>
      <c r="E396" s="32" t="s">
        <v>534</v>
      </c>
      <c r="F396" s="32" t="s">
        <v>535</v>
      </c>
      <c r="G396" s="112"/>
      <c r="H396" s="112" t="s">
        <v>67</v>
      </c>
      <c r="I396" s="58" t="s">
        <v>138</v>
      </c>
      <c r="J396" s="58" t="s">
        <v>131</v>
      </c>
      <c r="K396" s="59" t="s">
        <v>139</v>
      </c>
      <c r="L396" s="58" t="s">
        <v>140</v>
      </c>
      <c r="M396" s="59" t="s">
        <v>134</v>
      </c>
      <c r="N396" s="59" t="s">
        <v>476</v>
      </c>
      <c r="O396" s="58">
        <v>3</v>
      </c>
      <c r="P396" s="58">
        <v>3</v>
      </c>
      <c r="Q396" s="58">
        <v>9</v>
      </c>
      <c r="R396" s="58" t="s">
        <v>479</v>
      </c>
      <c r="S396" s="58">
        <v>25</v>
      </c>
      <c r="T396" s="58">
        <v>225</v>
      </c>
      <c r="U396" s="58" t="s">
        <v>543</v>
      </c>
      <c r="V396" s="58" t="s">
        <v>544</v>
      </c>
      <c r="W396" s="58">
        <v>500</v>
      </c>
      <c r="X396" s="58" t="s">
        <v>136</v>
      </c>
      <c r="Y396" s="58" t="s">
        <v>39</v>
      </c>
      <c r="Z396" s="58" t="s">
        <v>71</v>
      </c>
      <c r="AA396" s="58" t="s">
        <v>71</v>
      </c>
      <c r="AB396" s="58" t="s">
        <v>71</v>
      </c>
      <c r="AC396" s="59" t="s">
        <v>478</v>
      </c>
      <c r="AD396" s="58" t="s">
        <v>71</v>
      </c>
    </row>
    <row r="397" spans="2:30" s="107" customFormat="1" ht="174.75" customHeight="1" x14ac:dyDescent="0.25">
      <c r="B397" s="108" t="s">
        <v>531</v>
      </c>
      <c r="C397" s="108" t="s">
        <v>532</v>
      </c>
      <c r="D397" s="108" t="s">
        <v>533</v>
      </c>
      <c r="E397" s="32" t="s">
        <v>534</v>
      </c>
      <c r="F397" s="32" t="s">
        <v>535</v>
      </c>
      <c r="G397" s="114"/>
      <c r="H397" s="114" t="s">
        <v>67</v>
      </c>
      <c r="I397" s="116" t="s">
        <v>469</v>
      </c>
      <c r="J397" s="116" t="s">
        <v>116</v>
      </c>
      <c r="K397" s="116" t="s">
        <v>470</v>
      </c>
      <c r="L397" s="116" t="s">
        <v>80</v>
      </c>
      <c r="M397" s="116" t="s">
        <v>471</v>
      </c>
      <c r="N397" s="116" t="s">
        <v>476</v>
      </c>
      <c r="O397" s="32">
        <v>2</v>
      </c>
      <c r="P397" s="32">
        <v>1</v>
      </c>
      <c r="Q397" s="58">
        <v>2</v>
      </c>
      <c r="R397" s="58" t="s">
        <v>121</v>
      </c>
      <c r="S397" s="114">
        <v>25</v>
      </c>
      <c r="T397" s="114">
        <v>50</v>
      </c>
      <c r="U397" s="58" t="str">
        <f t="shared" ref="U397" si="367">IF(T397&lt;=20,"IV",IF(T397&lt;=120,"III",IF(T397&lt;=500,"II",IF(T397&lt;=4000,"I",FALSE))))</f>
        <v>III</v>
      </c>
      <c r="V397" s="58" t="str">
        <f t="shared" ref="V397" si="368">IF(U397="IV","Aceptable",IF(U397="III","Aceptable con control existente",IF(U397="II","Aceptable con control especifico", IF(U397="I","No Aceptable",FALSE))))</f>
        <v>Aceptable con control existente</v>
      </c>
      <c r="W397" s="58">
        <v>500</v>
      </c>
      <c r="X397" s="116" t="s">
        <v>473</v>
      </c>
      <c r="Y397" s="114" t="s">
        <v>39</v>
      </c>
      <c r="Z397" s="58" t="s">
        <v>71</v>
      </c>
      <c r="AA397" s="58" t="s">
        <v>71</v>
      </c>
      <c r="AB397" s="58" t="s">
        <v>71</v>
      </c>
      <c r="AC397" s="116" t="s">
        <v>474</v>
      </c>
      <c r="AD397" s="114" t="s">
        <v>71</v>
      </c>
    </row>
    <row r="398" spans="2:30" s="107" customFormat="1" ht="174.75" customHeight="1" x14ac:dyDescent="0.25">
      <c r="B398" s="108" t="s">
        <v>531</v>
      </c>
      <c r="C398" s="108" t="s">
        <v>545</v>
      </c>
      <c r="D398" s="108" t="s">
        <v>533</v>
      </c>
      <c r="E398" s="58" t="s">
        <v>546</v>
      </c>
      <c r="F398" s="58" t="s">
        <v>547</v>
      </c>
      <c r="G398" s="112" t="s">
        <v>67</v>
      </c>
      <c r="H398" s="112"/>
      <c r="I398" s="58" t="s">
        <v>548</v>
      </c>
      <c r="J398" s="58" t="s">
        <v>116</v>
      </c>
      <c r="K398" s="59" t="s">
        <v>139</v>
      </c>
      <c r="L398" s="58" t="s">
        <v>549</v>
      </c>
      <c r="M398" s="59" t="s">
        <v>550</v>
      </c>
      <c r="N398" s="59" t="s">
        <v>551</v>
      </c>
      <c r="O398" s="58">
        <v>2</v>
      </c>
      <c r="P398" s="58">
        <v>3</v>
      </c>
      <c r="Q398" s="58">
        <v>6</v>
      </c>
      <c r="R398" s="58" t="s">
        <v>44</v>
      </c>
      <c r="S398" s="58">
        <v>60</v>
      </c>
      <c r="T398" s="58">
        <v>360</v>
      </c>
      <c r="U398" s="58" t="str">
        <f t="shared" ref="U398:U417" si="369">IF(T398&lt;=20,"IV",IF(T398&lt;=120,"III",IF(T398&lt;=500,"II",IF(T398&lt;=4000,"I",FALSE))))</f>
        <v>II</v>
      </c>
      <c r="V398" s="58" t="str">
        <f t="shared" ref="V398:V399" si="370">IF(U398="IV","Aceptable",IF(U398="III","Mejorable",IF(U398="II","Aceptable con control especifico", IF(U398="I","No Aceptable",FALSE))))</f>
        <v>Aceptable con control especifico</v>
      </c>
      <c r="W398" s="58">
        <v>1200</v>
      </c>
      <c r="X398" s="58" t="s">
        <v>552</v>
      </c>
      <c r="Y398" s="58" t="s">
        <v>39</v>
      </c>
      <c r="Z398" s="58" t="s">
        <v>71</v>
      </c>
      <c r="AA398" s="58" t="s">
        <v>71</v>
      </c>
      <c r="AB398" s="58" t="s">
        <v>71</v>
      </c>
      <c r="AC398" s="59" t="s">
        <v>553</v>
      </c>
      <c r="AD398" s="59" t="s">
        <v>71</v>
      </c>
    </row>
    <row r="399" spans="2:30" s="107" customFormat="1" ht="174.75" customHeight="1" x14ac:dyDescent="0.25">
      <c r="B399" s="108" t="s">
        <v>62</v>
      </c>
      <c r="C399" s="108" t="s">
        <v>190</v>
      </c>
      <c r="D399" s="110" t="s">
        <v>554</v>
      </c>
      <c r="E399" s="58" t="s">
        <v>555</v>
      </c>
      <c r="F399" s="58" t="s">
        <v>556</v>
      </c>
      <c r="G399" s="112" t="s">
        <v>67</v>
      </c>
      <c r="H399" s="112"/>
      <c r="I399" s="58" t="s">
        <v>557</v>
      </c>
      <c r="J399" s="58" t="s">
        <v>116</v>
      </c>
      <c r="K399" s="59" t="s">
        <v>558</v>
      </c>
      <c r="L399" s="58" t="s">
        <v>559</v>
      </c>
      <c r="M399" s="59" t="s">
        <v>560</v>
      </c>
      <c r="N399" s="59" t="s">
        <v>561</v>
      </c>
      <c r="O399" s="58">
        <v>2</v>
      </c>
      <c r="P399" s="58">
        <v>3</v>
      </c>
      <c r="Q399" s="58">
        <v>6</v>
      </c>
      <c r="R399" s="58" t="s">
        <v>44</v>
      </c>
      <c r="S399" s="58">
        <v>60</v>
      </c>
      <c r="T399" s="58">
        <v>360</v>
      </c>
      <c r="U399" s="58" t="str">
        <f t="shared" si="369"/>
        <v>II</v>
      </c>
      <c r="V399" s="58" t="str">
        <f t="shared" si="370"/>
        <v>Aceptable con control especifico</v>
      </c>
      <c r="W399" s="58">
        <v>200</v>
      </c>
      <c r="X399" s="58" t="s">
        <v>562</v>
      </c>
      <c r="Y399" s="32" t="s">
        <v>39</v>
      </c>
      <c r="Z399" s="58" t="s">
        <v>71</v>
      </c>
      <c r="AA399" s="58" t="s">
        <v>71</v>
      </c>
      <c r="AB399" s="58" t="s">
        <v>71</v>
      </c>
      <c r="AC399" s="59" t="s">
        <v>563</v>
      </c>
      <c r="AD399" s="59" t="s">
        <v>71</v>
      </c>
    </row>
    <row r="400" spans="2:30" s="107" customFormat="1" ht="174.75" customHeight="1" x14ac:dyDescent="0.2">
      <c r="B400" s="108" t="s">
        <v>62</v>
      </c>
      <c r="C400" s="108" t="s">
        <v>247</v>
      </c>
      <c r="D400" s="117" t="s">
        <v>564</v>
      </c>
      <c r="E400" s="32" t="s">
        <v>565</v>
      </c>
      <c r="F400" s="32" t="s">
        <v>566</v>
      </c>
      <c r="G400" s="112" t="s">
        <v>67</v>
      </c>
      <c r="H400" s="144"/>
      <c r="I400" s="79" t="s">
        <v>146</v>
      </c>
      <c r="J400" s="58" t="s">
        <v>69</v>
      </c>
      <c r="K400" s="59" t="s">
        <v>70</v>
      </c>
      <c r="L400" s="58" t="s">
        <v>80</v>
      </c>
      <c r="M400" s="59" t="s">
        <v>72</v>
      </c>
      <c r="N400" s="59" t="s">
        <v>73</v>
      </c>
      <c r="O400" s="58">
        <v>1</v>
      </c>
      <c r="P400" s="58">
        <v>2</v>
      </c>
      <c r="Q400" s="58">
        <f t="shared" ref="Q400" si="371">O400*P400</f>
        <v>2</v>
      </c>
      <c r="R400" s="58" t="str">
        <f t="shared" ref="R400:R414" si="372">IF(Q400&lt;=4,"BAJO",IF(Q400&lt;=8,"MEDIO",IF(Q400&lt;=20,"ALTO","MUY ALTO")))</f>
        <v>BAJO</v>
      </c>
      <c r="S400" s="58">
        <v>10</v>
      </c>
      <c r="T400" s="58">
        <f t="shared" ref="T400:T414" si="373">Q400*S400</f>
        <v>20</v>
      </c>
      <c r="U400" s="58" t="str">
        <f t="shared" si="369"/>
        <v>IV</v>
      </c>
      <c r="V400" s="58" t="str">
        <f t="shared" ref="V400:V417" si="374">IF(U400="IV","Aceptable",IF(U400="III","Aceptable con control existente",IF(U400="II","Aceptable con control especifico", IF(U400="I","No Aceptable",FALSE))))</f>
        <v>Aceptable</v>
      </c>
      <c r="W400" s="58" t="s">
        <v>82</v>
      </c>
      <c r="X400" s="59" t="s">
        <v>70</v>
      </c>
      <c r="Y400" s="58" t="s">
        <v>39</v>
      </c>
      <c r="Z400" s="58" t="s">
        <v>71</v>
      </c>
      <c r="AA400" s="58" t="s">
        <v>71</v>
      </c>
      <c r="AB400" s="58" t="s">
        <v>71</v>
      </c>
      <c r="AC400" s="58" t="s">
        <v>75</v>
      </c>
      <c r="AD400" s="58" t="s">
        <v>71</v>
      </c>
    </row>
    <row r="401" spans="2:30" s="107" customFormat="1" ht="174.75" customHeight="1" x14ac:dyDescent="0.2">
      <c r="B401" s="108" t="s">
        <v>62</v>
      </c>
      <c r="C401" s="108" t="s">
        <v>247</v>
      </c>
      <c r="D401" s="117" t="s">
        <v>564</v>
      </c>
      <c r="E401" s="32" t="s">
        <v>565</v>
      </c>
      <c r="F401" s="32" t="s">
        <v>566</v>
      </c>
      <c r="G401" s="112" t="s">
        <v>67</v>
      </c>
      <c r="H401" s="144"/>
      <c r="I401" s="79" t="s">
        <v>291</v>
      </c>
      <c r="J401" s="58" t="s">
        <v>77</v>
      </c>
      <c r="K401" s="59" t="s">
        <v>78</v>
      </c>
      <c r="L401" s="58" t="s">
        <v>79</v>
      </c>
      <c r="M401" s="59" t="s">
        <v>80</v>
      </c>
      <c r="N401" s="59" t="s">
        <v>81</v>
      </c>
      <c r="O401" s="58">
        <v>1</v>
      </c>
      <c r="P401" s="58">
        <v>2</v>
      </c>
      <c r="Q401" s="58">
        <v>6</v>
      </c>
      <c r="R401" s="58" t="str">
        <f t="shared" si="372"/>
        <v>MEDIO</v>
      </c>
      <c r="S401" s="58">
        <v>10</v>
      </c>
      <c r="T401" s="58">
        <f t="shared" si="373"/>
        <v>60</v>
      </c>
      <c r="U401" s="58" t="str">
        <f t="shared" si="369"/>
        <v>III</v>
      </c>
      <c r="V401" s="58" t="str">
        <f t="shared" si="374"/>
        <v>Aceptable con control existente</v>
      </c>
      <c r="W401" s="58" t="s">
        <v>82</v>
      </c>
      <c r="X401" s="58" t="s">
        <v>83</v>
      </c>
      <c r="Y401" s="58" t="s">
        <v>39</v>
      </c>
      <c r="Z401" s="58" t="s">
        <v>71</v>
      </c>
      <c r="AA401" s="58" t="s">
        <v>71</v>
      </c>
      <c r="AB401" s="58" t="s">
        <v>71</v>
      </c>
      <c r="AC401" s="58" t="s">
        <v>84</v>
      </c>
      <c r="AD401" s="58" t="s">
        <v>71</v>
      </c>
    </row>
    <row r="402" spans="2:30" s="107" customFormat="1" ht="174.75" customHeight="1" x14ac:dyDescent="0.2">
      <c r="B402" s="108" t="s">
        <v>62</v>
      </c>
      <c r="C402" s="108" t="s">
        <v>247</v>
      </c>
      <c r="D402" s="117" t="s">
        <v>564</v>
      </c>
      <c r="E402" s="32" t="s">
        <v>565</v>
      </c>
      <c r="F402" s="32" t="s">
        <v>566</v>
      </c>
      <c r="G402" s="112" t="s">
        <v>67</v>
      </c>
      <c r="H402" s="144"/>
      <c r="I402" s="131" t="s">
        <v>85</v>
      </c>
      <c r="J402" s="58" t="s">
        <v>86</v>
      </c>
      <c r="K402" s="59" t="s">
        <v>87</v>
      </c>
      <c r="L402" s="58" t="s">
        <v>88</v>
      </c>
      <c r="M402" s="59" t="s">
        <v>152</v>
      </c>
      <c r="N402" s="59" t="s">
        <v>153</v>
      </c>
      <c r="O402" s="58">
        <v>1</v>
      </c>
      <c r="P402" s="58">
        <v>2</v>
      </c>
      <c r="Q402" s="58">
        <v>6</v>
      </c>
      <c r="R402" s="58" t="str">
        <f t="shared" si="372"/>
        <v>MEDIO</v>
      </c>
      <c r="S402" s="58">
        <v>10</v>
      </c>
      <c r="T402" s="58">
        <f t="shared" si="373"/>
        <v>60</v>
      </c>
      <c r="U402" s="58" t="str">
        <f t="shared" si="369"/>
        <v>III</v>
      </c>
      <c r="V402" s="58" t="str">
        <f t="shared" si="374"/>
        <v>Aceptable con control existente</v>
      </c>
      <c r="W402" s="58" t="s">
        <v>82</v>
      </c>
      <c r="X402" s="58" t="s">
        <v>154</v>
      </c>
      <c r="Y402" s="58" t="s">
        <v>39</v>
      </c>
      <c r="Z402" s="58" t="s">
        <v>71</v>
      </c>
      <c r="AA402" s="58" t="s">
        <v>71</v>
      </c>
      <c r="AB402" s="58" t="s">
        <v>155</v>
      </c>
      <c r="AC402" s="58" t="s">
        <v>156</v>
      </c>
      <c r="AD402" s="58" t="s">
        <v>71</v>
      </c>
    </row>
    <row r="403" spans="2:30" s="107" customFormat="1" ht="174.75" customHeight="1" x14ac:dyDescent="0.2">
      <c r="B403" s="108" t="s">
        <v>62</v>
      </c>
      <c r="C403" s="108" t="s">
        <v>247</v>
      </c>
      <c r="D403" s="117" t="s">
        <v>564</v>
      </c>
      <c r="E403" s="32" t="s">
        <v>565</v>
      </c>
      <c r="F403" s="32" t="s">
        <v>566</v>
      </c>
      <c r="G403" s="112" t="s">
        <v>67</v>
      </c>
      <c r="H403" s="144"/>
      <c r="I403" s="79" t="s">
        <v>323</v>
      </c>
      <c r="J403" s="58" t="s">
        <v>86</v>
      </c>
      <c r="K403" s="59" t="s">
        <v>324</v>
      </c>
      <c r="L403" s="58" t="s">
        <v>157</v>
      </c>
      <c r="M403" s="59" t="s">
        <v>326</v>
      </c>
      <c r="N403" s="59" t="s">
        <v>327</v>
      </c>
      <c r="O403" s="58">
        <v>1</v>
      </c>
      <c r="P403" s="58">
        <v>2</v>
      </c>
      <c r="Q403" s="58">
        <f t="shared" ref="Q403" si="375">O403*P403</f>
        <v>2</v>
      </c>
      <c r="R403" s="58" t="str">
        <f t="shared" si="372"/>
        <v>BAJO</v>
      </c>
      <c r="S403" s="58">
        <v>10</v>
      </c>
      <c r="T403" s="58">
        <f t="shared" si="373"/>
        <v>20</v>
      </c>
      <c r="U403" s="58" t="str">
        <f t="shared" si="369"/>
        <v>IV</v>
      </c>
      <c r="V403" s="58" t="str">
        <f t="shared" si="374"/>
        <v>Aceptable</v>
      </c>
      <c r="W403" s="58" t="s">
        <v>361</v>
      </c>
      <c r="X403" s="58" t="s">
        <v>328</v>
      </c>
      <c r="Y403" s="58" t="s">
        <v>39</v>
      </c>
      <c r="Z403" s="58" t="s">
        <v>71</v>
      </c>
      <c r="AA403" s="58" t="s">
        <v>71</v>
      </c>
      <c r="AB403" s="58" t="s">
        <v>71</v>
      </c>
      <c r="AC403" s="32" t="s">
        <v>333</v>
      </c>
      <c r="AD403" s="58" t="s">
        <v>71</v>
      </c>
    </row>
    <row r="404" spans="2:30" s="107" customFormat="1" ht="174.75" customHeight="1" x14ac:dyDescent="0.2">
      <c r="B404" s="108" t="s">
        <v>62</v>
      </c>
      <c r="C404" s="108" t="s">
        <v>247</v>
      </c>
      <c r="D404" s="117" t="s">
        <v>564</v>
      </c>
      <c r="E404" s="32" t="s">
        <v>565</v>
      </c>
      <c r="F404" s="32" t="s">
        <v>566</v>
      </c>
      <c r="G404" s="112" t="s">
        <v>67</v>
      </c>
      <c r="H404" s="144"/>
      <c r="I404" s="132" t="s">
        <v>93</v>
      </c>
      <c r="J404" s="58" t="s">
        <v>86</v>
      </c>
      <c r="K404" s="59" t="s">
        <v>94</v>
      </c>
      <c r="L404" s="58" t="s">
        <v>157</v>
      </c>
      <c r="M404" s="59" t="s">
        <v>95</v>
      </c>
      <c r="N404" s="59" t="s">
        <v>158</v>
      </c>
      <c r="O404" s="58">
        <v>1</v>
      </c>
      <c r="P404" s="58">
        <v>2</v>
      </c>
      <c r="Q404" s="58">
        <v>6</v>
      </c>
      <c r="R404" s="58" t="str">
        <f t="shared" si="372"/>
        <v>MEDIO</v>
      </c>
      <c r="S404" s="58">
        <v>10</v>
      </c>
      <c r="T404" s="58">
        <f t="shared" si="373"/>
        <v>60</v>
      </c>
      <c r="U404" s="58" t="str">
        <f t="shared" si="369"/>
        <v>III</v>
      </c>
      <c r="V404" s="58" t="str">
        <f t="shared" si="374"/>
        <v>Aceptable con control existente</v>
      </c>
      <c r="W404" s="58" t="s">
        <v>82</v>
      </c>
      <c r="X404" s="58" t="s">
        <v>159</v>
      </c>
      <c r="Y404" s="58" t="s">
        <v>39</v>
      </c>
      <c r="Z404" s="58" t="s">
        <v>71</v>
      </c>
      <c r="AA404" s="58" t="s">
        <v>71</v>
      </c>
      <c r="AB404" s="58" t="s">
        <v>71</v>
      </c>
      <c r="AC404" s="58" t="s">
        <v>160</v>
      </c>
      <c r="AD404" s="58" t="s">
        <v>71</v>
      </c>
    </row>
    <row r="405" spans="2:30" s="107" customFormat="1" ht="174.75" customHeight="1" x14ac:dyDescent="0.2">
      <c r="B405" s="108" t="s">
        <v>62</v>
      </c>
      <c r="C405" s="108" t="s">
        <v>247</v>
      </c>
      <c r="D405" s="117" t="s">
        <v>564</v>
      </c>
      <c r="E405" s="32" t="s">
        <v>565</v>
      </c>
      <c r="F405" s="32" t="s">
        <v>566</v>
      </c>
      <c r="G405" s="112" t="s">
        <v>67</v>
      </c>
      <c r="H405" s="144"/>
      <c r="I405" s="79" t="s">
        <v>111</v>
      </c>
      <c r="J405" s="58" t="s">
        <v>100</v>
      </c>
      <c r="K405" s="59" t="s">
        <v>101</v>
      </c>
      <c r="L405" s="59" t="s">
        <v>112</v>
      </c>
      <c r="M405" s="59" t="s">
        <v>113</v>
      </c>
      <c r="N405" s="59" t="s">
        <v>114</v>
      </c>
      <c r="O405" s="58">
        <v>1</v>
      </c>
      <c r="P405" s="58">
        <v>2</v>
      </c>
      <c r="Q405" s="58">
        <v>6</v>
      </c>
      <c r="R405" s="58" t="str">
        <f t="shared" si="372"/>
        <v>MEDIO</v>
      </c>
      <c r="S405" s="58">
        <v>10</v>
      </c>
      <c r="T405" s="58">
        <f t="shared" si="373"/>
        <v>60</v>
      </c>
      <c r="U405" s="58" t="str">
        <f t="shared" si="369"/>
        <v>III</v>
      </c>
      <c r="V405" s="58" t="str">
        <f t="shared" si="374"/>
        <v>Aceptable con control existente</v>
      </c>
      <c r="W405" s="58" t="s">
        <v>82</v>
      </c>
      <c r="X405" s="58" t="s">
        <v>91</v>
      </c>
      <c r="Y405" s="58" t="s">
        <v>39</v>
      </c>
      <c r="Z405" s="58" t="s">
        <v>71</v>
      </c>
      <c r="AA405" s="58" t="s">
        <v>71</v>
      </c>
      <c r="AB405" s="58" t="s">
        <v>71</v>
      </c>
      <c r="AC405" s="58" t="s">
        <v>175</v>
      </c>
      <c r="AD405" s="58" t="s">
        <v>71</v>
      </c>
    </row>
    <row r="406" spans="2:30" s="107" customFormat="1" ht="174.75" customHeight="1" x14ac:dyDescent="0.2">
      <c r="B406" s="108" t="s">
        <v>62</v>
      </c>
      <c r="C406" s="108" t="s">
        <v>247</v>
      </c>
      <c r="D406" s="117" t="s">
        <v>564</v>
      </c>
      <c r="E406" s="32" t="s">
        <v>565</v>
      </c>
      <c r="F406" s="32" t="s">
        <v>566</v>
      </c>
      <c r="G406" s="112" t="s">
        <v>67</v>
      </c>
      <c r="H406" s="144"/>
      <c r="I406" s="79" t="s">
        <v>567</v>
      </c>
      <c r="J406" s="58" t="s">
        <v>116</v>
      </c>
      <c r="K406" s="59" t="s">
        <v>260</v>
      </c>
      <c r="L406" s="59" t="s">
        <v>71</v>
      </c>
      <c r="M406" s="59" t="s">
        <v>261</v>
      </c>
      <c r="N406" s="59" t="s">
        <v>262</v>
      </c>
      <c r="O406" s="58">
        <v>1</v>
      </c>
      <c r="P406" s="58">
        <v>3</v>
      </c>
      <c r="Q406" s="58">
        <f>O406*P406</f>
        <v>3</v>
      </c>
      <c r="R406" s="58" t="str">
        <f t="shared" si="372"/>
        <v>BAJO</v>
      </c>
      <c r="S406" s="58">
        <v>10</v>
      </c>
      <c r="T406" s="58">
        <f t="shared" si="373"/>
        <v>30</v>
      </c>
      <c r="U406" s="58" t="str">
        <f t="shared" si="369"/>
        <v>III</v>
      </c>
      <c r="V406" s="58" t="str">
        <f t="shared" si="374"/>
        <v>Aceptable con control existente</v>
      </c>
      <c r="W406" s="58" t="s">
        <v>82</v>
      </c>
      <c r="X406" s="58" t="s">
        <v>263</v>
      </c>
      <c r="Y406" s="58" t="s">
        <v>39</v>
      </c>
      <c r="Z406" s="58" t="s">
        <v>71</v>
      </c>
      <c r="AA406" s="58" t="s">
        <v>71</v>
      </c>
      <c r="AB406" s="58" t="s">
        <v>71</v>
      </c>
      <c r="AC406" s="58" t="s">
        <v>264</v>
      </c>
      <c r="AD406" s="58" t="s">
        <v>71</v>
      </c>
    </row>
    <row r="407" spans="2:30" s="107" customFormat="1" ht="174.75" customHeight="1" x14ac:dyDescent="0.2">
      <c r="B407" s="108" t="s">
        <v>62</v>
      </c>
      <c r="C407" s="108" t="s">
        <v>247</v>
      </c>
      <c r="D407" s="117" t="s">
        <v>564</v>
      </c>
      <c r="E407" s="32" t="s">
        <v>565</v>
      </c>
      <c r="F407" s="32" t="s">
        <v>566</v>
      </c>
      <c r="G407" s="112" t="s">
        <v>67</v>
      </c>
      <c r="H407" s="144"/>
      <c r="I407" s="133" t="s">
        <v>293</v>
      </c>
      <c r="J407" s="130" t="s">
        <v>116</v>
      </c>
      <c r="K407" s="128" t="s">
        <v>294</v>
      </c>
      <c r="L407" s="130" t="s">
        <v>295</v>
      </c>
      <c r="M407" s="128" t="s">
        <v>296</v>
      </c>
      <c r="N407" s="128" t="s">
        <v>236</v>
      </c>
      <c r="O407" s="130">
        <v>2</v>
      </c>
      <c r="P407" s="130">
        <v>2</v>
      </c>
      <c r="Q407" s="130">
        <f t="shared" ref="Q407:Q414" si="376">O407*P407</f>
        <v>4</v>
      </c>
      <c r="R407" s="130" t="str">
        <f t="shared" si="372"/>
        <v>BAJO</v>
      </c>
      <c r="S407" s="130">
        <v>25</v>
      </c>
      <c r="T407" s="130">
        <f t="shared" si="373"/>
        <v>100</v>
      </c>
      <c r="U407" s="58" t="str">
        <f t="shared" si="369"/>
        <v>III</v>
      </c>
      <c r="V407" s="58" t="str">
        <f t="shared" si="374"/>
        <v>Aceptable con control existente</v>
      </c>
      <c r="W407" s="130" t="s">
        <v>82</v>
      </c>
      <c r="X407" s="130" t="s">
        <v>297</v>
      </c>
      <c r="Y407" s="130" t="s">
        <v>39</v>
      </c>
      <c r="Z407" s="130" t="s">
        <v>71</v>
      </c>
      <c r="AA407" s="130" t="s">
        <v>71</v>
      </c>
      <c r="AB407" s="130" t="s">
        <v>71</v>
      </c>
      <c r="AC407" s="130" t="s">
        <v>298</v>
      </c>
      <c r="AD407" s="58" t="s">
        <v>71</v>
      </c>
    </row>
    <row r="408" spans="2:30" s="107" customFormat="1" ht="174.75" customHeight="1" x14ac:dyDescent="0.2">
      <c r="B408" s="108" t="s">
        <v>62</v>
      </c>
      <c r="C408" s="108" t="s">
        <v>247</v>
      </c>
      <c r="D408" s="117" t="s">
        <v>564</v>
      </c>
      <c r="E408" s="32" t="s">
        <v>565</v>
      </c>
      <c r="F408" s="32" t="s">
        <v>566</v>
      </c>
      <c r="G408" s="112" t="s">
        <v>67</v>
      </c>
      <c r="H408" s="144"/>
      <c r="I408" s="133" t="s">
        <v>283</v>
      </c>
      <c r="J408" s="130" t="s">
        <v>116</v>
      </c>
      <c r="K408" s="128" t="s">
        <v>266</v>
      </c>
      <c r="L408" s="130" t="s">
        <v>299</v>
      </c>
      <c r="M408" s="128" t="s">
        <v>300</v>
      </c>
      <c r="N408" s="128" t="s">
        <v>236</v>
      </c>
      <c r="O408" s="130">
        <v>1</v>
      </c>
      <c r="P408" s="130">
        <v>2</v>
      </c>
      <c r="Q408" s="130">
        <f t="shared" si="376"/>
        <v>2</v>
      </c>
      <c r="R408" s="130" t="str">
        <f t="shared" si="372"/>
        <v>BAJO</v>
      </c>
      <c r="S408" s="130">
        <v>10</v>
      </c>
      <c r="T408" s="130">
        <f t="shared" si="373"/>
        <v>20</v>
      </c>
      <c r="U408" s="58" t="str">
        <f t="shared" si="369"/>
        <v>IV</v>
      </c>
      <c r="V408" s="58" t="str">
        <f t="shared" si="374"/>
        <v>Aceptable</v>
      </c>
      <c r="W408" s="130" t="s">
        <v>82</v>
      </c>
      <c r="X408" s="130" t="s">
        <v>269</v>
      </c>
      <c r="Y408" s="130" t="s">
        <v>39</v>
      </c>
      <c r="Z408" s="130" t="s">
        <v>71</v>
      </c>
      <c r="AA408" s="130" t="s">
        <v>71</v>
      </c>
      <c r="AB408" s="130" t="s">
        <v>71</v>
      </c>
      <c r="AC408" s="130" t="s">
        <v>301</v>
      </c>
      <c r="AD408" s="58" t="s">
        <v>71</v>
      </c>
    </row>
    <row r="409" spans="2:30" s="107" customFormat="1" ht="174.75" customHeight="1" x14ac:dyDescent="0.2">
      <c r="B409" s="108" t="s">
        <v>62</v>
      </c>
      <c r="C409" s="108" t="s">
        <v>247</v>
      </c>
      <c r="D409" s="117" t="s">
        <v>564</v>
      </c>
      <c r="E409" s="32" t="s">
        <v>565</v>
      </c>
      <c r="F409" s="32" t="s">
        <v>566</v>
      </c>
      <c r="G409" s="112" t="s">
        <v>67</v>
      </c>
      <c r="H409" s="144"/>
      <c r="I409" s="79" t="s">
        <v>276</v>
      </c>
      <c r="J409" s="58" t="s">
        <v>116</v>
      </c>
      <c r="K409" s="59" t="s">
        <v>241</v>
      </c>
      <c r="L409" s="59" t="s">
        <v>71</v>
      </c>
      <c r="M409" s="59" t="s">
        <v>277</v>
      </c>
      <c r="N409" s="59" t="s">
        <v>242</v>
      </c>
      <c r="O409" s="58">
        <v>1</v>
      </c>
      <c r="P409" s="58">
        <v>1</v>
      </c>
      <c r="Q409" s="58">
        <f t="shared" si="376"/>
        <v>1</v>
      </c>
      <c r="R409" s="58" t="str">
        <f t="shared" si="372"/>
        <v>BAJO</v>
      </c>
      <c r="S409" s="58">
        <v>25</v>
      </c>
      <c r="T409" s="58">
        <f t="shared" si="373"/>
        <v>25</v>
      </c>
      <c r="U409" s="58" t="str">
        <f t="shared" si="369"/>
        <v>III</v>
      </c>
      <c r="V409" s="58" t="str">
        <f t="shared" si="374"/>
        <v>Aceptable con control existente</v>
      </c>
      <c r="W409" s="58" t="s">
        <v>82</v>
      </c>
      <c r="X409" s="58" t="s">
        <v>243</v>
      </c>
      <c r="Y409" s="58" t="s">
        <v>39</v>
      </c>
      <c r="Z409" s="58" t="s">
        <v>71</v>
      </c>
      <c r="AA409" s="58" t="s">
        <v>71</v>
      </c>
      <c r="AB409" s="58" t="s">
        <v>71</v>
      </c>
      <c r="AC409" s="58" t="s">
        <v>244</v>
      </c>
      <c r="AD409" s="58" t="s">
        <v>71</v>
      </c>
    </row>
    <row r="410" spans="2:30" s="107" customFormat="1" ht="174.75" customHeight="1" x14ac:dyDescent="0.2">
      <c r="B410" s="108" t="s">
        <v>62</v>
      </c>
      <c r="C410" s="108" t="s">
        <v>247</v>
      </c>
      <c r="D410" s="117" t="s">
        <v>564</v>
      </c>
      <c r="E410" s="32" t="s">
        <v>565</v>
      </c>
      <c r="F410" s="32" t="s">
        <v>566</v>
      </c>
      <c r="G410" s="112" t="s">
        <v>67</v>
      </c>
      <c r="H410" s="144"/>
      <c r="I410" s="133" t="s">
        <v>302</v>
      </c>
      <c r="J410" s="130" t="s">
        <v>116</v>
      </c>
      <c r="K410" s="128" t="s">
        <v>117</v>
      </c>
      <c r="L410" s="130" t="s">
        <v>118</v>
      </c>
      <c r="M410" s="128" t="s">
        <v>119</v>
      </c>
      <c r="N410" s="128" t="s">
        <v>120</v>
      </c>
      <c r="O410" s="130">
        <v>2</v>
      </c>
      <c r="P410" s="130">
        <v>2</v>
      </c>
      <c r="Q410" s="130">
        <f t="shared" si="376"/>
        <v>4</v>
      </c>
      <c r="R410" s="130" t="str">
        <f t="shared" si="372"/>
        <v>BAJO</v>
      </c>
      <c r="S410" s="130">
        <v>25</v>
      </c>
      <c r="T410" s="130">
        <f t="shared" si="373"/>
        <v>100</v>
      </c>
      <c r="U410" s="58" t="str">
        <f t="shared" si="369"/>
        <v>III</v>
      </c>
      <c r="V410" s="58" t="str">
        <f t="shared" si="374"/>
        <v>Aceptable con control existente</v>
      </c>
      <c r="W410" s="130" t="s">
        <v>82</v>
      </c>
      <c r="X410" s="130" t="s">
        <v>122</v>
      </c>
      <c r="Y410" s="130" t="s">
        <v>39</v>
      </c>
      <c r="Z410" s="130" t="s">
        <v>71</v>
      </c>
      <c r="AA410" s="130" t="s">
        <v>71</v>
      </c>
      <c r="AB410" s="130" t="s">
        <v>71</v>
      </c>
      <c r="AC410" s="128" t="s">
        <v>123</v>
      </c>
      <c r="AD410" s="58" t="s">
        <v>71</v>
      </c>
    </row>
    <row r="411" spans="2:30" s="107" customFormat="1" ht="174.75" customHeight="1" x14ac:dyDescent="0.2">
      <c r="B411" s="108" t="s">
        <v>62</v>
      </c>
      <c r="C411" s="108" t="s">
        <v>247</v>
      </c>
      <c r="D411" s="117" t="s">
        <v>564</v>
      </c>
      <c r="E411" s="32" t="s">
        <v>565</v>
      </c>
      <c r="F411" s="32" t="s">
        <v>566</v>
      </c>
      <c r="G411" s="112" t="s">
        <v>67</v>
      </c>
      <c r="H411" s="144"/>
      <c r="I411" s="133" t="s">
        <v>186</v>
      </c>
      <c r="J411" s="130" t="s">
        <v>116</v>
      </c>
      <c r="K411" s="128" t="s">
        <v>125</v>
      </c>
      <c r="L411" s="130" t="s">
        <v>303</v>
      </c>
      <c r="M411" s="128" t="s">
        <v>304</v>
      </c>
      <c r="N411" s="128" t="s">
        <v>305</v>
      </c>
      <c r="O411" s="130">
        <v>2</v>
      </c>
      <c r="P411" s="130">
        <v>2</v>
      </c>
      <c r="Q411" s="130">
        <f t="shared" si="376"/>
        <v>4</v>
      </c>
      <c r="R411" s="130" t="str">
        <f t="shared" si="372"/>
        <v>BAJO</v>
      </c>
      <c r="S411" s="130">
        <v>10</v>
      </c>
      <c r="T411" s="130">
        <f t="shared" si="373"/>
        <v>40</v>
      </c>
      <c r="U411" s="58" t="str">
        <f t="shared" si="369"/>
        <v>III</v>
      </c>
      <c r="V411" s="58" t="str">
        <f t="shared" si="374"/>
        <v>Aceptable con control existente</v>
      </c>
      <c r="W411" s="130" t="s">
        <v>82</v>
      </c>
      <c r="X411" s="130" t="s">
        <v>122</v>
      </c>
      <c r="Y411" s="130" t="s">
        <v>39</v>
      </c>
      <c r="Z411" s="130" t="s">
        <v>71</v>
      </c>
      <c r="AA411" s="130" t="s">
        <v>71</v>
      </c>
      <c r="AB411" s="130" t="s">
        <v>71</v>
      </c>
      <c r="AC411" s="130" t="s">
        <v>129</v>
      </c>
      <c r="AD411" s="58" t="s">
        <v>71</v>
      </c>
    </row>
    <row r="412" spans="2:30" s="107" customFormat="1" ht="174.75" customHeight="1" x14ac:dyDescent="0.25">
      <c r="B412" s="108" t="s">
        <v>62</v>
      </c>
      <c r="C412" s="108" t="s">
        <v>247</v>
      </c>
      <c r="D412" s="117" t="s">
        <v>564</v>
      </c>
      <c r="E412" s="32" t="s">
        <v>565</v>
      </c>
      <c r="F412" s="32" t="s">
        <v>566</v>
      </c>
      <c r="G412" s="112"/>
      <c r="H412" s="112" t="s">
        <v>67</v>
      </c>
      <c r="I412" s="79" t="s">
        <v>246</v>
      </c>
      <c r="J412" s="58" t="s">
        <v>131</v>
      </c>
      <c r="K412" s="59" t="s">
        <v>132</v>
      </c>
      <c r="L412" s="58" t="s">
        <v>133</v>
      </c>
      <c r="M412" s="59" t="s">
        <v>134</v>
      </c>
      <c r="N412" s="59" t="s">
        <v>135</v>
      </c>
      <c r="O412" s="58">
        <v>4</v>
      </c>
      <c r="P412" s="58">
        <v>2</v>
      </c>
      <c r="Q412" s="58">
        <f t="shared" si="376"/>
        <v>8</v>
      </c>
      <c r="R412" s="58" t="str">
        <f t="shared" si="372"/>
        <v>MEDIO</v>
      </c>
      <c r="S412" s="58">
        <v>60</v>
      </c>
      <c r="T412" s="58">
        <f t="shared" si="373"/>
        <v>480</v>
      </c>
      <c r="U412" s="58" t="str">
        <f t="shared" si="369"/>
        <v>II</v>
      </c>
      <c r="V412" s="58" t="str">
        <f t="shared" si="374"/>
        <v>Aceptable con control especifico</v>
      </c>
      <c r="W412" s="58" t="s">
        <v>82</v>
      </c>
      <c r="X412" s="58" t="s">
        <v>136</v>
      </c>
      <c r="Y412" s="58" t="s">
        <v>39</v>
      </c>
      <c r="Z412" s="58" t="s">
        <v>71</v>
      </c>
      <c r="AA412" s="58" t="s">
        <v>71</v>
      </c>
      <c r="AB412" s="58" t="s">
        <v>71</v>
      </c>
      <c r="AC412" s="59" t="s">
        <v>137</v>
      </c>
      <c r="AD412" s="58" t="s">
        <v>71</v>
      </c>
    </row>
    <row r="413" spans="2:30" s="107" customFormat="1" ht="174.75" customHeight="1" x14ac:dyDescent="0.25">
      <c r="B413" s="108" t="s">
        <v>62</v>
      </c>
      <c r="C413" s="108" t="s">
        <v>247</v>
      </c>
      <c r="D413" s="117" t="s">
        <v>564</v>
      </c>
      <c r="E413" s="32" t="s">
        <v>565</v>
      </c>
      <c r="F413" s="32" t="s">
        <v>566</v>
      </c>
      <c r="G413" s="112"/>
      <c r="H413" s="112" t="s">
        <v>67</v>
      </c>
      <c r="I413" s="79" t="s">
        <v>138</v>
      </c>
      <c r="J413" s="58" t="s">
        <v>131</v>
      </c>
      <c r="K413" s="59" t="s">
        <v>139</v>
      </c>
      <c r="L413" s="58" t="s">
        <v>140</v>
      </c>
      <c r="M413" s="59" t="s">
        <v>134</v>
      </c>
      <c r="N413" s="59" t="s">
        <v>135</v>
      </c>
      <c r="O413" s="58">
        <v>3</v>
      </c>
      <c r="P413" s="58">
        <v>3</v>
      </c>
      <c r="Q413" s="58">
        <f t="shared" si="376"/>
        <v>9</v>
      </c>
      <c r="R413" s="58" t="str">
        <f t="shared" si="372"/>
        <v>ALTO</v>
      </c>
      <c r="S413" s="58">
        <v>25</v>
      </c>
      <c r="T413" s="58">
        <f t="shared" si="373"/>
        <v>225</v>
      </c>
      <c r="U413" s="58" t="str">
        <f t="shared" si="369"/>
        <v>II</v>
      </c>
      <c r="V413" s="58" t="str">
        <f t="shared" si="374"/>
        <v>Aceptable con control especifico</v>
      </c>
      <c r="W413" s="58" t="s">
        <v>82</v>
      </c>
      <c r="X413" s="58" t="s">
        <v>136</v>
      </c>
      <c r="Y413" s="58" t="s">
        <v>39</v>
      </c>
      <c r="Z413" s="58" t="s">
        <v>71</v>
      </c>
      <c r="AA413" s="58" t="s">
        <v>71</v>
      </c>
      <c r="AB413" s="58" t="s">
        <v>71</v>
      </c>
      <c r="AC413" s="59" t="s">
        <v>137</v>
      </c>
      <c r="AD413" s="58" t="s">
        <v>71</v>
      </c>
    </row>
    <row r="414" spans="2:30" s="107" customFormat="1" ht="174.75" customHeight="1" x14ac:dyDescent="0.25">
      <c r="B414" s="146" t="s">
        <v>568</v>
      </c>
      <c r="C414" s="147" t="s">
        <v>569</v>
      </c>
      <c r="D414" s="147" t="s">
        <v>533</v>
      </c>
      <c r="E414" s="148" t="s">
        <v>570</v>
      </c>
      <c r="F414" s="148" t="s">
        <v>571</v>
      </c>
      <c r="G414" s="149" t="s">
        <v>67</v>
      </c>
      <c r="H414" s="153"/>
      <c r="I414" s="150" t="s">
        <v>572</v>
      </c>
      <c r="J414" s="151" t="s">
        <v>100</v>
      </c>
      <c r="K414" s="59" t="s">
        <v>573</v>
      </c>
      <c r="L414" s="58" t="s">
        <v>236</v>
      </c>
      <c r="M414" s="59" t="s">
        <v>236</v>
      </c>
      <c r="N414" s="59" t="s">
        <v>574</v>
      </c>
      <c r="O414" s="152">
        <v>2</v>
      </c>
      <c r="P414" s="152">
        <v>2</v>
      </c>
      <c r="Q414" s="152">
        <f t="shared" si="376"/>
        <v>4</v>
      </c>
      <c r="R414" s="58" t="str">
        <f t="shared" si="372"/>
        <v>BAJO</v>
      </c>
      <c r="S414" s="152">
        <v>100</v>
      </c>
      <c r="T414" s="152">
        <f t="shared" si="373"/>
        <v>400</v>
      </c>
      <c r="U414" s="152" t="str">
        <f t="shared" si="369"/>
        <v>II</v>
      </c>
      <c r="V414" s="152" t="str">
        <f t="shared" si="374"/>
        <v>Aceptable con control especifico</v>
      </c>
      <c r="W414" s="58" t="s">
        <v>575</v>
      </c>
      <c r="X414" s="152" t="s">
        <v>243</v>
      </c>
      <c r="Y414" s="152" t="s">
        <v>39</v>
      </c>
      <c r="Z414" s="58" t="s">
        <v>71</v>
      </c>
      <c r="AA414" s="58" t="s">
        <v>71</v>
      </c>
      <c r="AB414" s="58" t="s">
        <v>71</v>
      </c>
      <c r="AC414" s="154" t="s">
        <v>576</v>
      </c>
      <c r="AD414" s="59" t="s">
        <v>71</v>
      </c>
    </row>
    <row r="415" spans="2:30" s="107" customFormat="1" ht="174.75" customHeight="1" x14ac:dyDescent="0.25">
      <c r="B415" s="146" t="s">
        <v>568</v>
      </c>
      <c r="C415" s="155" t="s">
        <v>569</v>
      </c>
      <c r="D415" s="155" t="s">
        <v>533</v>
      </c>
      <c r="E415" s="148" t="s">
        <v>570</v>
      </c>
      <c r="F415" s="148" t="s">
        <v>577</v>
      </c>
      <c r="G415" s="149"/>
      <c r="H415" s="149" t="s">
        <v>67</v>
      </c>
      <c r="I415" s="150" t="s">
        <v>578</v>
      </c>
      <c r="J415" s="148" t="s">
        <v>579</v>
      </c>
      <c r="K415" s="59" t="s">
        <v>580</v>
      </c>
      <c r="L415" s="58" t="s">
        <v>71</v>
      </c>
      <c r="M415" s="59" t="s">
        <v>581</v>
      </c>
      <c r="N415" s="59" t="s">
        <v>476</v>
      </c>
      <c r="O415" s="152">
        <v>2</v>
      </c>
      <c r="P415" s="152">
        <v>2</v>
      </c>
      <c r="Q415" s="152">
        <v>8</v>
      </c>
      <c r="R415" s="58" t="s">
        <v>44</v>
      </c>
      <c r="S415" s="152">
        <v>25</v>
      </c>
      <c r="T415" s="152">
        <v>200</v>
      </c>
      <c r="U415" s="58" t="str">
        <f t="shared" si="369"/>
        <v>II</v>
      </c>
      <c r="V415" s="152" t="str">
        <f t="shared" si="374"/>
        <v>Aceptable con control especifico</v>
      </c>
      <c r="W415" s="58">
        <v>217</v>
      </c>
      <c r="X415" s="152" t="s">
        <v>582</v>
      </c>
      <c r="Y415" s="152" t="s">
        <v>39</v>
      </c>
      <c r="Z415" s="156" t="s">
        <v>71</v>
      </c>
      <c r="AA415" s="156" t="s">
        <v>71</v>
      </c>
      <c r="AB415" s="156" t="s">
        <v>71</v>
      </c>
      <c r="AC415" s="154" t="s">
        <v>583</v>
      </c>
      <c r="AD415" s="157" t="s">
        <v>71</v>
      </c>
    </row>
    <row r="416" spans="2:30" s="107" customFormat="1" ht="174.75" customHeight="1" x14ac:dyDescent="0.25">
      <c r="B416" s="146" t="s">
        <v>568</v>
      </c>
      <c r="C416" s="155" t="s">
        <v>584</v>
      </c>
      <c r="D416" s="155" t="s">
        <v>533</v>
      </c>
      <c r="E416" s="148" t="s">
        <v>585</v>
      </c>
      <c r="F416" s="148" t="s">
        <v>586</v>
      </c>
      <c r="G416" s="149"/>
      <c r="H416" s="149" t="s">
        <v>67</v>
      </c>
      <c r="I416" s="58" t="s">
        <v>536</v>
      </c>
      <c r="J416" s="58" t="s">
        <v>116</v>
      </c>
      <c r="K416" s="59" t="s">
        <v>139</v>
      </c>
      <c r="L416" s="58" t="s">
        <v>342</v>
      </c>
      <c r="M416" s="59" t="s">
        <v>537</v>
      </c>
      <c r="N416" s="59" t="s">
        <v>71</v>
      </c>
      <c r="O416" s="152">
        <v>2</v>
      </c>
      <c r="P416" s="152">
        <v>2</v>
      </c>
      <c r="Q416" s="152">
        <v>4</v>
      </c>
      <c r="R416" s="58" t="s">
        <v>121</v>
      </c>
      <c r="S416" s="152">
        <v>60</v>
      </c>
      <c r="T416" s="152">
        <v>240</v>
      </c>
      <c r="U416" s="58" t="str">
        <f t="shared" si="369"/>
        <v>II</v>
      </c>
      <c r="V416" s="152" t="str">
        <f t="shared" si="374"/>
        <v>Aceptable con control especifico</v>
      </c>
      <c r="W416" s="58">
        <v>217</v>
      </c>
      <c r="X416" s="58" t="s">
        <v>538</v>
      </c>
      <c r="Y416" s="152" t="s">
        <v>39</v>
      </c>
      <c r="Z416" s="156" t="s">
        <v>71</v>
      </c>
      <c r="AA416" s="156" t="s">
        <v>71</v>
      </c>
      <c r="AB416" s="156" t="s">
        <v>71</v>
      </c>
      <c r="AC416" s="58" t="s">
        <v>71</v>
      </c>
      <c r="AD416" s="58" t="s">
        <v>71</v>
      </c>
    </row>
    <row r="417" spans="2:30" s="107" customFormat="1" ht="174.75" customHeight="1" x14ac:dyDescent="0.25">
      <c r="B417" s="146" t="s">
        <v>568</v>
      </c>
      <c r="C417" s="155" t="s">
        <v>584</v>
      </c>
      <c r="D417" s="155" t="s">
        <v>533</v>
      </c>
      <c r="E417" s="148" t="s">
        <v>585</v>
      </c>
      <c r="F417" s="148" t="s">
        <v>586</v>
      </c>
      <c r="G417" s="149"/>
      <c r="H417" s="149" t="s">
        <v>67</v>
      </c>
      <c r="I417" s="152" t="s">
        <v>587</v>
      </c>
      <c r="J417" s="152" t="s">
        <v>116</v>
      </c>
      <c r="K417" s="158" t="s">
        <v>540</v>
      </c>
      <c r="L417" s="58" t="s">
        <v>71</v>
      </c>
      <c r="M417" s="59" t="s">
        <v>541</v>
      </c>
      <c r="N417" s="59" t="s">
        <v>71</v>
      </c>
      <c r="O417" s="58">
        <v>2</v>
      </c>
      <c r="P417" s="58">
        <v>2</v>
      </c>
      <c r="Q417" s="58">
        <v>12</v>
      </c>
      <c r="R417" s="58" t="s">
        <v>121</v>
      </c>
      <c r="S417" s="58">
        <v>60</v>
      </c>
      <c r="T417" s="58">
        <v>240</v>
      </c>
      <c r="U417" s="58" t="str">
        <f t="shared" si="369"/>
        <v>II</v>
      </c>
      <c r="V417" s="152" t="str">
        <f t="shared" si="374"/>
        <v>Aceptable con control especifico</v>
      </c>
      <c r="W417" s="58">
        <v>217</v>
      </c>
      <c r="X417" s="59" t="s">
        <v>538</v>
      </c>
      <c r="Y417" s="58" t="s">
        <v>39</v>
      </c>
      <c r="Z417" s="156" t="s">
        <v>71</v>
      </c>
      <c r="AA417" s="156" t="s">
        <v>71</v>
      </c>
      <c r="AB417" s="156" t="s">
        <v>71</v>
      </c>
      <c r="AC417" s="32" t="s">
        <v>542</v>
      </c>
      <c r="AD417" s="156" t="s">
        <v>71</v>
      </c>
    </row>
    <row r="418" spans="2:30" s="107" customFormat="1" ht="174.75" customHeight="1" x14ac:dyDescent="0.25">
      <c r="B418" s="146" t="s">
        <v>568</v>
      </c>
      <c r="C418" s="155" t="s">
        <v>584</v>
      </c>
      <c r="D418" s="155" t="s">
        <v>533</v>
      </c>
      <c r="E418" s="148" t="s">
        <v>585</v>
      </c>
      <c r="F418" s="148" t="s">
        <v>586</v>
      </c>
      <c r="G418" s="149"/>
      <c r="H418" s="149" t="s">
        <v>67</v>
      </c>
      <c r="I418" s="58" t="s">
        <v>138</v>
      </c>
      <c r="J418" s="58" t="s">
        <v>131</v>
      </c>
      <c r="K418" s="59" t="s">
        <v>139</v>
      </c>
      <c r="L418" s="58" t="s">
        <v>140</v>
      </c>
      <c r="M418" s="59" t="s">
        <v>134</v>
      </c>
      <c r="N418" s="59" t="s">
        <v>476</v>
      </c>
      <c r="O418" s="152">
        <v>3</v>
      </c>
      <c r="P418" s="152">
        <v>3</v>
      </c>
      <c r="Q418" s="152">
        <v>9</v>
      </c>
      <c r="R418" s="58" t="s">
        <v>479</v>
      </c>
      <c r="S418" s="152">
        <v>25</v>
      </c>
      <c r="T418" s="152">
        <v>225</v>
      </c>
      <c r="U418" s="58" t="s">
        <v>543</v>
      </c>
      <c r="V418" s="152" t="s">
        <v>544</v>
      </c>
      <c r="W418" s="58">
        <v>217</v>
      </c>
      <c r="X418" s="152" t="s">
        <v>136</v>
      </c>
      <c r="Y418" s="152" t="s">
        <v>39</v>
      </c>
      <c r="Z418" s="156" t="s">
        <v>71</v>
      </c>
      <c r="AA418" s="156" t="s">
        <v>71</v>
      </c>
      <c r="AB418" s="156" t="s">
        <v>71</v>
      </c>
      <c r="AC418" s="59" t="s">
        <v>478</v>
      </c>
      <c r="AD418" s="157" t="s">
        <v>71</v>
      </c>
    </row>
    <row r="419" spans="2:30" s="107" customFormat="1" ht="174.75" customHeight="1" x14ac:dyDescent="0.25">
      <c r="B419" s="146" t="s">
        <v>568</v>
      </c>
      <c r="C419" s="155" t="s">
        <v>584</v>
      </c>
      <c r="D419" s="155" t="s">
        <v>533</v>
      </c>
      <c r="E419" s="148" t="s">
        <v>585</v>
      </c>
      <c r="F419" s="148" t="s">
        <v>586</v>
      </c>
      <c r="G419" s="149"/>
      <c r="H419" s="149" t="s">
        <v>67</v>
      </c>
      <c r="I419" s="58" t="s">
        <v>588</v>
      </c>
      <c r="J419" s="58" t="s">
        <v>131</v>
      </c>
      <c r="K419" s="59" t="s">
        <v>132</v>
      </c>
      <c r="L419" s="58" t="s">
        <v>475</v>
      </c>
      <c r="M419" s="59" t="s">
        <v>134</v>
      </c>
      <c r="N419" s="59" t="s">
        <v>476</v>
      </c>
      <c r="O419" s="152">
        <v>4</v>
      </c>
      <c r="P419" s="152">
        <v>2</v>
      </c>
      <c r="Q419" s="152">
        <v>8</v>
      </c>
      <c r="R419" s="58" t="s">
        <v>44</v>
      </c>
      <c r="S419" s="152">
        <v>25</v>
      </c>
      <c r="T419" s="152">
        <v>200</v>
      </c>
      <c r="U419" s="58" t="s">
        <v>543</v>
      </c>
      <c r="V419" s="152" t="s">
        <v>544</v>
      </c>
      <c r="W419" s="58">
        <v>217</v>
      </c>
      <c r="X419" s="152" t="s">
        <v>477</v>
      </c>
      <c r="Y419" s="152" t="s">
        <v>39</v>
      </c>
      <c r="Z419" s="156" t="s">
        <v>71</v>
      </c>
      <c r="AA419" s="156" t="s">
        <v>71</v>
      </c>
      <c r="AB419" s="156" t="s">
        <v>71</v>
      </c>
      <c r="AC419" s="59" t="s">
        <v>478</v>
      </c>
      <c r="AD419" s="157" t="s">
        <v>71</v>
      </c>
    </row>
    <row r="420" spans="2:30" s="107" customFormat="1" ht="174.75" customHeight="1" x14ac:dyDescent="0.25">
      <c r="B420" s="146" t="s">
        <v>568</v>
      </c>
      <c r="C420" s="155" t="s">
        <v>584</v>
      </c>
      <c r="D420" s="155" t="s">
        <v>533</v>
      </c>
      <c r="E420" s="148" t="s">
        <v>585</v>
      </c>
      <c r="F420" s="148" t="s">
        <v>586</v>
      </c>
      <c r="G420" s="32"/>
      <c r="H420" s="32" t="s">
        <v>67</v>
      </c>
      <c r="I420" s="58" t="s">
        <v>589</v>
      </c>
      <c r="J420" s="58" t="s">
        <v>131</v>
      </c>
      <c r="K420" s="159" t="s">
        <v>590</v>
      </c>
      <c r="L420" s="59" t="s">
        <v>71</v>
      </c>
      <c r="M420" s="59" t="s">
        <v>134</v>
      </c>
      <c r="N420" s="59" t="s">
        <v>476</v>
      </c>
      <c r="O420" s="58">
        <v>2</v>
      </c>
      <c r="P420" s="58">
        <v>1</v>
      </c>
      <c r="Q420" s="58">
        <v>2</v>
      </c>
      <c r="R420" s="58" t="s">
        <v>121</v>
      </c>
      <c r="S420" s="58">
        <v>10</v>
      </c>
      <c r="T420" s="58">
        <v>20</v>
      </c>
      <c r="U420" s="58" t="s">
        <v>591</v>
      </c>
      <c r="V420" s="152" t="s">
        <v>592</v>
      </c>
      <c r="W420" s="58" t="s">
        <v>575</v>
      </c>
      <c r="X420" s="58" t="s">
        <v>136</v>
      </c>
      <c r="Y420" s="58" t="s">
        <v>39</v>
      </c>
      <c r="Z420" s="156" t="s">
        <v>71</v>
      </c>
      <c r="AA420" s="156" t="s">
        <v>71</v>
      </c>
      <c r="AB420" s="156" t="s">
        <v>71</v>
      </c>
      <c r="AC420" s="59" t="s">
        <v>478</v>
      </c>
      <c r="AD420" s="157" t="s">
        <v>71</v>
      </c>
    </row>
    <row r="421" spans="2:30" s="107" customFormat="1" ht="174.75" customHeight="1" x14ac:dyDescent="0.25">
      <c r="B421" s="146" t="s">
        <v>568</v>
      </c>
      <c r="C421" s="155" t="s">
        <v>584</v>
      </c>
      <c r="D421" s="155" t="s">
        <v>533</v>
      </c>
      <c r="E421" s="148" t="s">
        <v>585</v>
      </c>
      <c r="F421" s="148" t="s">
        <v>586</v>
      </c>
      <c r="G421" s="160"/>
      <c r="H421" s="160" t="s">
        <v>67</v>
      </c>
      <c r="I421" s="159" t="s">
        <v>469</v>
      </c>
      <c r="J421" s="159" t="s">
        <v>116</v>
      </c>
      <c r="K421" s="159" t="s">
        <v>470</v>
      </c>
      <c r="L421" s="159" t="s">
        <v>80</v>
      </c>
      <c r="M421" s="159" t="s">
        <v>471</v>
      </c>
      <c r="N421" s="159" t="s">
        <v>476</v>
      </c>
      <c r="O421" s="34">
        <v>2</v>
      </c>
      <c r="P421" s="34">
        <v>1</v>
      </c>
      <c r="Q421" s="152">
        <v>2</v>
      </c>
      <c r="R421" s="152" t="s">
        <v>121</v>
      </c>
      <c r="S421" s="160">
        <v>25</v>
      </c>
      <c r="T421" s="160">
        <v>50</v>
      </c>
      <c r="U421" s="58" t="str">
        <f t="shared" ref="U421:U422" si="377">IF(T421&lt;=20,"IV",IF(T421&lt;=120,"III",IF(T421&lt;=500,"II",IF(T421&lt;=4000,"I",FALSE))))</f>
        <v>III</v>
      </c>
      <c r="V421" s="152" t="str">
        <f t="shared" ref="V421" si="378">IF(U421="IV","Aceptable",IF(U421="III","Aceptable con control existente",IF(U421="II","Aceptable con control especifico", IF(U421="I","No Aceptable",FALSE))))</f>
        <v>Aceptable con control existente</v>
      </c>
      <c r="W421" s="58">
        <v>800</v>
      </c>
      <c r="X421" s="159" t="s">
        <v>473</v>
      </c>
      <c r="Y421" s="160" t="s">
        <v>39</v>
      </c>
      <c r="Z421" s="161" t="s">
        <v>71</v>
      </c>
      <c r="AA421" s="161" t="s">
        <v>71</v>
      </c>
      <c r="AB421" s="161" t="s">
        <v>71</v>
      </c>
      <c r="AC421" s="159" t="s">
        <v>474</v>
      </c>
      <c r="AD421" s="162" t="s">
        <v>71</v>
      </c>
    </row>
    <row r="422" spans="2:30" s="107" customFormat="1" ht="174.75" customHeight="1" x14ac:dyDescent="0.25">
      <c r="B422" s="146" t="s">
        <v>568</v>
      </c>
      <c r="C422" s="155" t="s">
        <v>593</v>
      </c>
      <c r="D422" s="155" t="s">
        <v>533</v>
      </c>
      <c r="E422" s="148" t="s">
        <v>594</v>
      </c>
      <c r="F422" s="148" t="s">
        <v>577</v>
      </c>
      <c r="G422" s="79" t="s">
        <v>67</v>
      </c>
      <c r="H422" s="79"/>
      <c r="I422" s="79" t="s">
        <v>595</v>
      </c>
      <c r="J422" s="58" t="s">
        <v>596</v>
      </c>
      <c r="K422" s="163" t="s">
        <v>597</v>
      </c>
      <c r="L422" s="79" t="s">
        <v>80</v>
      </c>
      <c r="M422" s="163" t="s">
        <v>598</v>
      </c>
      <c r="N422" s="163" t="s">
        <v>599</v>
      </c>
      <c r="O422" s="152">
        <v>6</v>
      </c>
      <c r="P422" s="152">
        <v>2</v>
      </c>
      <c r="Q422" s="152">
        <v>12</v>
      </c>
      <c r="R422" s="58" t="s">
        <v>479</v>
      </c>
      <c r="S422" s="152">
        <v>25</v>
      </c>
      <c r="T422" s="152">
        <v>300</v>
      </c>
      <c r="U422" s="58" t="str">
        <f t="shared" si="377"/>
        <v>II</v>
      </c>
      <c r="V422" s="152" t="str">
        <f t="shared" ref="V422" si="379">IF(U422="IV","Aceptable",IF(U422="III","Mejorable",IF(U422="II","Aceptable con control especifico", IF(U422="I","No Aceptable",FALSE))))</f>
        <v>Aceptable con control especifico</v>
      </c>
      <c r="W422" s="58">
        <v>117</v>
      </c>
      <c r="X422" s="79" t="s">
        <v>600</v>
      </c>
      <c r="Y422" s="164" t="s">
        <v>601</v>
      </c>
      <c r="Z422" s="156" t="s">
        <v>71</v>
      </c>
      <c r="AA422" s="156" t="s">
        <v>71</v>
      </c>
      <c r="AB422" s="156" t="s">
        <v>71</v>
      </c>
      <c r="AC422" s="79" t="s">
        <v>602</v>
      </c>
      <c r="AD422" s="156" t="s">
        <v>71</v>
      </c>
    </row>
    <row r="423" spans="2:30" s="107" customFormat="1" ht="174.75" customHeight="1" x14ac:dyDescent="0.25">
      <c r="B423" s="146" t="s">
        <v>568</v>
      </c>
      <c r="C423" s="155" t="s">
        <v>593</v>
      </c>
      <c r="D423" s="155" t="s">
        <v>533</v>
      </c>
      <c r="E423" s="148" t="s">
        <v>594</v>
      </c>
      <c r="F423" s="148" t="s">
        <v>577</v>
      </c>
      <c r="G423" s="79" t="s">
        <v>67</v>
      </c>
      <c r="H423" s="79"/>
      <c r="I423" s="79" t="s">
        <v>603</v>
      </c>
      <c r="J423" s="58" t="s">
        <v>100</v>
      </c>
      <c r="K423" s="163" t="s">
        <v>604</v>
      </c>
      <c r="L423" s="79" t="s">
        <v>80</v>
      </c>
      <c r="M423" s="79" t="s">
        <v>80</v>
      </c>
      <c r="N423" s="163" t="s">
        <v>605</v>
      </c>
      <c r="O423" s="152">
        <v>2</v>
      </c>
      <c r="P423" s="152">
        <v>2</v>
      </c>
      <c r="Q423" s="152">
        <v>4</v>
      </c>
      <c r="R423" s="58" t="s">
        <v>121</v>
      </c>
      <c r="S423" s="152">
        <v>25</v>
      </c>
      <c r="T423" s="152">
        <v>100</v>
      </c>
      <c r="U423" s="165" t="s">
        <v>181</v>
      </c>
      <c r="V423" s="152" t="str">
        <f>IF(U425="IV","Aceptable",IF(U425="III","Mejorable",IF(U425="II","Aceptable con control especifico", IF(U425="I","No Aceptable",FALSE))))</f>
        <v>Mejorable</v>
      </c>
      <c r="W423" s="58" t="s">
        <v>575</v>
      </c>
      <c r="X423" s="79" t="s">
        <v>606</v>
      </c>
      <c r="Y423" s="164" t="s">
        <v>607</v>
      </c>
      <c r="Z423" s="156" t="s">
        <v>71</v>
      </c>
      <c r="AA423" s="156" t="s">
        <v>71</v>
      </c>
      <c r="AB423" s="156" t="s">
        <v>71</v>
      </c>
      <c r="AC423" s="79" t="s">
        <v>608</v>
      </c>
      <c r="AD423" s="156" t="s">
        <v>71</v>
      </c>
    </row>
    <row r="424" spans="2:30" s="107" customFormat="1" ht="174.75" customHeight="1" x14ac:dyDescent="0.25">
      <c r="B424" s="146" t="s">
        <v>568</v>
      </c>
      <c r="C424" s="155" t="s">
        <v>593</v>
      </c>
      <c r="D424" s="155" t="s">
        <v>533</v>
      </c>
      <c r="E424" s="150" t="s">
        <v>546</v>
      </c>
      <c r="F424" s="150" t="s">
        <v>547</v>
      </c>
      <c r="G424" s="149" t="s">
        <v>67</v>
      </c>
      <c r="H424" s="149"/>
      <c r="I424" s="58" t="s">
        <v>548</v>
      </c>
      <c r="J424" s="58" t="s">
        <v>116</v>
      </c>
      <c r="K424" s="59" t="s">
        <v>139</v>
      </c>
      <c r="L424" s="58" t="s">
        <v>549</v>
      </c>
      <c r="M424" s="59" t="s">
        <v>550</v>
      </c>
      <c r="N424" s="59" t="s">
        <v>551</v>
      </c>
      <c r="O424" s="152">
        <v>2</v>
      </c>
      <c r="P424" s="152">
        <v>3</v>
      </c>
      <c r="Q424" s="152">
        <v>6</v>
      </c>
      <c r="R424" s="58" t="s">
        <v>44</v>
      </c>
      <c r="S424" s="152">
        <v>60</v>
      </c>
      <c r="T424" s="152">
        <v>360</v>
      </c>
      <c r="U424" s="58" t="str">
        <f t="shared" ref="U424" si="380">IF(T424&lt;=20,"IV",IF(T424&lt;=120,"III",IF(T424&lt;=500,"II",IF(T424&lt;=4000,"I",FALSE))))</f>
        <v>II</v>
      </c>
      <c r="V424" s="152" t="str">
        <f t="shared" ref="V424" si="381">IF(U424="IV","Aceptable",IF(U424="III","Mejorable",IF(U424="II","Aceptable con control especifico", IF(U424="I","No Aceptable",FALSE))))</f>
        <v>Aceptable con control especifico</v>
      </c>
      <c r="W424" s="58">
        <v>800</v>
      </c>
      <c r="X424" s="152" t="s">
        <v>552</v>
      </c>
      <c r="Y424" s="152" t="s">
        <v>39</v>
      </c>
      <c r="Z424" s="156" t="s">
        <v>71</v>
      </c>
      <c r="AA424" s="156" t="s">
        <v>71</v>
      </c>
      <c r="AB424" s="156" t="s">
        <v>71</v>
      </c>
      <c r="AC424" s="59" t="s">
        <v>553</v>
      </c>
      <c r="AD424" s="157" t="s">
        <v>71</v>
      </c>
    </row>
    <row r="425" spans="2:30" s="107" customFormat="1" ht="174.75" customHeight="1" x14ac:dyDescent="0.25">
      <c r="B425" s="146" t="s">
        <v>568</v>
      </c>
      <c r="C425" s="155" t="s">
        <v>593</v>
      </c>
      <c r="D425" s="155" t="s">
        <v>533</v>
      </c>
      <c r="E425" s="148" t="s">
        <v>570</v>
      </c>
      <c r="F425" s="148" t="s">
        <v>577</v>
      </c>
      <c r="G425" s="160"/>
      <c r="H425" s="160" t="s">
        <v>67</v>
      </c>
      <c r="I425" s="159" t="s">
        <v>609</v>
      </c>
      <c r="J425" s="159" t="s">
        <v>131</v>
      </c>
      <c r="K425" s="159" t="s">
        <v>610</v>
      </c>
      <c r="L425" s="79" t="s">
        <v>80</v>
      </c>
      <c r="M425" s="79" t="s">
        <v>80</v>
      </c>
      <c r="N425" s="159" t="s">
        <v>611</v>
      </c>
      <c r="O425" s="34">
        <v>2</v>
      </c>
      <c r="P425" s="34">
        <v>2</v>
      </c>
      <c r="Q425" s="152">
        <v>4</v>
      </c>
      <c r="R425" s="152" t="s">
        <v>121</v>
      </c>
      <c r="S425" s="160">
        <v>25</v>
      </c>
      <c r="T425" s="160">
        <v>100</v>
      </c>
      <c r="U425" s="58" t="str">
        <f>IF(T423&lt;=20,"IV",IF(T423&lt;=120,"III",IF(T423&lt;=500,"II",IF(T423&lt;=4000,"I",FALSE))))</f>
        <v>III</v>
      </c>
      <c r="V425" s="152" t="str">
        <f>IF(U430="IV","Aceptable",IF(U430="III","Mejorable",IF(U430="II","Aceptable con control especifico", IF(U430="I","No Aceptable",FALSE))))</f>
        <v>Aceptable con control especifico</v>
      </c>
      <c r="W425" s="160">
        <v>800</v>
      </c>
      <c r="X425" s="159" t="s">
        <v>538</v>
      </c>
      <c r="Y425" s="160" t="s">
        <v>39</v>
      </c>
      <c r="Z425" s="156" t="s">
        <v>71</v>
      </c>
      <c r="AA425" s="156" t="s">
        <v>71</v>
      </c>
      <c r="AB425" s="156" t="s">
        <v>71</v>
      </c>
      <c r="AC425" s="159" t="s">
        <v>612</v>
      </c>
      <c r="AD425" s="156" t="s">
        <v>71</v>
      </c>
    </row>
    <row r="426" spans="2:30" s="107" customFormat="1" ht="174.75" customHeight="1" x14ac:dyDescent="0.25">
      <c r="B426" s="166" t="s">
        <v>62</v>
      </c>
      <c r="C426" s="147" t="s">
        <v>190</v>
      </c>
      <c r="D426" s="167" t="s">
        <v>554</v>
      </c>
      <c r="E426" s="150" t="s">
        <v>613</v>
      </c>
      <c r="F426" s="150" t="s">
        <v>556</v>
      </c>
      <c r="G426" s="149" t="s">
        <v>67</v>
      </c>
      <c r="H426" s="149"/>
      <c r="I426" s="58" t="s">
        <v>557</v>
      </c>
      <c r="J426" s="58" t="s">
        <v>116</v>
      </c>
      <c r="K426" s="59" t="s">
        <v>558</v>
      </c>
      <c r="L426" s="58" t="s">
        <v>614</v>
      </c>
      <c r="M426" s="59" t="s">
        <v>560</v>
      </c>
      <c r="N426" s="59" t="s">
        <v>561</v>
      </c>
      <c r="O426" s="152">
        <v>2</v>
      </c>
      <c r="P426" s="152">
        <v>3</v>
      </c>
      <c r="Q426" s="152">
        <v>6</v>
      </c>
      <c r="R426" s="58" t="s">
        <v>44</v>
      </c>
      <c r="S426" s="152">
        <v>60</v>
      </c>
      <c r="T426" s="152">
        <v>360</v>
      </c>
      <c r="U426" s="58" t="str">
        <f t="shared" ref="U426" si="382">IF(T426&lt;=20,"IV",IF(T426&lt;=120,"III",IF(T426&lt;=500,"II",IF(T426&lt;=4000,"I",FALSE))))</f>
        <v>II</v>
      </c>
      <c r="V426" s="152" t="str">
        <f t="shared" ref="V426" si="383">IF(U426="IV","Aceptable",IF(U426="III","Mejorable",IF(U426="II","Aceptable con control especifico", IF(U426="I","No Aceptable",FALSE))))</f>
        <v>Aceptable con control especifico</v>
      </c>
      <c r="W426" s="58">
        <v>600</v>
      </c>
      <c r="X426" s="152" t="s">
        <v>562</v>
      </c>
      <c r="Y426" s="34" t="s">
        <v>39</v>
      </c>
      <c r="Z426" s="156" t="s">
        <v>71</v>
      </c>
      <c r="AA426" s="156" t="s">
        <v>71</v>
      </c>
      <c r="AB426" s="156" t="s">
        <v>71</v>
      </c>
      <c r="AC426" s="59" t="s">
        <v>563</v>
      </c>
      <c r="AD426" s="157" t="s">
        <v>71</v>
      </c>
    </row>
    <row r="427" spans="2:30" s="107" customFormat="1" ht="174.75" customHeight="1" x14ac:dyDescent="0.25">
      <c r="B427" s="146" t="s">
        <v>568</v>
      </c>
      <c r="C427" s="155" t="s">
        <v>593</v>
      </c>
      <c r="D427" s="155" t="s">
        <v>533</v>
      </c>
      <c r="E427" s="148" t="s">
        <v>615</v>
      </c>
      <c r="F427" s="148" t="s">
        <v>616</v>
      </c>
      <c r="G427" s="79"/>
      <c r="H427" s="79" t="s">
        <v>67</v>
      </c>
      <c r="I427" s="79" t="s">
        <v>617</v>
      </c>
      <c r="J427" s="58" t="s">
        <v>77</v>
      </c>
      <c r="K427" s="163" t="s">
        <v>618</v>
      </c>
      <c r="L427" s="79" t="s">
        <v>71</v>
      </c>
      <c r="M427" s="163" t="s">
        <v>619</v>
      </c>
      <c r="N427" s="163" t="s">
        <v>620</v>
      </c>
      <c r="O427" s="152">
        <v>2</v>
      </c>
      <c r="P427" s="152">
        <v>2</v>
      </c>
      <c r="Q427" s="152">
        <v>4</v>
      </c>
      <c r="R427" s="58" t="s">
        <v>121</v>
      </c>
      <c r="S427" s="152">
        <v>10</v>
      </c>
      <c r="T427" s="152">
        <v>40</v>
      </c>
      <c r="U427" s="58" t="str">
        <f t="shared" ref="U427:U428" si="384">IF(T427&lt;=20,"IV",IF(T427&lt;=120,"III",IF(T427&lt;=500,"II",IF(T427&lt;=4000,"I",FALSE))))</f>
        <v>III</v>
      </c>
      <c r="V427" s="152" t="str">
        <f t="shared" ref="V427" si="385">IF(U427="IV","Aceptable",IF(U427="III","Mejorable",IF(U427="II","Aceptable con control especifico", IF(U427="I","No Aceptable",FALSE))))</f>
        <v>Mejorable</v>
      </c>
      <c r="W427" s="58">
        <v>1117</v>
      </c>
      <c r="X427" s="79" t="s">
        <v>621</v>
      </c>
      <c r="Y427" s="164" t="s">
        <v>39</v>
      </c>
      <c r="Z427" s="156" t="s">
        <v>71</v>
      </c>
      <c r="AA427" s="156" t="s">
        <v>71</v>
      </c>
      <c r="AB427" s="156" t="s">
        <v>71</v>
      </c>
      <c r="AC427" s="79" t="s">
        <v>105</v>
      </c>
      <c r="AD427" s="156" t="s">
        <v>71</v>
      </c>
    </row>
    <row r="428" spans="2:30" s="107" customFormat="1" ht="174.75" customHeight="1" x14ac:dyDescent="0.25">
      <c r="B428" s="146" t="s">
        <v>568</v>
      </c>
      <c r="C428" s="155" t="s">
        <v>593</v>
      </c>
      <c r="D428" s="155" t="s">
        <v>533</v>
      </c>
      <c r="E428" s="148" t="s">
        <v>615</v>
      </c>
      <c r="F428" s="148" t="s">
        <v>586</v>
      </c>
      <c r="G428" s="149"/>
      <c r="H428" s="149" t="s">
        <v>67</v>
      </c>
      <c r="I428" s="79" t="s">
        <v>923</v>
      </c>
      <c r="J428" s="58" t="s">
        <v>116</v>
      </c>
      <c r="K428" s="163" t="s">
        <v>926</v>
      </c>
      <c r="L428" s="79" t="s">
        <v>924</v>
      </c>
      <c r="M428" s="163" t="s">
        <v>925</v>
      </c>
      <c r="N428" s="163" t="s">
        <v>928</v>
      </c>
      <c r="O428" s="152">
        <v>2</v>
      </c>
      <c r="P428" s="152">
        <v>2</v>
      </c>
      <c r="Q428" s="152">
        <v>4</v>
      </c>
      <c r="R428" s="58" t="s">
        <v>121</v>
      </c>
      <c r="S428" s="152">
        <v>10</v>
      </c>
      <c r="T428" s="152">
        <v>40</v>
      </c>
      <c r="U428" s="58" t="str">
        <f t="shared" si="384"/>
        <v>III</v>
      </c>
      <c r="V428" s="152" t="str">
        <f t="shared" ref="V428" si="386">IF(U428="IV","Aceptable",IF(U428="III","Mejorable",IF(U428="II","Aceptable con control especifico", IF(U428="I","No Aceptable",FALSE))))</f>
        <v>Mejorable</v>
      </c>
      <c r="W428" s="58">
        <v>1117</v>
      </c>
      <c r="X428" s="79" t="s">
        <v>930</v>
      </c>
      <c r="Y428" s="164" t="s">
        <v>39</v>
      </c>
      <c r="Z428" s="156" t="s">
        <v>71</v>
      </c>
      <c r="AA428" s="156" t="s">
        <v>71</v>
      </c>
      <c r="AB428" s="156" t="s">
        <v>71</v>
      </c>
      <c r="AC428" s="79" t="s">
        <v>105</v>
      </c>
      <c r="AD428" s="156" t="s">
        <v>71</v>
      </c>
    </row>
    <row r="429" spans="2:30" s="107" customFormat="1" ht="174.75" customHeight="1" x14ac:dyDescent="0.25">
      <c r="B429" s="146" t="s">
        <v>568</v>
      </c>
      <c r="C429" s="155" t="s">
        <v>593</v>
      </c>
      <c r="D429" s="155" t="s">
        <v>533</v>
      </c>
      <c r="E429" s="148" t="s">
        <v>615</v>
      </c>
      <c r="F429" s="148" t="s">
        <v>586</v>
      </c>
      <c r="G429" s="149"/>
      <c r="H429" s="149" t="s">
        <v>67</v>
      </c>
      <c r="I429" s="79" t="s">
        <v>927</v>
      </c>
      <c r="J429" s="58" t="s">
        <v>116</v>
      </c>
      <c r="K429" s="163" t="s">
        <v>932</v>
      </c>
      <c r="L429" s="79" t="s">
        <v>929</v>
      </c>
      <c r="M429" s="163" t="s">
        <v>925</v>
      </c>
      <c r="N429" s="163" t="s">
        <v>928</v>
      </c>
      <c r="O429" s="152">
        <v>2</v>
      </c>
      <c r="P429" s="152">
        <v>2</v>
      </c>
      <c r="Q429" s="152">
        <v>4</v>
      </c>
      <c r="R429" s="58" t="s">
        <v>121</v>
      </c>
      <c r="S429" s="152">
        <v>10</v>
      </c>
      <c r="T429" s="152">
        <v>40</v>
      </c>
      <c r="U429" s="58" t="str">
        <f t="shared" ref="U429" si="387">IF(T429&lt;=20,"IV",IF(T429&lt;=120,"III",IF(T429&lt;=500,"II",IF(T429&lt;=4000,"I",FALSE))))</f>
        <v>III</v>
      </c>
      <c r="V429" s="152" t="str">
        <f t="shared" ref="V429" si="388">IF(U429="IV","Aceptable",IF(U429="III","Mejorable",IF(U429="II","Aceptable con control especifico", IF(U429="I","No Aceptable",FALSE))))</f>
        <v>Mejorable</v>
      </c>
      <c r="W429" s="58">
        <v>1117</v>
      </c>
      <c r="X429" s="79" t="s">
        <v>931</v>
      </c>
      <c r="Y429" s="164" t="s">
        <v>39</v>
      </c>
      <c r="Z429" s="156" t="s">
        <v>71</v>
      </c>
      <c r="AA429" s="156" t="s">
        <v>71</v>
      </c>
      <c r="AB429" s="156" t="s">
        <v>71</v>
      </c>
      <c r="AC429" s="79" t="s">
        <v>105</v>
      </c>
      <c r="AD429" s="156" t="s">
        <v>71</v>
      </c>
    </row>
    <row r="430" spans="2:30" s="107" customFormat="1" ht="174.75" customHeight="1" x14ac:dyDescent="0.25">
      <c r="B430" s="146" t="s">
        <v>568</v>
      </c>
      <c r="C430" s="155" t="s">
        <v>593</v>
      </c>
      <c r="D430" s="155" t="s">
        <v>533</v>
      </c>
      <c r="E430" s="148" t="s">
        <v>585</v>
      </c>
      <c r="F430" s="148" t="s">
        <v>586</v>
      </c>
      <c r="G430" s="149"/>
      <c r="H430" s="149" t="s">
        <v>67</v>
      </c>
      <c r="I430" s="58" t="s">
        <v>138</v>
      </c>
      <c r="J430" s="58" t="s">
        <v>131</v>
      </c>
      <c r="K430" s="59" t="s">
        <v>139</v>
      </c>
      <c r="L430" s="58" t="s">
        <v>140</v>
      </c>
      <c r="M430" s="59" t="s">
        <v>134</v>
      </c>
      <c r="N430" s="59" t="s">
        <v>476</v>
      </c>
      <c r="O430" s="152">
        <v>3</v>
      </c>
      <c r="P430" s="152">
        <v>3</v>
      </c>
      <c r="Q430" s="152">
        <v>9</v>
      </c>
      <c r="R430" s="58" t="s">
        <v>479</v>
      </c>
      <c r="S430" s="152">
        <v>25</v>
      </c>
      <c r="T430" s="152">
        <v>225</v>
      </c>
      <c r="U430" s="58" t="s">
        <v>543</v>
      </c>
      <c r="V430" s="152" t="s">
        <v>544</v>
      </c>
      <c r="W430" s="58">
        <v>800</v>
      </c>
      <c r="X430" s="152" t="s">
        <v>136</v>
      </c>
      <c r="Y430" s="152" t="s">
        <v>39</v>
      </c>
      <c r="Z430" s="156" t="s">
        <v>71</v>
      </c>
      <c r="AA430" s="156" t="s">
        <v>71</v>
      </c>
      <c r="AB430" s="156" t="s">
        <v>71</v>
      </c>
      <c r="AC430" s="59" t="s">
        <v>478</v>
      </c>
      <c r="AD430" s="157" t="s">
        <v>71</v>
      </c>
    </row>
    <row r="431" spans="2:30" s="107" customFormat="1" ht="21.75" customHeight="1" x14ac:dyDescent="0.25">
      <c r="B431" s="118"/>
      <c r="C431" s="119"/>
      <c r="D431" s="119"/>
      <c r="E431" s="50"/>
      <c r="F431" s="50"/>
      <c r="G431" s="50"/>
      <c r="H431" s="50"/>
      <c r="I431" s="50"/>
      <c r="J431" s="51"/>
      <c r="K431" s="52"/>
      <c r="L431" s="50"/>
      <c r="M431" s="52"/>
      <c r="N431" s="52"/>
      <c r="O431" s="50"/>
      <c r="P431" s="50"/>
      <c r="Q431" s="50"/>
      <c r="R431" s="50"/>
      <c r="S431" s="50"/>
      <c r="T431" s="50"/>
      <c r="U431" s="50"/>
      <c r="V431" s="50"/>
      <c r="W431" s="50"/>
      <c r="X431" s="50"/>
      <c r="Y431" s="50"/>
      <c r="Z431" s="50"/>
      <c r="AA431" s="50"/>
      <c r="AB431" s="50"/>
      <c r="AC431" s="50"/>
      <c r="AD431" s="50"/>
    </row>
    <row r="432" spans="2:30" s="107" customFormat="1" ht="23.25" customHeight="1" x14ac:dyDescent="0.25">
      <c r="B432" s="198" t="s">
        <v>622</v>
      </c>
      <c r="C432" s="198"/>
      <c r="D432" s="198"/>
      <c r="E432" s="198"/>
      <c r="F432" s="198"/>
      <c r="G432" s="202" t="s">
        <v>623</v>
      </c>
      <c r="H432" s="202"/>
      <c r="I432" s="202"/>
      <c r="J432" s="71" t="s">
        <v>624</v>
      </c>
      <c r="K432" s="72" t="s">
        <v>625</v>
      </c>
      <c r="L432" s="104" t="s">
        <v>626</v>
      </c>
      <c r="M432" s="72" t="s">
        <v>627</v>
      </c>
      <c r="N432" s="52"/>
      <c r="O432" s="50"/>
      <c r="P432" s="50"/>
      <c r="Q432" s="50"/>
      <c r="R432" s="50"/>
      <c r="S432" s="50"/>
      <c r="T432" s="50"/>
      <c r="U432" s="50"/>
      <c r="V432" s="50"/>
      <c r="W432" s="50"/>
      <c r="X432" s="50"/>
      <c r="Y432" s="50"/>
      <c r="Z432" s="50"/>
      <c r="AA432" s="50"/>
      <c r="AB432" s="50"/>
      <c r="AC432" s="50"/>
      <c r="AD432" s="50"/>
    </row>
    <row r="433" spans="1:34" x14ac:dyDescent="0.2">
      <c r="A433" s="120"/>
      <c r="B433" s="194"/>
      <c r="C433" s="194"/>
      <c r="D433" s="194"/>
      <c r="E433" s="194"/>
      <c r="F433" s="194"/>
      <c r="G433" s="194"/>
      <c r="H433" s="194"/>
      <c r="I433" s="194"/>
      <c r="J433" s="194"/>
      <c r="K433" s="194"/>
      <c r="L433" s="194"/>
      <c r="M433" s="194"/>
      <c r="N433" s="194"/>
      <c r="O433" s="194"/>
      <c r="P433" s="194"/>
      <c r="Q433" s="194"/>
      <c r="R433" s="194"/>
      <c r="S433" s="194"/>
      <c r="T433" s="194"/>
      <c r="U433" s="194"/>
      <c r="V433" s="194"/>
      <c r="W433" s="194"/>
      <c r="X433" s="194"/>
      <c r="Y433" s="194"/>
      <c r="Z433" s="194"/>
      <c r="AA433" s="194"/>
      <c r="AB433" s="194"/>
      <c r="AC433" s="194"/>
      <c r="AD433" s="194"/>
      <c r="AE433" s="121"/>
      <c r="AF433" s="121"/>
      <c r="AG433" s="121"/>
      <c r="AH433" s="120"/>
    </row>
    <row r="434" spans="1:34" ht="58.5" customHeight="1" x14ac:dyDescent="0.2">
      <c r="A434" s="120"/>
      <c r="B434" s="197" t="s">
        <v>11</v>
      </c>
      <c r="C434" s="197"/>
      <c r="D434" s="197"/>
      <c r="E434" s="197"/>
      <c r="F434" s="197"/>
      <c r="G434" s="197"/>
      <c r="H434" s="197"/>
      <c r="I434" s="197"/>
      <c r="J434" s="197"/>
      <c r="K434" s="197"/>
      <c r="L434" s="197"/>
      <c r="M434" s="197"/>
      <c r="N434" s="197"/>
      <c r="O434" s="197"/>
      <c r="P434" s="197"/>
      <c r="Q434" s="197"/>
      <c r="R434" s="197"/>
      <c r="S434" s="197"/>
      <c r="T434" s="197"/>
      <c r="U434" s="197"/>
      <c r="V434" s="197"/>
      <c r="W434" s="197"/>
      <c r="X434" s="197"/>
      <c r="Y434" s="197"/>
      <c r="Z434" s="197"/>
      <c r="AA434" s="197"/>
      <c r="AB434" s="197"/>
      <c r="AC434" s="197"/>
      <c r="AD434" s="197"/>
      <c r="AE434" s="81"/>
      <c r="AF434" s="121"/>
      <c r="AG434" s="121"/>
      <c r="AH434" s="122"/>
    </row>
    <row r="435" spans="1:34" x14ac:dyDescent="0.2">
      <c r="A435" s="120"/>
      <c r="B435" s="194"/>
      <c r="C435" s="194"/>
      <c r="D435" s="194"/>
      <c r="E435" s="194"/>
      <c r="F435" s="194"/>
      <c r="G435" s="194"/>
      <c r="H435" s="194"/>
      <c r="I435" s="194"/>
      <c r="J435" s="194"/>
      <c r="K435" s="194"/>
      <c r="L435" s="194"/>
      <c r="M435" s="194"/>
      <c r="N435" s="194"/>
      <c r="O435" s="194"/>
      <c r="P435" s="194"/>
      <c r="Q435" s="194"/>
      <c r="R435" s="194"/>
      <c r="S435" s="194"/>
      <c r="T435" s="194"/>
      <c r="U435" s="194"/>
      <c r="V435" s="194"/>
      <c r="W435" s="194"/>
      <c r="X435" s="194"/>
      <c r="Y435" s="194"/>
      <c r="Z435" s="194"/>
      <c r="AA435" s="194"/>
      <c r="AB435" s="194"/>
      <c r="AC435" s="194"/>
      <c r="AD435" s="194"/>
      <c r="AE435" s="121"/>
      <c r="AF435" s="121"/>
      <c r="AG435" s="121"/>
      <c r="AH435" s="122"/>
    </row>
    <row r="436" spans="1:34" ht="36" customHeight="1" x14ac:dyDescent="0.2">
      <c r="A436" s="120"/>
      <c r="B436" s="196" t="s">
        <v>12</v>
      </c>
      <c r="C436" s="196"/>
      <c r="D436" s="196"/>
      <c r="E436" s="196"/>
      <c r="F436" s="196"/>
      <c r="G436" s="196"/>
      <c r="H436" s="196"/>
      <c r="I436" s="196"/>
      <c r="J436" s="196"/>
      <c r="K436" s="196"/>
      <c r="L436" s="196"/>
      <c r="M436" s="196"/>
      <c r="N436" s="196"/>
      <c r="O436" s="196"/>
      <c r="P436" s="196"/>
      <c r="Q436" s="196"/>
      <c r="R436" s="196"/>
      <c r="S436" s="196"/>
      <c r="T436" s="196"/>
      <c r="U436" s="196"/>
      <c r="V436" s="196"/>
      <c r="W436" s="196"/>
      <c r="X436" s="196"/>
      <c r="Y436" s="196"/>
      <c r="Z436" s="196"/>
      <c r="AA436" s="196"/>
      <c r="AB436" s="196"/>
      <c r="AC436" s="196"/>
      <c r="AD436" s="196"/>
      <c r="AE436" s="120"/>
      <c r="AF436" s="120"/>
      <c r="AG436" s="120"/>
      <c r="AH436" s="120"/>
    </row>
    <row r="437" spans="1:34" x14ac:dyDescent="0.2">
      <c r="A437" s="120"/>
      <c r="B437" s="195"/>
      <c r="C437" s="195"/>
      <c r="D437" s="195"/>
      <c r="E437" s="195"/>
      <c r="F437" s="195"/>
      <c r="G437" s="195"/>
      <c r="H437" s="195"/>
      <c r="I437" s="195"/>
      <c r="J437" s="195"/>
      <c r="K437" s="195"/>
      <c r="L437" s="195"/>
      <c r="M437" s="195"/>
      <c r="N437" s="195"/>
      <c r="O437" s="195"/>
      <c r="P437" s="195"/>
      <c r="Q437" s="195"/>
      <c r="R437" s="195"/>
      <c r="S437" s="195"/>
      <c r="T437" s="195"/>
      <c r="U437" s="195"/>
      <c r="V437" s="195"/>
      <c r="W437" s="195"/>
      <c r="X437" s="195"/>
      <c r="Y437" s="195"/>
      <c r="Z437" s="195"/>
      <c r="AA437" s="195"/>
      <c r="AB437" s="195"/>
      <c r="AC437" s="195"/>
      <c r="AD437" s="195"/>
      <c r="AE437" s="195"/>
      <c r="AF437" s="121"/>
      <c r="AG437" s="121"/>
      <c r="AH437" s="120"/>
    </row>
    <row r="438" spans="1:34" x14ac:dyDescent="0.2">
      <c r="A438" s="120"/>
      <c r="B438" s="195"/>
      <c r="C438" s="195"/>
      <c r="D438" s="195"/>
      <c r="E438" s="195"/>
      <c r="F438" s="195"/>
      <c r="G438" s="195"/>
      <c r="H438" s="195"/>
      <c r="I438" s="195"/>
      <c r="J438" s="195"/>
      <c r="K438" s="195"/>
      <c r="L438" s="195"/>
      <c r="M438" s="195"/>
      <c r="N438" s="195"/>
      <c r="O438" s="195"/>
      <c r="P438" s="195"/>
      <c r="Q438" s="195"/>
      <c r="R438" s="195"/>
      <c r="S438" s="195"/>
      <c r="T438" s="195"/>
      <c r="U438" s="195"/>
      <c r="V438" s="195"/>
      <c r="W438" s="195"/>
      <c r="X438" s="195"/>
      <c r="Y438" s="195"/>
      <c r="Z438" s="195"/>
      <c r="AA438" s="195"/>
      <c r="AB438" s="195"/>
      <c r="AC438" s="195"/>
      <c r="AD438" s="195"/>
      <c r="AE438" s="195"/>
      <c r="AF438" s="121"/>
      <c r="AG438" s="121"/>
      <c r="AH438" s="120"/>
    </row>
    <row r="439" spans="1:34" x14ac:dyDescent="0.2">
      <c r="A439" s="120"/>
      <c r="B439" s="194"/>
      <c r="C439" s="194"/>
      <c r="D439" s="194"/>
      <c r="E439" s="194"/>
      <c r="F439" s="194"/>
      <c r="G439" s="194"/>
      <c r="H439" s="194"/>
      <c r="I439" s="194"/>
      <c r="J439" s="194"/>
      <c r="K439" s="194"/>
      <c r="L439" s="194"/>
      <c r="M439" s="194"/>
      <c r="N439" s="194"/>
      <c r="O439" s="194"/>
      <c r="P439" s="194"/>
      <c r="Q439" s="194"/>
      <c r="R439" s="194"/>
      <c r="S439" s="194"/>
      <c r="T439" s="194"/>
      <c r="U439" s="194"/>
      <c r="V439" s="120"/>
      <c r="W439" s="120"/>
      <c r="X439" s="120"/>
      <c r="Y439" s="120"/>
      <c r="Z439" s="120"/>
      <c r="AA439" s="120"/>
      <c r="AB439" s="120"/>
      <c r="AC439" s="120"/>
      <c r="AD439" s="120"/>
      <c r="AE439" s="120"/>
      <c r="AF439" s="120"/>
      <c r="AG439" s="120"/>
      <c r="AH439" s="120"/>
    </row>
  </sheetData>
  <sheetProtection formatCells="0" formatColumns="0" formatRows="0" insertColumns="0" insertRows="0" insertHyperlinks="0" deleteColumns="0" deleteRows="0" sort="0" autoFilter="0" pivotTables="0"/>
  <protectedRanges>
    <protectedRange sqref="K11 X11 K32 X32 K102 X102 K115 X115 K182 X182 K214 X214 K360 X360 K400 X400" name="Rango1"/>
    <protectedRange sqref="M11 M182 M115 M195 M32 M153 M102 M44 M56 M68 M214 M360 M372 M400" name="Rango1_1"/>
    <protectedRange sqref="I16:I17 K186:K187 I39 I122 I120 I186:I187 K15:K17 I27 K26:K27 K36:K39 I37 I51 I49 I63 I61 I79:I80 I94 I92 K106:K109 I109 I107 K119:K122 I142 I169 K202 I205 K205 I367 K364:K367 I365 I405 K405" name="Rango1_22"/>
    <protectedRange sqref="N117 N89 N137 K24 K34 K104 K117 N104 K184 N163 N184 N24 N34 N269 N199 N46 N58 N77 N284 K354 N354 K362 N362 N377 N402 K402" name="Rango1_4_2"/>
    <protectedRange sqref="N200 N25 N35 N270 N185 N47 N59 N78 N90 N105 N118 N139 N165 N355 N363 N379 N404" name="Rango1_4_2_1"/>
    <protectedRange sqref="K35 K105 I185 K185 K118 K25 K355 K363 K404" name="Rango1_22_1_1"/>
    <protectedRange sqref="N95 N123 N110 L188 N188 N406" name="Rango1_26_1"/>
    <protectedRange sqref="AC123 AC95 AC110 AC406" name="Rango1_22_3"/>
    <protectedRange sqref="K96:L96 K172:L172 K384:L384" name="Rango1_22_5"/>
    <protectedRange sqref="M147:N147 M175:N175 M111:N111 M387:N387" name="Rango1_46_2"/>
    <protectedRange sqref="L52:M52 L191 L64:M64 L83:M83 L149 L210" name="Rango1_37_1_1"/>
    <protectedRange sqref="M19 M29 M41 M211 M192 M53 M65 M84 M99 M112 M178 M150 M358 M369 M390" name="Rango1_34_2_2"/>
    <protectedRange sqref="K254 K129:K130 K20:K21 K30:K31 K42:K43 K113:K114 K256:K257 K263:K265 K280:K281 K292 K359 K370:K371 K412:K413" name="Rango1_22_4"/>
    <protectedRange sqref="K133" name="Rango1_3_2"/>
    <protectedRange sqref="K136 X136" name="Rango1_9_4_1"/>
    <protectedRange sqref="I141 K141:K142" name="Rango1_22_1"/>
    <protectedRange sqref="K137 N140 N166 N138 N164 N380 N378 N403" name="Rango1_4_2_2"/>
    <protectedRange sqref="K140" name="Rango1_29_2"/>
    <protectedRange sqref="I139 K139" name="Rango1_22_1_1_1"/>
    <protectedRange sqref="K138" name="Rango1_30"/>
    <protectedRange sqref="K143:L143" name="Rango1_22_1_2"/>
    <protectedRange sqref="M143" name="Rango1_22_2"/>
    <protectedRange sqref="N143" name="Rango1_22_3_1"/>
    <protectedRange sqref="K146" name="Rango1_24_1_1_1_1"/>
    <protectedRange sqref="AD147" name="Rango1_46_1_1_1"/>
    <protectedRange sqref="K151:K152" name="Rango1_22_4_1"/>
    <protectedRange sqref="K154 X154 K132 X132" name="Rango1_2_3"/>
    <protectedRange sqref="K153 X153 K372 X372" name="Rango1_5"/>
    <protectedRange sqref="K155 K373" name="Rango1_2_1_3"/>
    <protectedRange sqref="K157" name="Rango1_3_3"/>
    <protectedRange sqref="K156 X156" name="Rango1_3_1_1_1"/>
    <protectedRange sqref="N156 AC156" name="Rango1_6_7_1_1"/>
    <protectedRange sqref="X160 X162 K160:K162 K376 X376" name="Rango1_9_4_1_1"/>
    <protectedRange sqref="K163 K377" name="Rango1_4_2_4"/>
    <protectedRange sqref="K166 K380" name="Rango1_29_2_2"/>
    <protectedRange sqref="I165 K165 I379 K379" name="Rango1_22_1_1_2"/>
    <protectedRange sqref="K164 K378 K403" name="Rango1_30_1"/>
    <protectedRange sqref="K170:L170" name="Rango1_22_1_3"/>
    <protectedRange sqref="M170" name="Rango1_22_2_1"/>
    <protectedRange sqref="N170" name="Rango1_22_3_2"/>
    <protectedRange sqref="K174 K386" name="Rango1_24_1_1_1_2"/>
    <protectedRange sqref="AD175 AD387" name="Rango1_46_1_1_2"/>
    <protectedRange sqref="N179 AC179" name="Rango1_40_1_8"/>
    <protectedRange sqref="K180:K181 K193:K194 K212:K213 K391:K392" name="Rango1_22_4_2"/>
    <protectedRange sqref="K195:K196 X195:X196 K266:K267 X266:X267" name="Rango1_7"/>
    <protectedRange sqref="M196 M266:M267" name="Rango1_1_6"/>
    <protectedRange sqref="K203 I203" name="Rango1_22_10"/>
    <protectedRange sqref="K201" name="Rango1_22_11"/>
    <protectedRange sqref="K199 K269 K284" name="Rango1_4_2_6"/>
    <protectedRange sqref="I200 K200 K270 I270" name="Rango1_22_1_1_3"/>
    <protectedRange sqref="K206:L206 K274:L274 K317:L317" name="Rango1_22_1_4"/>
    <protectedRange sqref="M206 M274 M317" name="Rango1_22_2_2"/>
    <protectedRange sqref="N206 N274 N317" name="Rango1_22_3_3"/>
    <protectedRange sqref="K44 X44 K56 X56" name="Rango1_4"/>
    <protectedRange sqref="K48:K51 K60:K63" name="Rango1_22_12"/>
    <protectedRange sqref="K46 K58" name="Rango1_4_2_9"/>
    <protectedRange sqref="K59 K47" name="Rango1_22_1_1_5"/>
    <protectedRange sqref="K54:K55 K66:K67" name="Rango1_22_4_5"/>
    <protectedRange sqref="K69 X69" name="Rango1_2_3_1_1"/>
    <protectedRange sqref="K68 X68" name="Rango1_5_1_1"/>
    <protectedRange sqref="K70 K13:K14" name="Rango1_2_1_3_1_1"/>
    <protectedRange sqref="K72" name="Rango1_3_3_1_1"/>
    <protectedRange sqref="K71 X71" name="Rango1_3_1_1_1_1_1"/>
    <protectedRange sqref="N71 AC71" name="Rango1_6_7_1_1_1_1"/>
    <protectedRange sqref="K75:K76 X75:X76" name="Rango1_9_4_1_1_1_1"/>
    <protectedRange sqref="K79:K80" name="Rango1_22_6_1_1"/>
    <protectedRange sqref="K77" name="Rango1_4_2_4_1_1"/>
    <protectedRange sqref="K78" name="Rango1_22_1_1_2_1_1"/>
    <protectedRange sqref="K81:L81 L82" name="Rango1_22_1_3_1_1"/>
    <protectedRange sqref="K85:K87" name="Rango1_22_4_2_1_1"/>
    <protectedRange sqref="K91:K94" name="Rango1_22_14"/>
    <protectedRange sqref="K89" name="Rango1_4_2_11"/>
    <protectedRange sqref="K90" name="Rango1_22_1_1_7"/>
    <protectedRange sqref="K97" name="Rango1_24_1_1_1_6"/>
    <protectedRange sqref="K100:K101" name="Rango1_22_4_7"/>
    <protectedRange sqref="K231 X231" name="Rango1_8"/>
    <protectedRange sqref="M231" name="Rango1_1_1"/>
    <protectedRange sqref="K233 X233" name="Rango1_2_2_3"/>
    <protectedRange sqref="K234" name="Rango1_2_1_1_3"/>
    <protectedRange sqref="K235" name="Rango1_3_1_3"/>
    <protectedRange sqref="I241 K220:K221 K218 I221 I243 K240:K243 I272 K271:K272" name="Rango1_22_13"/>
    <protectedRange sqref="K237 K216 N216 N237" name="Rango1_4_2_5"/>
    <protectedRange sqref="N217 N239" name="Rango1_4_2_1_1"/>
    <protectedRange sqref="I239 K239 I217 K217" name="Rango1_22_1_1_6"/>
    <protectedRange sqref="N222 N244" name="Rango1_26_1_1"/>
    <protectedRange sqref="AC222 AC244" name="Rango1_22_3_4"/>
    <protectedRange sqref="K224:L224" name="Rango1_22_5_1"/>
    <protectedRange sqref="K248 K277" name="Rango1_24_1_1_1_5"/>
    <protectedRange sqref="L227 L250 L261 L278" name="Rango1_37_1_1_1"/>
    <protectedRange sqref="M228 M251 M262 M279" name="Rango1_34_2_2_1"/>
    <protectedRange sqref="K252:K253 K229:K230" name="Rango1_22_4_6"/>
    <protectedRange sqref="N238" name="Rango1_4_2_2_1"/>
    <protectedRange sqref="K238 X238" name="Rango1_30_2"/>
    <protectedRange sqref="L246 L232" name="Rango1_37_1_1_1_1"/>
  </protectedRanges>
  <autoFilter ref="B9:AD413" xr:uid="{00000000-0009-0000-0000-000001000000}">
    <filterColumn colId="5" showButton="0"/>
    <filterColumn colId="7" showButton="0"/>
    <filterColumn colId="10" showButton="0"/>
    <filterColumn colId="11" showButton="0"/>
    <filterColumn colId="13" showButton="0"/>
    <filterColumn colId="14" showButton="0"/>
    <filterColumn colId="15" showButton="0"/>
    <filterColumn colId="16" showButton="0"/>
    <filterColumn colId="17" showButton="0"/>
    <filterColumn colId="18" showButton="0"/>
    <filterColumn colId="21" showButton="0"/>
    <filterColumn colId="22" showButton="0"/>
    <filterColumn colId="24" showButton="0"/>
    <filterColumn colId="25" showButton="0"/>
    <filterColumn colId="26" showButton="0"/>
    <filterColumn colId="27" showButton="0"/>
  </autoFilter>
  <mergeCells count="29">
    <mergeCell ref="W9:Y9"/>
    <mergeCell ref="Z9:AD9"/>
    <mergeCell ref="B2:B5"/>
    <mergeCell ref="AC2:AD2"/>
    <mergeCell ref="AC3:AD3"/>
    <mergeCell ref="AC4:AD4"/>
    <mergeCell ref="AC5:AD5"/>
    <mergeCell ref="C2:AB2"/>
    <mergeCell ref="C3:AB3"/>
    <mergeCell ref="C4:AB5"/>
    <mergeCell ref="B9:B10"/>
    <mergeCell ref="C9:C10"/>
    <mergeCell ref="D9:D10"/>
    <mergeCell ref="E9:E10"/>
    <mergeCell ref="B432:F432"/>
    <mergeCell ref="F9:F10"/>
    <mergeCell ref="O9:U9"/>
    <mergeCell ref="G9:H9"/>
    <mergeCell ref="I9:J9"/>
    <mergeCell ref="K9:K10"/>
    <mergeCell ref="L9:N9"/>
    <mergeCell ref="G432:I432"/>
    <mergeCell ref="B439:U439"/>
    <mergeCell ref="B437:AE437"/>
    <mergeCell ref="B438:AE438"/>
    <mergeCell ref="B433:AD433"/>
    <mergeCell ref="B436:AD436"/>
    <mergeCell ref="B434:AD434"/>
    <mergeCell ref="B435:AD435"/>
  </mergeCells>
  <conditionalFormatting sqref="V11:V430">
    <cfRule type="expression" dxfId="6" priority="1" stopIfTrue="1">
      <formula>U11="IV"</formula>
    </cfRule>
    <cfRule type="expression" dxfId="5" priority="2" stopIfTrue="1">
      <formula>U11="III"</formula>
    </cfRule>
    <cfRule type="expression" dxfId="4" priority="3" stopIfTrue="1">
      <formula>U11="II"</formula>
    </cfRule>
    <cfRule type="expression" dxfId="3" priority="4" stopIfTrue="1">
      <formula>U11="I"</formula>
    </cfRule>
  </conditionalFormatting>
  <conditionalFormatting sqref="V431:V432">
    <cfRule type="expression" priority="2393" stopIfTrue="1">
      <formula>#REF!="IV"</formula>
    </cfRule>
    <cfRule type="expression" dxfId="2" priority="2394" stopIfTrue="1">
      <formula>#REF!="III"</formula>
    </cfRule>
    <cfRule type="expression" dxfId="1" priority="2395" stopIfTrue="1">
      <formula>#REF!="II"</formula>
    </cfRule>
    <cfRule type="expression" dxfId="0" priority="2396" stopIfTrue="1">
      <formula>#REF!="I"</formula>
    </cfRule>
  </conditionalFormatting>
  <hyperlinks>
    <hyperlink ref="U17" location="Aceptabilidad!A1" display="Aceptabilidad!A1" xr:uid="{00000000-0004-0000-0100-000000000000}"/>
    <hyperlink ref="R17" location="NP!A1" display="NP!A1" xr:uid="{00000000-0004-0000-0100-000001000000}"/>
    <hyperlink ref="U15" location="Aceptabilidad!A1" display="Aceptabilidad!A1" xr:uid="{00000000-0004-0000-0100-000002000000}"/>
    <hyperlink ref="R15" location="NP!A1" display="NP!A1" xr:uid="{00000000-0004-0000-0100-000003000000}"/>
    <hyperlink ref="R18" location="null!A1" display="BAJO" xr:uid="{00000000-0004-0000-0100-000004000000}"/>
    <hyperlink ref="U52" location="Aceptabilidad!A1" display="Aceptabilidad!A1" xr:uid="{00000000-0004-0000-0100-000005000000}"/>
    <hyperlink ref="R52" location="NP!A1" display="NP!A1" xr:uid="{00000000-0004-0000-0100-000006000000}"/>
    <hyperlink ref="U64" location="Aceptabilidad!A1" display="Aceptabilidad!A1" xr:uid="{00000000-0004-0000-0100-000007000000}"/>
    <hyperlink ref="R64" location="NP!A1" display="NP!A1" xr:uid="{00000000-0004-0000-0100-000008000000}"/>
    <hyperlink ref="U202" location="Aceptabilidad!A1" display="Aceptabilidad!A1" xr:uid="{00000000-0004-0000-0100-000009000000}"/>
    <hyperlink ref="R202" location="NP!A1" display="NP!A1" xr:uid="{00000000-0004-0000-0100-00000A000000}"/>
    <hyperlink ref="U205" location="Aceptabilidad!A1" display="Aceptabilidad!A1" xr:uid="{00000000-0004-0000-0100-00000B000000}"/>
    <hyperlink ref="R205" location="NP!A1" display="NP!A1" xr:uid="{00000000-0004-0000-0100-00000C000000}"/>
    <hyperlink ref="R260" location="null!A1" display="BAJO" xr:uid="{00000000-0004-0000-0100-00000D000000}"/>
    <hyperlink ref="R331" location="null!A1" display="BAJO" xr:uid="{00000000-0004-0000-0100-00000E000000}"/>
    <hyperlink ref="R345" location="null!A1" display="BAJO" xr:uid="{00000000-0004-0000-0100-00000F000000}"/>
  </hyperlinks>
  <printOptions horizontalCentered="1"/>
  <pageMargins left="0" right="0" top="0.74803149606299213" bottom="0.74803149606299213" header="0.31496062992125984" footer="0.31496062992125984"/>
  <pageSetup scale="13" orientation="landscape" r:id="rId1"/>
  <rowBreaks count="2" manualBreakCount="2">
    <brk id="211" max="33" man="1"/>
    <brk id="229"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E57"/>
  <sheetViews>
    <sheetView showGridLines="0" view="pageBreakPreview" zoomScale="71" zoomScaleNormal="73" zoomScaleSheetLayoutView="71" workbookViewId="0">
      <pane xSplit="3" ySplit="13" topLeftCell="D26" activePane="bottomRight" state="frozen"/>
      <selection pane="topRight" activeCell="D1" sqref="D1"/>
      <selection pane="bottomLeft" activeCell="A11" sqref="A11"/>
      <selection pane="bottomRight"/>
    </sheetView>
  </sheetViews>
  <sheetFormatPr baseColWidth="10" defaultColWidth="11.42578125" defaultRowHeight="15" x14ac:dyDescent="0.25"/>
  <cols>
    <col min="1" max="1" width="10.85546875" customWidth="1"/>
    <col min="2" max="2" width="13.42578125" customWidth="1"/>
    <col min="3" max="3" width="12.5703125" customWidth="1"/>
    <col min="4" max="4" width="67.28515625" customWidth="1"/>
    <col min="6" max="11" width="13.28515625" customWidth="1"/>
    <col min="12" max="12" width="4" customWidth="1"/>
  </cols>
  <sheetData>
    <row r="1" spans="2:13" s="1" customFormat="1" x14ac:dyDescent="0.25">
      <c r="B1" s="2"/>
      <c r="C1" s="2"/>
      <c r="D1" s="2"/>
      <c r="E1" s="2"/>
      <c r="F1" s="2"/>
      <c r="G1" s="2"/>
      <c r="H1" s="2"/>
      <c r="I1" s="2"/>
      <c r="J1" s="2"/>
      <c r="K1" s="2"/>
      <c r="L1" s="2"/>
      <c r="M1" s="2"/>
    </row>
    <row r="2" spans="2:13" s="1" customFormat="1" x14ac:dyDescent="0.25">
      <c r="B2" s="249"/>
      <c r="C2" s="250" t="s">
        <v>0</v>
      </c>
      <c r="D2" s="250"/>
      <c r="E2" s="250"/>
      <c r="F2" s="250"/>
      <c r="G2" s="250"/>
      <c r="H2" s="250"/>
      <c r="I2" s="250"/>
      <c r="J2" s="250" t="s">
        <v>1</v>
      </c>
      <c r="K2" s="250"/>
      <c r="L2" s="2"/>
      <c r="M2" s="2"/>
    </row>
    <row r="3" spans="2:13" s="1" customFormat="1" ht="17.25" customHeight="1" x14ac:dyDescent="0.25">
      <c r="B3" s="249"/>
      <c r="C3" s="250" t="s">
        <v>628</v>
      </c>
      <c r="D3" s="250"/>
      <c r="E3" s="250"/>
      <c r="F3" s="250"/>
      <c r="G3" s="250"/>
      <c r="H3" s="250"/>
      <c r="I3" s="250"/>
      <c r="J3" s="250" t="s">
        <v>3</v>
      </c>
      <c r="K3" s="250"/>
      <c r="L3" s="2"/>
      <c r="M3" s="2"/>
    </row>
    <row r="4" spans="2:13" s="1" customFormat="1" x14ac:dyDescent="0.25">
      <c r="B4" s="249"/>
      <c r="C4" s="250" t="s">
        <v>4</v>
      </c>
      <c r="D4" s="250"/>
      <c r="E4" s="250"/>
      <c r="F4" s="250"/>
      <c r="G4" s="250"/>
      <c r="H4" s="250"/>
      <c r="I4" s="250"/>
      <c r="J4" s="250" t="s">
        <v>5</v>
      </c>
      <c r="K4" s="250"/>
      <c r="L4" s="2"/>
      <c r="M4" s="2"/>
    </row>
    <row r="5" spans="2:13" s="1" customFormat="1" x14ac:dyDescent="0.25">
      <c r="B5" s="249"/>
      <c r="C5" s="250"/>
      <c r="D5" s="250"/>
      <c r="E5" s="250"/>
      <c r="F5" s="250"/>
      <c r="G5" s="250"/>
      <c r="H5" s="250"/>
      <c r="I5" s="250"/>
      <c r="J5" s="250" t="s">
        <v>629</v>
      </c>
      <c r="K5" s="250"/>
      <c r="L5" s="2"/>
      <c r="M5" s="2"/>
    </row>
    <row r="7" spans="2:13" x14ac:dyDescent="0.25">
      <c r="B7">
        <v>33</v>
      </c>
    </row>
    <row r="8" spans="2:13" ht="15" customHeight="1" x14ac:dyDescent="0.25">
      <c r="B8" s="218" t="s">
        <v>630</v>
      </c>
      <c r="C8" s="218"/>
      <c r="D8" s="218"/>
      <c r="E8" s="218"/>
      <c r="F8" s="218"/>
      <c r="G8" s="218"/>
      <c r="H8" s="218"/>
      <c r="I8" s="218"/>
      <c r="J8" s="218"/>
      <c r="K8" s="218"/>
    </row>
    <row r="9" spans="2:13" ht="15" customHeight="1" x14ac:dyDescent="0.25">
      <c r="B9" s="218"/>
      <c r="C9" s="218"/>
      <c r="D9" s="218"/>
      <c r="E9" s="218"/>
      <c r="F9" s="218"/>
      <c r="G9" s="218"/>
      <c r="H9" s="218"/>
      <c r="I9" s="218"/>
      <c r="J9" s="218"/>
      <c r="K9" s="218"/>
    </row>
    <row r="10" spans="2:13" ht="15.75" thickBot="1" x14ac:dyDescent="0.3"/>
    <row r="11" spans="2:13" ht="19.5" thickBot="1" x14ac:dyDescent="0.35">
      <c r="B11" s="219" t="s">
        <v>631</v>
      </c>
      <c r="C11" s="220"/>
      <c r="D11" s="221"/>
    </row>
    <row r="12" spans="2:13" ht="19.5" customHeight="1" x14ac:dyDescent="0.3">
      <c r="B12" s="216" t="s">
        <v>632</v>
      </c>
      <c r="C12" s="216" t="s">
        <v>633</v>
      </c>
      <c r="D12" s="216" t="s">
        <v>634</v>
      </c>
      <c r="F12" s="245" t="s">
        <v>635</v>
      </c>
      <c r="G12" s="246"/>
      <c r="H12" s="246"/>
      <c r="I12" s="246"/>
      <c r="J12" s="246"/>
      <c r="K12" s="247"/>
    </row>
    <row r="13" spans="2:13" ht="15.75" customHeight="1" thickBot="1" x14ac:dyDescent="0.3">
      <c r="B13" s="217"/>
      <c r="C13" s="217" t="s">
        <v>636</v>
      </c>
      <c r="D13" s="217"/>
      <c r="F13" s="215" t="s">
        <v>637</v>
      </c>
      <c r="G13" s="215"/>
      <c r="H13" s="248" t="s">
        <v>638</v>
      </c>
      <c r="I13" s="248"/>
      <c r="J13" s="248"/>
      <c r="K13" s="248"/>
    </row>
    <row r="14" spans="2:13" ht="66.75" customHeight="1" thickBot="1" x14ac:dyDescent="0.3">
      <c r="B14" s="83" t="s">
        <v>639</v>
      </c>
      <c r="C14" s="83">
        <v>10</v>
      </c>
      <c r="D14" s="61" t="s">
        <v>640</v>
      </c>
      <c r="F14" s="215"/>
      <c r="G14" s="215"/>
      <c r="H14" s="85">
        <v>4</v>
      </c>
      <c r="I14" s="85">
        <v>3</v>
      </c>
      <c r="J14" s="85">
        <v>2</v>
      </c>
      <c r="K14" s="85">
        <v>1</v>
      </c>
    </row>
    <row r="15" spans="2:13" ht="51.75" customHeight="1" thickBot="1" x14ac:dyDescent="0.3">
      <c r="B15" s="83" t="s">
        <v>641</v>
      </c>
      <c r="C15" s="83">
        <v>6</v>
      </c>
      <c r="D15" s="61" t="s">
        <v>642</v>
      </c>
      <c r="F15" s="215" t="s">
        <v>632</v>
      </c>
      <c r="G15" s="34">
        <v>10</v>
      </c>
      <c r="H15" s="86" t="s">
        <v>643</v>
      </c>
      <c r="I15" s="87" t="s">
        <v>644</v>
      </c>
      <c r="J15" s="88" t="s">
        <v>645</v>
      </c>
      <c r="K15" s="88" t="s">
        <v>646</v>
      </c>
    </row>
    <row r="16" spans="2:13" ht="69.75" customHeight="1" thickBot="1" x14ac:dyDescent="0.3">
      <c r="B16" s="83" t="s">
        <v>647</v>
      </c>
      <c r="C16" s="83">
        <v>2</v>
      </c>
      <c r="D16" s="61" t="s">
        <v>648</v>
      </c>
      <c r="F16" s="215" t="s">
        <v>649</v>
      </c>
      <c r="G16" s="34">
        <v>6</v>
      </c>
      <c r="H16" s="88" t="s">
        <v>650</v>
      </c>
      <c r="I16" s="88" t="s">
        <v>651</v>
      </c>
      <c r="J16" s="88" t="s">
        <v>652</v>
      </c>
      <c r="K16" s="89" t="s">
        <v>653</v>
      </c>
    </row>
    <row r="17" spans="2:11" ht="15.75" customHeight="1" thickBot="1" x14ac:dyDescent="0.3">
      <c r="B17" s="83" t="s">
        <v>654</v>
      </c>
      <c r="C17" s="83" t="s">
        <v>655</v>
      </c>
      <c r="D17" s="224" t="s">
        <v>656</v>
      </c>
      <c r="F17" s="85"/>
      <c r="G17" s="34">
        <v>2</v>
      </c>
      <c r="H17" s="89" t="s">
        <v>657</v>
      </c>
      <c r="I17" s="89" t="s">
        <v>653</v>
      </c>
      <c r="J17" s="34" t="s">
        <v>658</v>
      </c>
      <c r="K17" s="34" t="s">
        <v>659</v>
      </c>
    </row>
    <row r="18" spans="2:11" ht="47.25" customHeight="1" thickBot="1" x14ac:dyDescent="0.3">
      <c r="B18" s="83"/>
      <c r="C18" s="83" t="s">
        <v>660</v>
      </c>
      <c r="D18" s="225"/>
    </row>
    <row r="19" spans="2:11" ht="15.75" thickBot="1" x14ac:dyDescent="0.3"/>
    <row r="20" spans="2:11" ht="19.5" thickBot="1" x14ac:dyDescent="0.35">
      <c r="B20" s="219" t="s">
        <v>661</v>
      </c>
      <c r="C20" s="220"/>
      <c r="D20" s="221"/>
      <c r="F20" s="219" t="s">
        <v>662</v>
      </c>
      <c r="G20" s="220"/>
      <c r="H20" s="220"/>
      <c r="I20" s="220"/>
      <c r="J20" s="220"/>
      <c r="K20" s="221"/>
    </row>
    <row r="21" spans="2:11" ht="30.75" customHeight="1" thickBot="1" x14ac:dyDescent="0.3">
      <c r="B21" s="84" t="s">
        <v>663</v>
      </c>
      <c r="C21" s="84" t="s">
        <v>664</v>
      </c>
      <c r="D21" s="84" t="s">
        <v>634</v>
      </c>
      <c r="F21" s="226" t="s">
        <v>665</v>
      </c>
      <c r="G21" s="227"/>
      <c r="H21" s="228" t="s">
        <v>666</v>
      </c>
      <c r="I21" s="229"/>
      <c r="J21" s="229"/>
      <c r="K21" s="230"/>
    </row>
    <row r="22" spans="2:11" ht="29.25" thickBot="1" x14ac:dyDescent="0.3">
      <c r="B22" s="83" t="s">
        <v>667</v>
      </c>
      <c r="C22" s="83">
        <v>4</v>
      </c>
      <c r="D22" s="61" t="s">
        <v>668</v>
      </c>
      <c r="F22" s="236" t="s">
        <v>669</v>
      </c>
      <c r="G22" s="237"/>
      <c r="H22" s="3" t="s">
        <v>670</v>
      </c>
      <c r="I22" s="4">
        <v>42297</v>
      </c>
      <c r="J22" s="4">
        <v>42163</v>
      </c>
      <c r="K22" s="5">
        <v>42039</v>
      </c>
    </row>
    <row r="23" spans="2:11" ht="29.25" customHeight="1" thickBot="1" x14ac:dyDescent="0.3">
      <c r="B23" s="83" t="s">
        <v>671</v>
      </c>
      <c r="C23" s="83">
        <v>3</v>
      </c>
      <c r="D23" s="61" t="s">
        <v>672</v>
      </c>
      <c r="F23" s="238" t="s">
        <v>673</v>
      </c>
      <c r="G23" s="241">
        <v>100</v>
      </c>
      <c r="H23" s="6" t="s">
        <v>674</v>
      </c>
      <c r="I23" s="6" t="s">
        <v>674</v>
      </c>
      <c r="J23" s="6" t="s">
        <v>674</v>
      </c>
      <c r="K23" s="7" t="s">
        <v>543</v>
      </c>
    </row>
    <row r="24" spans="2:11" ht="29.25" thickBot="1" x14ac:dyDescent="0.3">
      <c r="B24" s="83" t="s">
        <v>675</v>
      </c>
      <c r="C24" s="83">
        <v>2</v>
      </c>
      <c r="D24" s="61" t="s">
        <v>676</v>
      </c>
      <c r="F24" s="239"/>
      <c r="G24" s="242"/>
      <c r="H24" s="8" t="s">
        <v>677</v>
      </c>
      <c r="I24" s="8" t="s">
        <v>678</v>
      </c>
      <c r="J24" s="8" t="s">
        <v>679</v>
      </c>
      <c r="K24" s="9" t="s">
        <v>680</v>
      </c>
    </row>
    <row r="25" spans="2:11" ht="29.25" thickBot="1" x14ac:dyDescent="0.3">
      <c r="B25" s="83" t="s">
        <v>681</v>
      </c>
      <c r="C25" s="83">
        <v>1</v>
      </c>
      <c r="D25" s="61" t="s">
        <v>682</v>
      </c>
      <c r="F25" s="239"/>
      <c r="G25" s="241">
        <v>60</v>
      </c>
      <c r="H25" s="6" t="s">
        <v>674</v>
      </c>
      <c r="I25" s="6" t="s">
        <v>674</v>
      </c>
      <c r="J25" s="7" t="s">
        <v>543</v>
      </c>
      <c r="K25" s="7" t="s">
        <v>683</v>
      </c>
    </row>
    <row r="26" spans="2:11" ht="15.75" thickBot="1" x14ac:dyDescent="0.3">
      <c r="F26" s="239"/>
      <c r="G26" s="243"/>
      <c r="H26" s="6"/>
      <c r="I26" s="6"/>
      <c r="J26" s="7"/>
      <c r="K26" s="10"/>
    </row>
    <row r="27" spans="2:11" ht="19.5" thickBot="1" x14ac:dyDescent="0.35">
      <c r="B27" s="219" t="s">
        <v>684</v>
      </c>
      <c r="C27" s="220"/>
      <c r="D27" s="221"/>
      <c r="F27" s="239"/>
      <c r="G27" s="242"/>
      <c r="H27" s="8" t="s">
        <v>685</v>
      </c>
      <c r="I27" s="8" t="s">
        <v>686</v>
      </c>
      <c r="J27" s="9" t="s">
        <v>687</v>
      </c>
      <c r="K27" s="11" t="s">
        <v>688</v>
      </c>
    </row>
    <row r="28" spans="2:11" ht="45.75" thickBot="1" x14ac:dyDescent="0.3">
      <c r="B28" s="97" t="s">
        <v>684</v>
      </c>
      <c r="C28" s="98" t="s">
        <v>689</v>
      </c>
      <c r="D28" s="99" t="s">
        <v>634</v>
      </c>
      <c r="F28" s="239"/>
      <c r="G28" s="241">
        <v>25</v>
      </c>
      <c r="H28" s="6" t="s">
        <v>674</v>
      </c>
      <c r="I28" s="7" t="s">
        <v>543</v>
      </c>
      <c r="J28" s="7" t="s">
        <v>543</v>
      </c>
      <c r="K28" s="12" t="s">
        <v>181</v>
      </c>
    </row>
    <row r="29" spans="2:11" ht="43.5" thickBot="1" x14ac:dyDescent="0.3">
      <c r="B29" s="83" t="s">
        <v>639</v>
      </c>
      <c r="C29" s="83" t="s">
        <v>690</v>
      </c>
      <c r="D29" s="61" t="s">
        <v>691</v>
      </c>
      <c r="F29" s="239"/>
      <c r="G29" s="242"/>
      <c r="H29" s="8" t="s">
        <v>692</v>
      </c>
      <c r="I29" s="9" t="s">
        <v>693</v>
      </c>
      <c r="J29" s="9" t="s">
        <v>694</v>
      </c>
      <c r="K29" s="13" t="s">
        <v>695</v>
      </c>
    </row>
    <row r="30" spans="2:11" ht="57.75" thickBot="1" x14ac:dyDescent="0.3">
      <c r="B30" s="83" t="s">
        <v>641</v>
      </c>
      <c r="C30" s="83" t="s">
        <v>696</v>
      </c>
      <c r="D30" s="61" t="s">
        <v>697</v>
      </c>
      <c r="F30" s="239"/>
      <c r="G30" s="241">
        <v>10</v>
      </c>
      <c r="H30" s="7" t="s">
        <v>543</v>
      </c>
      <c r="I30" s="7" t="s">
        <v>683</v>
      </c>
      <c r="J30" s="13" t="s">
        <v>181</v>
      </c>
      <c r="K30" s="12" t="s">
        <v>698</v>
      </c>
    </row>
    <row r="31" spans="2:11" ht="43.5" thickBot="1" x14ac:dyDescent="0.3">
      <c r="B31" s="83" t="s">
        <v>647</v>
      </c>
      <c r="C31" s="83" t="s">
        <v>699</v>
      </c>
      <c r="D31" s="61" t="s">
        <v>700</v>
      </c>
      <c r="F31" s="239"/>
      <c r="G31" s="243"/>
      <c r="H31" s="7"/>
      <c r="I31" s="10"/>
      <c r="J31" s="14"/>
      <c r="K31" s="15"/>
    </row>
    <row r="32" spans="2:11" ht="57.75" thickBot="1" x14ac:dyDescent="0.3">
      <c r="B32" s="83" t="s">
        <v>654</v>
      </c>
      <c r="C32" s="83" t="s">
        <v>701</v>
      </c>
      <c r="D32" s="61" t="s">
        <v>702</v>
      </c>
      <c r="F32" s="240"/>
      <c r="G32" s="244"/>
      <c r="H32" s="9" t="s">
        <v>680</v>
      </c>
      <c r="I32" s="11" t="s">
        <v>703</v>
      </c>
      <c r="J32" s="13" t="s">
        <v>704</v>
      </c>
      <c r="K32" s="16" t="s">
        <v>705</v>
      </c>
    </row>
    <row r="33" spans="2:7" ht="15.75" thickBot="1" x14ac:dyDescent="0.3"/>
    <row r="34" spans="2:7" ht="19.5" thickBot="1" x14ac:dyDescent="0.35">
      <c r="B34" s="219" t="s">
        <v>706</v>
      </c>
      <c r="C34" s="220"/>
      <c r="D34" s="221"/>
      <c r="F34" s="222" t="s">
        <v>707</v>
      </c>
      <c r="G34" s="223"/>
    </row>
    <row r="35" spans="2:7" ht="30.75" thickBot="1" x14ac:dyDescent="0.3">
      <c r="B35" s="216" t="s">
        <v>708</v>
      </c>
      <c r="C35" s="216" t="s">
        <v>709</v>
      </c>
      <c r="D35" s="90" t="s">
        <v>634</v>
      </c>
      <c r="F35" s="92" t="s">
        <v>665</v>
      </c>
      <c r="G35" s="100" t="s">
        <v>634</v>
      </c>
    </row>
    <row r="36" spans="2:7" ht="15.75" thickBot="1" x14ac:dyDescent="0.3">
      <c r="B36" s="217" t="s">
        <v>710</v>
      </c>
      <c r="C36" s="217"/>
      <c r="D36" s="91" t="s">
        <v>711</v>
      </c>
      <c r="F36" s="17" t="s">
        <v>674</v>
      </c>
      <c r="G36" s="18" t="s">
        <v>712</v>
      </c>
    </row>
    <row r="37" spans="2:7" ht="43.5" thickBot="1" x14ac:dyDescent="0.3">
      <c r="B37" s="83" t="s">
        <v>713</v>
      </c>
      <c r="C37" s="83">
        <v>100</v>
      </c>
      <c r="D37" s="61" t="s">
        <v>714</v>
      </c>
      <c r="F37" s="17" t="s">
        <v>543</v>
      </c>
      <c r="G37" s="19" t="s">
        <v>715</v>
      </c>
    </row>
    <row r="38" spans="2:7" ht="29.25" thickBot="1" x14ac:dyDescent="0.3">
      <c r="B38" s="83" t="s">
        <v>716</v>
      </c>
      <c r="C38" s="83">
        <v>60</v>
      </c>
      <c r="D38" s="61" t="s">
        <v>717</v>
      </c>
      <c r="F38" s="17" t="s">
        <v>181</v>
      </c>
      <c r="G38" s="20" t="s">
        <v>718</v>
      </c>
    </row>
    <row r="39" spans="2:7" ht="15.75" thickBot="1" x14ac:dyDescent="0.3">
      <c r="B39" s="83" t="s">
        <v>719</v>
      </c>
      <c r="C39" s="83">
        <v>25</v>
      </c>
      <c r="D39" s="61" t="s">
        <v>720</v>
      </c>
      <c r="F39" s="21" t="s">
        <v>591</v>
      </c>
      <c r="G39" s="22" t="s">
        <v>592</v>
      </c>
    </row>
    <row r="40" spans="2:7" ht="15.75" thickBot="1" x14ac:dyDescent="0.3">
      <c r="B40" s="83" t="s">
        <v>721</v>
      </c>
      <c r="C40" s="83">
        <v>10</v>
      </c>
      <c r="D40" s="61" t="s">
        <v>722</v>
      </c>
    </row>
    <row r="41" spans="2:7" ht="15.75" thickBot="1" x14ac:dyDescent="0.3"/>
    <row r="42" spans="2:7" ht="19.5" thickBot="1" x14ac:dyDescent="0.35">
      <c r="B42" s="219" t="s">
        <v>723</v>
      </c>
      <c r="C42" s="220"/>
      <c r="D42" s="221"/>
    </row>
    <row r="43" spans="2:7" ht="30.75" thickBot="1" x14ac:dyDescent="0.3">
      <c r="B43" s="92" t="s">
        <v>724</v>
      </c>
      <c r="C43" s="93" t="s">
        <v>725</v>
      </c>
      <c r="D43" s="90" t="s">
        <v>634</v>
      </c>
    </row>
    <row r="44" spans="2:7" ht="15" customHeight="1" thickBot="1" x14ac:dyDescent="0.3">
      <c r="B44" s="83" t="s">
        <v>674</v>
      </c>
      <c r="C44" s="83" t="s">
        <v>726</v>
      </c>
      <c r="D44" s="234" t="s">
        <v>727</v>
      </c>
    </row>
    <row r="45" spans="2:7" ht="15.75" thickBot="1" x14ac:dyDescent="0.3">
      <c r="B45" s="83"/>
      <c r="C45" s="83"/>
      <c r="D45" s="235"/>
    </row>
    <row r="46" spans="2:7" ht="43.5" thickBot="1" x14ac:dyDescent="0.3">
      <c r="B46" s="83" t="s">
        <v>543</v>
      </c>
      <c r="C46" s="83" t="s">
        <v>728</v>
      </c>
      <c r="D46" s="23" t="s">
        <v>729</v>
      </c>
    </row>
    <row r="47" spans="2:7" ht="29.25" thickBot="1" x14ac:dyDescent="0.3">
      <c r="B47" s="83" t="s">
        <v>181</v>
      </c>
      <c r="C47" s="83" t="s">
        <v>730</v>
      </c>
      <c r="D47" s="24" t="s">
        <v>731</v>
      </c>
    </row>
    <row r="48" spans="2:7" ht="43.5" thickBot="1" x14ac:dyDescent="0.3">
      <c r="B48" s="83" t="s">
        <v>591</v>
      </c>
      <c r="C48" s="83">
        <v>20</v>
      </c>
      <c r="D48" s="61" t="s">
        <v>732</v>
      </c>
    </row>
    <row r="50" spans="2:31" x14ac:dyDescent="0.25">
      <c r="B50" s="232" t="s">
        <v>622</v>
      </c>
      <c r="C50" s="232"/>
      <c r="D50" s="232"/>
      <c r="E50" s="232"/>
    </row>
    <row r="52" spans="2:31" ht="52.5" customHeight="1" x14ac:dyDescent="0.25">
      <c r="B52" s="197" t="s">
        <v>11</v>
      </c>
      <c r="C52" s="197"/>
      <c r="D52" s="197"/>
      <c r="E52" s="197"/>
      <c r="F52" s="197"/>
      <c r="G52" s="197"/>
      <c r="H52" s="197"/>
      <c r="I52" s="197"/>
      <c r="J52" s="197"/>
      <c r="K52" s="197"/>
      <c r="L52" s="81"/>
      <c r="M52" s="81"/>
      <c r="N52" s="81"/>
      <c r="O52" s="81"/>
      <c r="P52" s="81"/>
      <c r="Q52" s="81"/>
      <c r="R52" s="81"/>
      <c r="S52" s="81"/>
      <c r="T52" s="81"/>
      <c r="U52" s="81"/>
      <c r="V52" s="81"/>
      <c r="W52" s="81"/>
      <c r="X52" s="81"/>
      <c r="Y52" s="81"/>
      <c r="Z52" s="81"/>
      <c r="AA52" s="81"/>
      <c r="AB52" s="81"/>
      <c r="AC52" s="81"/>
      <c r="AD52" s="81"/>
      <c r="AE52" s="81"/>
    </row>
    <row r="53" spans="2:31" x14ac:dyDescent="0.25">
      <c r="B53" s="233"/>
      <c r="C53" s="233"/>
      <c r="D53" s="233"/>
      <c r="E53" s="233"/>
      <c r="F53" s="233"/>
      <c r="G53" s="233"/>
      <c r="H53" s="233"/>
      <c r="I53" s="233"/>
      <c r="J53" s="233"/>
      <c r="K53" s="233"/>
      <c r="L53" s="233"/>
      <c r="M53" s="53"/>
      <c r="N53" s="53"/>
      <c r="O53" s="53"/>
      <c r="P53" s="53"/>
      <c r="Q53" s="53"/>
      <c r="R53" s="53"/>
      <c r="S53" s="53"/>
      <c r="T53" s="53"/>
      <c r="U53" s="53"/>
    </row>
    <row r="54" spans="2:31" ht="31.5" customHeight="1" x14ac:dyDescent="0.25">
      <c r="B54" s="196" t="s">
        <v>12</v>
      </c>
      <c r="C54" s="196"/>
      <c r="D54" s="196"/>
      <c r="E54" s="196"/>
      <c r="F54" s="196"/>
      <c r="G54" s="196"/>
      <c r="H54" s="196"/>
      <c r="I54" s="196"/>
      <c r="J54" s="196"/>
      <c r="K54" s="196"/>
      <c r="L54" s="82"/>
      <c r="M54" s="82"/>
      <c r="N54" s="82"/>
      <c r="O54" s="82"/>
      <c r="P54" s="82"/>
      <c r="Q54" s="82"/>
      <c r="R54" s="82"/>
      <c r="S54" s="82"/>
      <c r="T54" s="82"/>
      <c r="U54" s="82"/>
      <c r="V54" s="82"/>
      <c r="W54" s="82"/>
      <c r="X54" s="82"/>
      <c r="Y54" s="82"/>
      <c r="Z54" s="82"/>
      <c r="AA54" s="82"/>
      <c r="AB54" s="82"/>
      <c r="AC54" s="82"/>
      <c r="AD54" s="82"/>
    </row>
    <row r="55" spans="2:31" x14ac:dyDescent="0.25">
      <c r="B55" s="233"/>
      <c r="C55" s="233"/>
      <c r="D55" s="233"/>
      <c r="E55" s="233"/>
      <c r="F55" s="233"/>
      <c r="G55" s="233"/>
      <c r="H55" s="233"/>
      <c r="I55" s="233"/>
      <c r="J55" s="233"/>
      <c r="K55" s="233"/>
      <c r="L55" s="233"/>
      <c r="M55" s="53"/>
      <c r="N55" s="53"/>
      <c r="O55" s="53"/>
      <c r="P55" s="53"/>
      <c r="Q55" s="53"/>
      <c r="R55" s="53"/>
      <c r="S55" s="53"/>
      <c r="T55" s="53"/>
      <c r="U55" s="53"/>
    </row>
    <row r="56" spans="2:31" x14ac:dyDescent="0.25">
      <c r="B56" s="231"/>
      <c r="C56" s="231"/>
      <c r="D56" s="231"/>
      <c r="E56" s="231"/>
      <c r="F56" s="231"/>
      <c r="G56" s="231"/>
      <c r="H56" s="231"/>
      <c r="I56" s="231"/>
      <c r="J56" s="231"/>
      <c r="K56" s="231"/>
      <c r="L56" s="231"/>
      <c r="M56" s="53"/>
      <c r="N56" s="53"/>
      <c r="O56" s="53"/>
      <c r="P56" s="53"/>
      <c r="Q56" s="53"/>
      <c r="R56" s="53"/>
      <c r="S56" s="53"/>
      <c r="T56" s="53"/>
      <c r="U56" s="53"/>
    </row>
    <row r="57" spans="2:31" x14ac:dyDescent="0.25">
      <c r="B57" s="231"/>
      <c r="C57" s="231"/>
      <c r="D57" s="231"/>
      <c r="E57" s="231"/>
      <c r="F57" s="231"/>
      <c r="G57" s="231"/>
      <c r="H57" s="231"/>
      <c r="I57" s="231"/>
      <c r="J57" s="231"/>
      <c r="K57" s="231"/>
      <c r="L57" s="231"/>
      <c r="M57" s="53"/>
      <c r="N57" s="53"/>
      <c r="O57" s="53"/>
      <c r="P57" s="53"/>
      <c r="Q57" s="53"/>
      <c r="R57" s="53"/>
      <c r="S57" s="53"/>
      <c r="T57" s="53"/>
      <c r="U57" s="53"/>
    </row>
  </sheetData>
  <sheetProtection formatCells="0" formatColumns="0" formatRows="0" insertColumns="0" insertRows="0" insertHyperlinks="0" deleteColumns="0" deleteRows="0" sort="0" autoFilter="0" pivotTables="0"/>
  <mergeCells count="43">
    <mergeCell ref="D12:D13"/>
    <mergeCell ref="F12:K12"/>
    <mergeCell ref="H13:K13"/>
    <mergeCell ref="B2:B5"/>
    <mergeCell ref="C2:I2"/>
    <mergeCell ref="J2:K2"/>
    <mergeCell ref="C3:I3"/>
    <mergeCell ref="J3:K3"/>
    <mergeCell ref="C4:I5"/>
    <mergeCell ref="J4:K4"/>
    <mergeCell ref="J5:K5"/>
    <mergeCell ref="B42:D42"/>
    <mergeCell ref="D44:D45"/>
    <mergeCell ref="F22:G22"/>
    <mergeCell ref="F23:F32"/>
    <mergeCell ref="G23:G24"/>
    <mergeCell ref="G25:G27"/>
    <mergeCell ref="B27:D27"/>
    <mergeCell ref="G28:G29"/>
    <mergeCell ref="G30:G32"/>
    <mergeCell ref="B57:L57"/>
    <mergeCell ref="B50:E50"/>
    <mergeCell ref="B53:L53"/>
    <mergeCell ref="B55:L55"/>
    <mergeCell ref="B56:L56"/>
    <mergeCell ref="B52:K52"/>
    <mergeCell ref="B54:K54"/>
    <mergeCell ref="F15:F16"/>
    <mergeCell ref="B35:B36"/>
    <mergeCell ref="B8:K9"/>
    <mergeCell ref="C12:C13"/>
    <mergeCell ref="F13:F14"/>
    <mergeCell ref="G13:G14"/>
    <mergeCell ref="B34:D34"/>
    <mergeCell ref="F34:G34"/>
    <mergeCell ref="C35:C36"/>
    <mergeCell ref="D17:D18"/>
    <mergeCell ref="B20:D20"/>
    <mergeCell ref="F20:K20"/>
    <mergeCell ref="F21:G21"/>
    <mergeCell ref="H21:K21"/>
    <mergeCell ref="B11:D11"/>
    <mergeCell ref="B12:B13"/>
  </mergeCells>
  <pageMargins left="0.7" right="0.7" top="0.75" bottom="0.75" header="0.3" footer="0.3"/>
  <pageSetup scale="57" orientation="landscape" r:id="rId1"/>
  <rowBreaks count="1" manualBreakCount="1">
    <brk id="32" max="11" man="1"/>
  </rowBreaks>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5"/>
  <sheetViews>
    <sheetView showGridLines="0" view="pageBreakPreview" zoomScaleNormal="100" zoomScaleSheetLayoutView="100" workbookViewId="0">
      <pane xSplit="2" ySplit="13" topLeftCell="C14" activePane="bottomRight" state="frozen"/>
      <selection pane="topRight" activeCell="C1" sqref="C1"/>
      <selection pane="bottomLeft" activeCell="A11" sqref="A11"/>
      <selection pane="bottomRight"/>
    </sheetView>
  </sheetViews>
  <sheetFormatPr baseColWidth="10" defaultColWidth="11.42578125" defaultRowHeight="15" x14ac:dyDescent="0.25"/>
  <cols>
    <col min="1" max="1" width="11.7109375" customWidth="1"/>
    <col min="2" max="2" width="9.5703125" customWidth="1"/>
    <col min="3" max="3" width="21.85546875" customWidth="1"/>
    <col min="4" max="4" width="34.42578125" customWidth="1"/>
    <col min="5" max="5" width="21.85546875" customWidth="1"/>
    <col min="6" max="6" width="37.7109375" customWidth="1"/>
    <col min="7" max="7" width="21.85546875" customWidth="1"/>
    <col min="8" max="8" width="27.28515625" customWidth="1"/>
    <col min="9" max="9" width="21.85546875" customWidth="1"/>
    <col min="10" max="10" width="5.28515625" customWidth="1"/>
  </cols>
  <sheetData>
    <row r="2" spans="2:11" s="1" customFormat="1" x14ac:dyDescent="0.25">
      <c r="B2" s="249"/>
      <c r="C2" s="250" t="s">
        <v>0</v>
      </c>
      <c r="D2" s="250"/>
      <c r="E2" s="250"/>
      <c r="F2" s="250"/>
      <c r="G2" s="250"/>
      <c r="H2" s="275" t="s">
        <v>1</v>
      </c>
      <c r="I2" s="276"/>
      <c r="J2" s="2"/>
      <c r="K2" s="2"/>
    </row>
    <row r="3" spans="2:11" s="1" customFormat="1" x14ac:dyDescent="0.25">
      <c r="B3" s="249"/>
      <c r="C3" s="250" t="s">
        <v>2</v>
      </c>
      <c r="D3" s="250"/>
      <c r="E3" s="250"/>
      <c r="F3" s="250"/>
      <c r="G3" s="250"/>
      <c r="H3" s="275" t="s">
        <v>3</v>
      </c>
      <c r="I3" s="276"/>
      <c r="J3" s="2"/>
      <c r="K3" s="2"/>
    </row>
    <row r="4" spans="2:11" s="1" customFormat="1" x14ac:dyDescent="0.25">
      <c r="B4" s="249"/>
      <c r="C4" s="250" t="s">
        <v>4</v>
      </c>
      <c r="D4" s="250"/>
      <c r="E4" s="250"/>
      <c r="F4" s="250"/>
      <c r="G4" s="250"/>
      <c r="H4" s="275" t="s">
        <v>5</v>
      </c>
      <c r="I4" s="276"/>
      <c r="J4" s="2"/>
      <c r="K4" s="2"/>
    </row>
    <row r="5" spans="2:11" s="1" customFormat="1" x14ac:dyDescent="0.25">
      <c r="B5" s="249"/>
      <c r="C5" s="250"/>
      <c r="D5" s="250"/>
      <c r="E5" s="250"/>
      <c r="F5" s="250"/>
      <c r="G5" s="250"/>
      <c r="H5" s="250" t="s">
        <v>733</v>
      </c>
      <c r="I5" s="250"/>
      <c r="J5" s="2"/>
      <c r="K5" s="2"/>
    </row>
    <row r="7" spans="2:11" x14ac:dyDescent="0.25">
      <c r="B7">
        <v>33</v>
      </c>
    </row>
    <row r="8" spans="2:11" x14ac:dyDescent="0.25">
      <c r="B8" s="218" t="s">
        <v>734</v>
      </c>
      <c r="C8" s="218"/>
      <c r="D8" s="218"/>
      <c r="E8" s="218"/>
      <c r="F8" s="218"/>
      <c r="G8" s="218"/>
      <c r="H8" s="218"/>
      <c r="I8" s="218"/>
    </row>
    <row r="9" spans="2:11" x14ac:dyDescent="0.25">
      <c r="B9" s="218"/>
      <c r="C9" s="218"/>
      <c r="D9" s="218"/>
      <c r="E9" s="218"/>
      <c r="F9" s="218"/>
      <c r="G9" s="218"/>
      <c r="H9" s="218"/>
      <c r="I9" s="218"/>
    </row>
    <row r="10" spans="2:11" ht="15.75" thickBot="1" x14ac:dyDescent="0.3"/>
    <row r="11" spans="2:11" ht="18.75" customHeight="1" thickBot="1" x14ac:dyDescent="0.3">
      <c r="B11" s="263" t="s">
        <v>41</v>
      </c>
      <c r="C11" s="266" t="s">
        <v>735</v>
      </c>
      <c r="D11" s="267"/>
      <c r="E11" s="267"/>
      <c r="F11" s="267"/>
      <c r="G11" s="267"/>
      <c r="H11" s="267"/>
      <c r="I11" s="268"/>
    </row>
    <row r="12" spans="2:11" ht="15.75" customHeight="1" x14ac:dyDescent="0.25">
      <c r="B12" s="264"/>
      <c r="C12" s="269" t="s">
        <v>736</v>
      </c>
      <c r="D12" s="269" t="s">
        <v>737</v>
      </c>
      <c r="E12" s="269" t="s">
        <v>738</v>
      </c>
      <c r="F12" s="269" t="s">
        <v>739</v>
      </c>
      <c r="G12" s="269" t="s">
        <v>740</v>
      </c>
      <c r="H12" s="271" t="s">
        <v>741</v>
      </c>
      <c r="I12" s="94" t="s">
        <v>742</v>
      </c>
    </row>
    <row r="13" spans="2:11" ht="16.5" customHeight="1" thickBot="1" x14ac:dyDescent="0.3">
      <c r="B13" s="264"/>
      <c r="C13" s="270"/>
      <c r="D13" s="270"/>
      <c r="E13" s="270"/>
      <c r="F13" s="270"/>
      <c r="G13" s="270"/>
      <c r="H13" s="272"/>
      <c r="I13" s="95" t="s">
        <v>743</v>
      </c>
    </row>
    <row r="14" spans="2:11" ht="75" x14ac:dyDescent="0.25">
      <c r="B14" s="264"/>
      <c r="C14" s="42"/>
      <c r="D14" s="65" t="s">
        <v>744</v>
      </c>
      <c r="E14" s="66" t="s">
        <v>745</v>
      </c>
      <c r="F14" s="66" t="s">
        <v>746</v>
      </c>
      <c r="G14" s="66" t="s">
        <v>747</v>
      </c>
      <c r="H14" s="66" t="s">
        <v>748</v>
      </c>
      <c r="I14" s="261" t="s">
        <v>749</v>
      </c>
    </row>
    <row r="15" spans="2:11" ht="60" x14ac:dyDescent="0.25">
      <c r="B15" s="264"/>
      <c r="C15" s="43" t="s">
        <v>750</v>
      </c>
      <c r="D15" s="65" t="s">
        <v>751</v>
      </c>
      <c r="E15" s="66" t="s">
        <v>752</v>
      </c>
      <c r="F15" s="66" t="s">
        <v>753</v>
      </c>
      <c r="G15" s="66" t="s">
        <v>754</v>
      </c>
      <c r="H15" s="66" t="s">
        <v>755</v>
      </c>
      <c r="I15" s="273"/>
    </row>
    <row r="16" spans="2:11" ht="19.5" thickBot="1" x14ac:dyDescent="0.3">
      <c r="B16" s="264"/>
      <c r="C16" s="60"/>
      <c r="D16" s="67" t="s">
        <v>756</v>
      </c>
      <c r="E16" s="68"/>
      <c r="F16" s="68"/>
      <c r="G16" s="68"/>
      <c r="H16" s="68"/>
      <c r="I16" s="262"/>
    </row>
    <row r="17" spans="2:9" ht="30" customHeight="1" x14ac:dyDescent="0.25">
      <c r="B17" s="264"/>
      <c r="C17" s="42"/>
      <c r="D17" s="65" t="s">
        <v>757</v>
      </c>
      <c r="E17" s="261" t="s">
        <v>758</v>
      </c>
      <c r="F17" s="261" t="s">
        <v>759</v>
      </c>
      <c r="G17" s="261" t="s">
        <v>760</v>
      </c>
      <c r="H17" s="66" t="s">
        <v>761</v>
      </c>
      <c r="I17" s="261" t="s">
        <v>762</v>
      </c>
    </row>
    <row r="18" spans="2:9" ht="71.25" customHeight="1" thickBot="1" x14ac:dyDescent="0.3">
      <c r="B18" s="264"/>
      <c r="C18" s="44" t="s">
        <v>763</v>
      </c>
      <c r="D18" s="67" t="s">
        <v>764</v>
      </c>
      <c r="E18" s="262"/>
      <c r="F18" s="262"/>
      <c r="G18" s="262"/>
      <c r="H18" s="69" t="s">
        <v>765</v>
      </c>
      <c r="I18" s="262"/>
    </row>
    <row r="19" spans="2:9" ht="30" x14ac:dyDescent="0.25">
      <c r="B19" s="264"/>
      <c r="C19" s="42"/>
      <c r="D19" s="65" t="s">
        <v>766</v>
      </c>
      <c r="E19" s="261" t="s">
        <v>767</v>
      </c>
      <c r="F19" s="66" t="s">
        <v>768</v>
      </c>
      <c r="G19" s="66" t="s">
        <v>769</v>
      </c>
      <c r="H19" s="66" t="s">
        <v>770</v>
      </c>
      <c r="I19" s="261" t="s">
        <v>771</v>
      </c>
    </row>
    <row r="20" spans="2:9" ht="45" x14ac:dyDescent="0.25">
      <c r="B20" s="264"/>
      <c r="C20" s="42"/>
      <c r="D20" s="65" t="s">
        <v>772</v>
      </c>
      <c r="E20" s="273"/>
      <c r="F20" s="66" t="s">
        <v>773</v>
      </c>
      <c r="G20" s="66" t="s">
        <v>774</v>
      </c>
      <c r="H20" s="66" t="s">
        <v>775</v>
      </c>
      <c r="I20" s="273"/>
    </row>
    <row r="21" spans="2:9" ht="45.75" thickBot="1" x14ac:dyDescent="0.3">
      <c r="B21" s="264"/>
      <c r="C21" s="44" t="s">
        <v>776</v>
      </c>
      <c r="D21" s="70"/>
      <c r="E21" s="262"/>
      <c r="F21" s="68"/>
      <c r="G21" s="68"/>
      <c r="H21" s="69" t="s">
        <v>777</v>
      </c>
      <c r="I21" s="262"/>
    </row>
    <row r="22" spans="2:9" ht="30" x14ac:dyDescent="0.25">
      <c r="B22" s="264"/>
      <c r="C22" s="42"/>
      <c r="D22" s="65" t="s">
        <v>778</v>
      </c>
      <c r="E22" s="261" t="s">
        <v>779</v>
      </c>
      <c r="F22" s="66" t="s">
        <v>780</v>
      </c>
      <c r="G22" s="66" t="s">
        <v>781</v>
      </c>
      <c r="H22" s="66" t="s">
        <v>782</v>
      </c>
      <c r="I22" s="261" t="s">
        <v>783</v>
      </c>
    </row>
    <row r="23" spans="2:9" ht="30" x14ac:dyDescent="0.25">
      <c r="B23" s="264"/>
      <c r="C23" s="45" t="s">
        <v>784</v>
      </c>
      <c r="D23" s="65" t="s">
        <v>785</v>
      </c>
      <c r="E23" s="273"/>
      <c r="F23" s="66" t="s">
        <v>786</v>
      </c>
      <c r="G23" s="66" t="s">
        <v>787</v>
      </c>
      <c r="H23" s="66" t="s">
        <v>788</v>
      </c>
      <c r="I23" s="273"/>
    </row>
    <row r="24" spans="2:9" ht="30.75" thickBot="1" x14ac:dyDescent="0.3">
      <c r="B24" s="264"/>
      <c r="C24" s="60"/>
      <c r="D24" s="70"/>
      <c r="E24" s="262"/>
      <c r="F24" s="69" t="s">
        <v>789</v>
      </c>
      <c r="G24" s="68"/>
      <c r="H24" s="68"/>
      <c r="I24" s="262"/>
    </row>
    <row r="25" spans="2:9" ht="30" x14ac:dyDescent="0.25">
      <c r="B25" s="264"/>
      <c r="C25" s="42"/>
      <c r="D25" s="65" t="s">
        <v>790</v>
      </c>
      <c r="E25" s="66" t="s">
        <v>791</v>
      </c>
      <c r="F25" s="66" t="s">
        <v>792</v>
      </c>
      <c r="G25" s="259"/>
      <c r="H25" s="261" t="s">
        <v>793</v>
      </c>
      <c r="I25" s="261" t="s">
        <v>794</v>
      </c>
    </row>
    <row r="26" spans="2:9" ht="45" x14ac:dyDescent="0.25">
      <c r="B26" s="264"/>
      <c r="C26" s="42"/>
      <c r="D26" s="65" t="s">
        <v>795</v>
      </c>
      <c r="E26" s="66" t="s">
        <v>796</v>
      </c>
      <c r="F26" s="66" t="s">
        <v>797</v>
      </c>
      <c r="G26" s="274"/>
      <c r="H26" s="273"/>
      <c r="I26" s="273"/>
    </row>
    <row r="27" spans="2:9" ht="30.75" thickBot="1" x14ac:dyDescent="0.3">
      <c r="B27" s="264"/>
      <c r="C27" s="44" t="s">
        <v>798</v>
      </c>
      <c r="D27" s="67" t="s">
        <v>799</v>
      </c>
      <c r="E27" s="68"/>
      <c r="F27" s="69" t="s">
        <v>800</v>
      </c>
      <c r="G27" s="260"/>
      <c r="H27" s="262"/>
      <c r="I27" s="262"/>
    </row>
    <row r="28" spans="2:9" ht="30" x14ac:dyDescent="0.25">
      <c r="B28" s="264"/>
      <c r="C28" s="42"/>
      <c r="D28" s="65" t="s">
        <v>801</v>
      </c>
      <c r="E28" s="261" t="s">
        <v>802</v>
      </c>
      <c r="F28" s="66" t="s">
        <v>803</v>
      </c>
      <c r="G28" s="259"/>
      <c r="H28" s="66" t="s">
        <v>804</v>
      </c>
      <c r="I28" s="66" t="s">
        <v>805</v>
      </c>
    </row>
    <row r="29" spans="2:9" ht="31.5" thickBot="1" x14ac:dyDescent="0.3">
      <c r="B29" s="264"/>
      <c r="C29" s="44" t="s">
        <v>806</v>
      </c>
      <c r="D29" s="67" t="s">
        <v>807</v>
      </c>
      <c r="E29" s="262"/>
      <c r="F29" s="69" t="s">
        <v>808</v>
      </c>
      <c r="G29" s="260"/>
      <c r="H29" s="69" t="s">
        <v>809</v>
      </c>
      <c r="I29" s="69" t="s">
        <v>810</v>
      </c>
    </row>
    <row r="30" spans="2:9" ht="18.75" x14ac:dyDescent="0.25">
      <c r="B30" s="264"/>
      <c r="C30" s="42"/>
      <c r="D30" s="65" t="s">
        <v>811</v>
      </c>
      <c r="E30" s="259"/>
      <c r="F30" s="259"/>
      <c r="G30" s="259"/>
      <c r="H30" s="261" t="s">
        <v>812</v>
      </c>
      <c r="I30" s="259"/>
    </row>
    <row r="31" spans="2:9" ht="45.75" x14ac:dyDescent="0.25">
      <c r="B31" s="264"/>
      <c r="C31" s="42"/>
      <c r="D31" s="65" t="s">
        <v>813</v>
      </c>
      <c r="E31" s="274"/>
      <c r="F31" s="274"/>
      <c r="G31" s="274"/>
      <c r="H31" s="273"/>
      <c r="I31" s="274"/>
    </row>
    <row r="32" spans="2:9" ht="18.75" thickBot="1" x14ac:dyDescent="0.3">
      <c r="B32" s="264"/>
      <c r="C32" s="44" t="s">
        <v>814</v>
      </c>
      <c r="D32" s="70"/>
      <c r="E32" s="260"/>
      <c r="F32" s="260"/>
      <c r="G32" s="260"/>
      <c r="H32" s="262"/>
      <c r="I32" s="260"/>
    </row>
    <row r="33" spans="2:12" ht="18" x14ac:dyDescent="0.25">
      <c r="B33" s="264"/>
      <c r="C33" s="43" t="s">
        <v>815</v>
      </c>
      <c r="D33" s="257"/>
      <c r="E33" s="259"/>
      <c r="F33" s="259"/>
      <c r="G33" s="259"/>
      <c r="H33" s="261" t="s">
        <v>816</v>
      </c>
      <c r="I33" s="259"/>
    </row>
    <row r="34" spans="2:12" ht="18.75" thickBot="1" x14ac:dyDescent="0.3">
      <c r="B34" s="265"/>
      <c r="C34" s="44" t="s">
        <v>817</v>
      </c>
      <c r="D34" s="258"/>
      <c r="E34" s="260"/>
      <c r="F34" s="260"/>
      <c r="G34" s="260"/>
      <c r="H34" s="262"/>
      <c r="I34" s="260"/>
    </row>
    <row r="35" spans="2:12" ht="15" customHeight="1" x14ac:dyDescent="0.25">
      <c r="B35" s="251" t="s">
        <v>818</v>
      </c>
      <c r="C35" s="252"/>
      <c r="D35" s="252"/>
      <c r="E35" s="252"/>
      <c r="F35" s="252"/>
      <c r="G35" s="252"/>
      <c r="H35" s="252"/>
      <c r="I35" s="253"/>
    </row>
    <row r="36" spans="2:12" ht="15.75" customHeight="1" thickBot="1" x14ac:dyDescent="0.3">
      <c r="B36" s="254" t="s">
        <v>819</v>
      </c>
      <c r="C36" s="255"/>
      <c r="D36" s="255"/>
      <c r="E36" s="255"/>
      <c r="F36" s="255"/>
      <c r="G36" s="255"/>
      <c r="H36" s="255"/>
      <c r="I36" s="256"/>
    </row>
    <row r="38" spans="2:12" x14ac:dyDescent="0.25">
      <c r="B38" t="s">
        <v>622</v>
      </c>
    </row>
    <row r="40" spans="2:12" ht="55.5" customHeight="1" x14ac:dyDescent="0.25">
      <c r="B40" s="197" t="s">
        <v>11</v>
      </c>
      <c r="C40" s="197"/>
      <c r="D40" s="197"/>
      <c r="E40" s="197"/>
      <c r="F40" s="197"/>
      <c r="G40" s="197"/>
      <c r="H40" s="197"/>
      <c r="I40" s="197"/>
      <c r="J40" s="81"/>
      <c r="K40" s="81"/>
      <c r="L40" s="53"/>
    </row>
    <row r="41" spans="2:12" x14ac:dyDescent="0.25">
      <c r="B41" s="233"/>
      <c r="C41" s="233"/>
      <c r="D41" s="233"/>
      <c r="E41" s="233"/>
      <c r="F41" s="233"/>
      <c r="G41" s="233"/>
      <c r="H41" s="233"/>
      <c r="I41" s="233"/>
      <c r="J41" s="53"/>
      <c r="K41" s="53"/>
      <c r="L41" s="53"/>
    </row>
    <row r="42" spans="2:12" ht="27.75" customHeight="1" x14ac:dyDescent="0.25">
      <c r="B42" s="196" t="s">
        <v>12</v>
      </c>
      <c r="C42" s="196"/>
      <c r="D42" s="196"/>
      <c r="E42" s="196"/>
      <c r="F42" s="196"/>
      <c r="G42" s="196"/>
      <c r="H42" s="196"/>
      <c r="I42" s="196"/>
      <c r="J42" s="82"/>
      <c r="K42" s="82"/>
      <c r="L42" s="53"/>
    </row>
    <row r="43" spans="2:12" x14ac:dyDescent="0.25">
      <c r="B43" s="233"/>
      <c r="C43" s="233"/>
      <c r="D43" s="233"/>
      <c r="E43" s="233"/>
      <c r="F43" s="233"/>
      <c r="G43" s="233"/>
      <c r="H43" s="233"/>
      <c r="I43" s="233"/>
      <c r="J43" s="53"/>
      <c r="K43" s="53"/>
      <c r="L43" s="53"/>
    </row>
    <row r="44" spans="2:12" x14ac:dyDescent="0.25">
      <c r="B44" s="231"/>
      <c r="C44" s="231"/>
      <c r="D44" s="231"/>
      <c r="E44" s="231"/>
      <c r="F44" s="231"/>
      <c r="G44" s="231"/>
      <c r="H44" s="231"/>
      <c r="I44" s="231"/>
      <c r="J44" s="53"/>
      <c r="K44" s="53"/>
      <c r="L44" s="53"/>
    </row>
    <row r="45" spans="2:12" x14ac:dyDescent="0.25">
      <c r="B45" s="231"/>
      <c r="C45" s="231"/>
      <c r="D45" s="231"/>
      <c r="E45" s="231"/>
      <c r="F45" s="231"/>
      <c r="G45" s="231"/>
      <c r="H45" s="231"/>
      <c r="I45" s="231"/>
      <c r="J45" s="53"/>
      <c r="K45" s="53"/>
      <c r="L45" s="53"/>
    </row>
  </sheetData>
  <sheetProtection formatCells="0" formatColumns="0" formatRows="0" insertColumns="0" insertRows="0" insertHyperlinks="0" deleteColumns="0" deleteRows="0" sort="0" autoFilter="0" pivotTables="0"/>
  <mergeCells count="50">
    <mergeCell ref="B2:B5"/>
    <mergeCell ref="C2:G2"/>
    <mergeCell ref="H2:I2"/>
    <mergeCell ref="C3:G3"/>
    <mergeCell ref="H3:I3"/>
    <mergeCell ref="C4:G5"/>
    <mergeCell ref="H4:I4"/>
    <mergeCell ref="H5:I5"/>
    <mergeCell ref="I14:I16"/>
    <mergeCell ref="E17:E18"/>
    <mergeCell ref="F17:F18"/>
    <mergeCell ref="G17:G18"/>
    <mergeCell ref="I17:I18"/>
    <mergeCell ref="I19:I21"/>
    <mergeCell ref="E30:E32"/>
    <mergeCell ref="F30:F32"/>
    <mergeCell ref="G30:G32"/>
    <mergeCell ref="H30:H32"/>
    <mergeCell ref="I30:I32"/>
    <mergeCell ref="G25:G27"/>
    <mergeCell ref="H25:H27"/>
    <mergeCell ref="I25:I27"/>
    <mergeCell ref="E28:E29"/>
    <mergeCell ref="G28:G29"/>
    <mergeCell ref="E22:E24"/>
    <mergeCell ref="I22:I24"/>
    <mergeCell ref="E19:E21"/>
    <mergeCell ref="C11:I11"/>
    <mergeCell ref="C12:C13"/>
    <mergeCell ref="D12:D13"/>
    <mergeCell ref="E12:E13"/>
    <mergeCell ref="F12:F13"/>
    <mergeCell ref="G12:G13"/>
    <mergeCell ref="H12:H13"/>
    <mergeCell ref="B8:I9"/>
    <mergeCell ref="B45:I45"/>
    <mergeCell ref="B40:I40"/>
    <mergeCell ref="B41:I41"/>
    <mergeCell ref="B42:I42"/>
    <mergeCell ref="B43:I43"/>
    <mergeCell ref="B44:I44"/>
    <mergeCell ref="B35:I35"/>
    <mergeCell ref="B36:I36"/>
    <mergeCell ref="D33:D34"/>
    <mergeCell ref="E33:E34"/>
    <mergeCell ref="F33:F34"/>
    <mergeCell ref="G33:G34"/>
    <mergeCell ref="H33:H34"/>
    <mergeCell ref="I33:I34"/>
    <mergeCell ref="B11:B34"/>
  </mergeCells>
  <pageMargins left="0.70866141732283472" right="0.70866141732283472" top="0.74803149606299213" bottom="0.74803149606299213" header="0.31496062992125984" footer="0.31496062992125984"/>
  <pageSetup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81"/>
  <sheetViews>
    <sheetView showGridLines="0" view="pageBreakPreview" zoomScale="66" zoomScaleNormal="66" zoomScaleSheetLayoutView="66" workbookViewId="0">
      <pane xSplit="2" ySplit="13" topLeftCell="C14" activePane="bottomRight" state="frozen"/>
      <selection pane="topRight" activeCell="C1" sqref="C1"/>
      <selection pane="bottomLeft" activeCell="A14" sqref="A14"/>
      <selection pane="bottomRight"/>
    </sheetView>
  </sheetViews>
  <sheetFormatPr baseColWidth="10" defaultColWidth="11.42578125" defaultRowHeight="15" x14ac:dyDescent="0.25"/>
  <cols>
    <col min="1" max="1" width="11" customWidth="1"/>
    <col min="2" max="2" width="28.28515625" bestFit="1" customWidth="1"/>
    <col min="3" max="3" width="69.85546875" customWidth="1"/>
    <col min="4" max="4" width="78.5703125" customWidth="1"/>
    <col min="5" max="5" width="58" customWidth="1"/>
    <col min="6" max="6" width="10.5703125" customWidth="1"/>
  </cols>
  <sheetData>
    <row r="2" spans="2:6" s="1" customFormat="1" x14ac:dyDescent="0.25">
      <c r="B2" s="249"/>
      <c r="C2" s="31" t="s">
        <v>0</v>
      </c>
      <c r="D2" s="31" t="s">
        <v>1</v>
      </c>
      <c r="E2" s="2"/>
      <c r="F2" s="2"/>
    </row>
    <row r="3" spans="2:6" s="1" customFormat="1" ht="25.5" x14ac:dyDescent="0.25">
      <c r="B3" s="249"/>
      <c r="C3" s="31" t="s">
        <v>2</v>
      </c>
      <c r="D3" s="31" t="s">
        <v>3</v>
      </c>
      <c r="E3" s="2"/>
      <c r="F3" s="2"/>
    </row>
    <row r="4" spans="2:6" s="1" customFormat="1" x14ac:dyDescent="0.25">
      <c r="B4" s="249"/>
      <c r="C4" s="205" t="s">
        <v>4</v>
      </c>
      <c r="D4" s="31" t="s">
        <v>5</v>
      </c>
      <c r="E4" s="2"/>
      <c r="F4" s="2"/>
    </row>
    <row r="5" spans="2:6" s="1" customFormat="1" x14ac:dyDescent="0.25">
      <c r="B5" s="249"/>
      <c r="C5" s="205"/>
      <c r="D5" s="31" t="s">
        <v>820</v>
      </c>
      <c r="E5" s="2"/>
      <c r="F5" s="2"/>
    </row>
    <row r="6" spans="2:6" x14ac:dyDescent="0.25">
      <c r="B6" s="35">
        <v>33</v>
      </c>
    </row>
    <row r="7" spans="2:6" ht="15.75" customHeight="1" x14ac:dyDescent="0.25">
      <c r="B7" s="278" t="s">
        <v>821</v>
      </c>
      <c r="C7" s="278"/>
      <c r="D7" s="278"/>
    </row>
    <row r="8" spans="2:6" x14ac:dyDescent="0.25">
      <c r="B8" s="279" t="s">
        <v>46</v>
      </c>
      <c r="C8" s="279"/>
      <c r="D8" s="96" t="s">
        <v>636</v>
      </c>
    </row>
    <row r="9" spans="2:6" x14ac:dyDescent="0.25">
      <c r="B9" s="280" t="s">
        <v>639</v>
      </c>
      <c r="C9" s="280"/>
      <c r="D9" s="25">
        <v>10</v>
      </c>
    </row>
    <row r="10" spans="2:6" x14ac:dyDescent="0.25">
      <c r="B10" s="280" t="s">
        <v>641</v>
      </c>
      <c r="C10" s="280"/>
      <c r="D10" s="26">
        <v>6</v>
      </c>
    </row>
    <row r="11" spans="2:6" x14ac:dyDescent="0.25">
      <c r="B11" s="280" t="s">
        <v>647</v>
      </c>
      <c r="C11" s="280"/>
      <c r="D11" s="27">
        <v>2</v>
      </c>
    </row>
    <row r="12" spans="2:6" x14ac:dyDescent="0.25">
      <c r="B12" s="280" t="s">
        <v>654</v>
      </c>
      <c r="C12" s="280"/>
      <c r="D12" s="28" t="s">
        <v>822</v>
      </c>
    </row>
    <row r="13" spans="2:6" x14ac:dyDescent="0.25">
      <c r="B13" s="30" t="s">
        <v>42</v>
      </c>
      <c r="C13" s="30" t="s">
        <v>46</v>
      </c>
      <c r="D13" s="30" t="s">
        <v>41</v>
      </c>
    </row>
    <row r="14" spans="2:6" x14ac:dyDescent="0.25">
      <c r="B14" s="277" t="s">
        <v>823</v>
      </c>
      <c r="C14" s="62" t="s">
        <v>824</v>
      </c>
      <c r="D14" s="29" t="s">
        <v>825</v>
      </c>
    </row>
    <row r="15" spans="2:6" x14ac:dyDescent="0.25">
      <c r="B15" s="277"/>
      <c r="C15" s="62" t="s">
        <v>826</v>
      </c>
      <c r="D15" s="29" t="s">
        <v>827</v>
      </c>
    </row>
    <row r="16" spans="2:6" x14ac:dyDescent="0.25">
      <c r="B16" s="277"/>
      <c r="C16" s="62" t="s">
        <v>828</v>
      </c>
      <c r="D16" s="29" t="s">
        <v>829</v>
      </c>
    </row>
    <row r="17" spans="2:4" x14ac:dyDescent="0.25">
      <c r="B17" s="277"/>
      <c r="C17" s="62" t="s">
        <v>830</v>
      </c>
      <c r="D17" s="29" t="s">
        <v>831</v>
      </c>
    </row>
    <row r="18" spans="2:4" x14ac:dyDescent="0.25">
      <c r="B18" s="277" t="s">
        <v>832</v>
      </c>
      <c r="C18" s="62" t="s">
        <v>824</v>
      </c>
      <c r="D18" s="29" t="s">
        <v>833</v>
      </c>
    </row>
    <row r="19" spans="2:4" x14ac:dyDescent="0.25">
      <c r="B19" s="277"/>
      <c r="C19" s="62" t="s">
        <v>826</v>
      </c>
      <c r="D19" s="29" t="s">
        <v>834</v>
      </c>
    </row>
    <row r="20" spans="2:4" x14ac:dyDescent="0.25">
      <c r="B20" s="277"/>
      <c r="C20" s="62" t="s">
        <v>828</v>
      </c>
      <c r="D20" s="29" t="s">
        <v>835</v>
      </c>
    </row>
    <row r="21" spans="2:4" ht="15.75" customHeight="1" x14ac:dyDescent="0.25">
      <c r="B21" s="277"/>
      <c r="C21" s="62" t="s">
        <v>830</v>
      </c>
      <c r="D21" s="29" t="s">
        <v>836</v>
      </c>
    </row>
    <row r="22" spans="2:4" x14ac:dyDescent="0.25">
      <c r="B22" s="277" t="s">
        <v>837</v>
      </c>
      <c r="C22" s="62" t="s">
        <v>824</v>
      </c>
      <c r="D22" s="29" t="s">
        <v>838</v>
      </c>
    </row>
    <row r="23" spans="2:4" x14ac:dyDescent="0.25">
      <c r="B23" s="277"/>
      <c r="C23" s="62" t="s">
        <v>826</v>
      </c>
      <c r="D23" s="29" t="s">
        <v>839</v>
      </c>
    </row>
    <row r="24" spans="2:4" x14ac:dyDescent="0.25">
      <c r="B24" s="277"/>
      <c r="C24" s="62" t="s">
        <v>828</v>
      </c>
      <c r="D24" s="29" t="s">
        <v>840</v>
      </c>
    </row>
    <row r="25" spans="2:4" x14ac:dyDescent="0.25">
      <c r="B25" s="277"/>
      <c r="C25" s="62" t="s">
        <v>830</v>
      </c>
      <c r="D25" s="29" t="s">
        <v>841</v>
      </c>
    </row>
    <row r="26" spans="2:4" x14ac:dyDescent="0.25">
      <c r="B26" s="277" t="s">
        <v>842</v>
      </c>
      <c r="C26" s="62" t="s">
        <v>824</v>
      </c>
      <c r="D26" s="29" t="s">
        <v>843</v>
      </c>
    </row>
    <row r="27" spans="2:4" x14ac:dyDescent="0.25">
      <c r="B27" s="277"/>
      <c r="C27" s="62" t="s">
        <v>826</v>
      </c>
      <c r="D27" s="29" t="s">
        <v>844</v>
      </c>
    </row>
    <row r="28" spans="2:4" x14ac:dyDescent="0.25">
      <c r="B28" s="277"/>
      <c r="C28" s="62" t="s">
        <v>828</v>
      </c>
      <c r="D28" s="29" t="s">
        <v>845</v>
      </c>
    </row>
    <row r="29" spans="2:4" x14ac:dyDescent="0.25">
      <c r="B29" s="277"/>
      <c r="C29" s="62" t="s">
        <v>830</v>
      </c>
      <c r="D29" s="29" t="s">
        <v>846</v>
      </c>
    </row>
    <row r="30" spans="2:4" x14ac:dyDescent="0.25">
      <c r="B30" s="277" t="s">
        <v>847</v>
      </c>
      <c r="C30" s="62" t="s">
        <v>824</v>
      </c>
      <c r="D30" s="29" t="s">
        <v>848</v>
      </c>
    </row>
    <row r="31" spans="2:4" x14ac:dyDescent="0.25">
      <c r="B31" s="277"/>
      <c r="C31" s="62" t="s">
        <v>826</v>
      </c>
      <c r="D31" s="29" t="s">
        <v>849</v>
      </c>
    </row>
    <row r="32" spans="2:4" ht="28.5" x14ac:dyDescent="0.25">
      <c r="B32" s="277"/>
      <c r="C32" s="62" t="s">
        <v>828</v>
      </c>
      <c r="D32" s="29" t="s">
        <v>850</v>
      </c>
    </row>
    <row r="33" spans="2:4" x14ac:dyDescent="0.25">
      <c r="B33" s="277"/>
      <c r="C33" s="62" t="s">
        <v>830</v>
      </c>
      <c r="D33" s="29" t="s">
        <v>851</v>
      </c>
    </row>
    <row r="34" spans="2:4" x14ac:dyDescent="0.25">
      <c r="B34" s="277" t="s">
        <v>852</v>
      </c>
      <c r="C34" s="62" t="s">
        <v>824</v>
      </c>
      <c r="D34" s="29" t="s">
        <v>853</v>
      </c>
    </row>
    <row r="35" spans="2:4" x14ac:dyDescent="0.25">
      <c r="B35" s="277"/>
      <c r="C35" s="62" t="s">
        <v>826</v>
      </c>
      <c r="D35" s="29" t="s">
        <v>854</v>
      </c>
    </row>
    <row r="36" spans="2:4" x14ac:dyDescent="0.25">
      <c r="B36" s="277"/>
      <c r="C36" s="62" t="s">
        <v>828</v>
      </c>
      <c r="D36" s="29" t="s">
        <v>855</v>
      </c>
    </row>
    <row r="37" spans="2:4" x14ac:dyDescent="0.25">
      <c r="B37" s="277"/>
      <c r="C37" s="62" t="s">
        <v>830</v>
      </c>
      <c r="D37" s="29" t="s">
        <v>856</v>
      </c>
    </row>
    <row r="38" spans="2:4" ht="42.75" x14ac:dyDescent="0.25">
      <c r="B38" s="277" t="s">
        <v>857</v>
      </c>
      <c r="C38" s="62" t="s">
        <v>824</v>
      </c>
      <c r="D38" s="29" t="s">
        <v>858</v>
      </c>
    </row>
    <row r="39" spans="2:4" ht="42.75" x14ac:dyDescent="0.25">
      <c r="B39" s="277"/>
      <c r="C39" s="62" t="s">
        <v>826</v>
      </c>
      <c r="D39" s="29" t="s">
        <v>859</v>
      </c>
    </row>
    <row r="40" spans="2:4" ht="28.5" x14ac:dyDescent="0.25">
      <c r="B40" s="277"/>
      <c r="C40" s="62" t="s">
        <v>828</v>
      </c>
      <c r="D40" s="29" t="s">
        <v>860</v>
      </c>
    </row>
    <row r="41" spans="2:4" ht="28.5" x14ac:dyDescent="0.25">
      <c r="B41" s="277"/>
      <c r="C41" s="62" t="s">
        <v>830</v>
      </c>
      <c r="D41" s="29" t="s">
        <v>861</v>
      </c>
    </row>
    <row r="42" spans="2:4" ht="28.5" x14ac:dyDescent="0.25">
      <c r="B42" s="277" t="s">
        <v>862</v>
      </c>
      <c r="C42" s="62" t="s">
        <v>824</v>
      </c>
      <c r="D42" s="29" t="s">
        <v>863</v>
      </c>
    </row>
    <row r="43" spans="2:4" ht="28.5" x14ac:dyDescent="0.25">
      <c r="B43" s="277"/>
      <c r="C43" s="62" t="s">
        <v>826</v>
      </c>
      <c r="D43" s="29" t="s">
        <v>864</v>
      </c>
    </row>
    <row r="44" spans="2:4" ht="39" customHeight="1" x14ac:dyDescent="0.25">
      <c r="B44" s="277"/>
      <c r="C44" s="62" t="s">
        <v>828</v>
      </c>
      <c r="D44" s="29" t="s">
        <v>865</v>
      </c>
    </row>
    <row r="45" spans="2:4" ht="44.25" customHeight="1" x14ac:dyDescent="0.25">
      <c r="B45" s="277"/>
      <c r="C45" s="62" t="s">
        <v>830</v>
      </c>
      <c r="D45" s="29" t="s">
        <v>866</v>
      </c>
    </row>
    <row r="46" spans="2:4" ht="74.25" customHeight="1" x14ac:dyDescent="0.25">
      <c r="B46" s="277" t="s">
        <v>867</v>
      </c>
      <c r="C46" s="62" t="s">
        <v>824</v>
      </c>
      <c r="D46" s="29" t="s">
        <v>868</v>
      </c>
    </row>
    <row r="47" spans="2:4" ht="57.75" x14ac:dyDescent="0.25">
      <c r="B47" s="277"/>
      <c r="C47" s="62" t="s">
        <v>826</v>
      </c>
      <c r="D47" s="29" t="s">
        <v>869</v>
      </c>
    </row>
    <row r="48" spans="2:4" ht="28.5" x14ac:dyDescent="0.25">
      <c r="B48" s="277"/>
      <c r="C48" s="62" t="s">
        <v>828</v>
      </c>
      <c r="D48" s="29" t="s">
        <v>870</v>
      </c>
    </row>
    <row r="49" spans="2:4" ht="28.5" x14ac:dyDescent="0.25">
      <c r="B49" s="277"/>
      <c r="C49" s="62" t="s">
        <v>830</v>
      </c>
      <c r="D49" s="29" t="s">
        <v>871</v>
      </c>
    </row>
    <row r="50" spans="2:4" ht="28.5" x14ac:dyDescent="0.25">
      <c r="B50" s="277" t="s">
        <v>872</v>
      </c>
      <c r="C50" s="62" t="s">
        <v>824</v>
      </c>
      <c r="D50" s="29" t="s">
        <v>873</v>
      </c>
    </row>
    <row r="51" spans="2:4" x14ac:dyDescent="0.25">
      <c r="B51" s="277"/>
      <c r="C51" s="62" t="s">
        <v>826</v>
      </c>
      <c r="D51" s="29" t="s">
        <v>874</v>
      </c>
    </row>
    <row r="52" spans="2:4" x14ac:dyDescent="0.25">
      <c r="B52" s="277"/>
      <c r="C52" s="62" t="s">
        <v>828</v>
      </c>
      <c r="D52" s="29" t="s">
        <v>875</v>
      </c>
    </row>
    <row r="53" spans="2:4" x14ac:dyDescent="0.25">
      <c r="B53" s="277"/>
      <c r="C53" s="62" t="s">
        <v>830</v>
      </c>
      <c r="D53" s="29" t="s">
        <v>876</v>
      </c>
    </row>
    <row r="54" spans="2:4" ht="28.5" x14ac:dyDescent="0.25">
      <c r="B54" s="277" t="s">
        <v>877</v>
      </c>
      <c r="C54" s="62" t="s">
        <v>824</v>
      </c>
      <c r="D54" s="29" t="s">
        <v>878</v>
      </c>
    </row>
    <row r="55" spans="2:4" ht="28.5" x14ac:dyDescent="0.25">
      <c r="B55" s="277"/>
      <c r="C55" s="62" t="s">
        <v>826</v>
      </c>
      <c r="D55" s="29" t="s">
        <v>879</v>
      </c>
    </row>
    <row r="56" spans="2:4" ht="28.5" x14ac:dyDescent="0.25">
      <c r="B56" s="277"/>
      <c r="C56" s="62" t="s">
        <v>828</v>
      </c>
      <c r="D56" s="29" t="s">
        <v>880</v>
      </c>
    </row>
    <row r="57" spans="2:4" ht="28.5" x14ac:dyDescent="0.25">
      <c r="B57" s="277"/>
      <c r="C57" s="62" t="s">
        <v>830</v>
      </c>
      <c r="D57" s="29" t="s">
        <v>881</v>
      </c>
    </row>
    <row r="58" spans="2:4" ht="78.75" customHeight="1" x14ac:dyDescent="0.25">
      <c r="B58" s="277" t="s">
        <v>882</v>
      </c>
      <c r="C58" s="62" t="s">
        <v>824</v>
      </c>
      <c r="D58" s="29" t="s">
        <v>883</v>
      </c>
    </row>
    <row r="59" spans="2:4" ht="57" x14ac:dyDescent="0.25">
      <c r="B59" s="277"/>
      <c r="C59" s="62" t="s">
        <v>826</v>
      </c>
      <c r="D59" s="29" t="s">
        <v>884</v>
      </c>
    </row>
    <row r="60" spans="2:4" ht="57" x14ac:dyDescent="0.25">
      <c r="B60" s="277"/>
      <c r="C60" s="62" t="s">
        <v>828</v>
      </c>
      <c r="D60" s="29" t="s">
        <v>885</v>
      </c>
    </row>
    <row r="61" spans="2:4" ht="96" customHeight="1" x14ac:dyDescent="0.25">
      <c r="B61" s="277"/>
      <c r="C61" s="62" t="s">
        <v>830</v>
      </c>
      <c r="D61" s="29" t="s">
        <v>886</v>
      </c>
    </row>
    <row r="62" spans="2:4" ht="28.5" x14ac:dyDescent="0.25">
      <c r="B62" s="277" t="s">
        <v>887</v>
      </c>
      <c r="C62" s="62" t="s">
        <v>824</v>
      </c>
      <c r="D62" s="29" t="s">
        <v>888</v>
      </c>
    </row>
    <row r="63" spans="2:4" ht="28.5" x14ac:dyDescent="0.25">
      <c r="B63" s="277"/>
      <c r="C63" s="62" t="s">
        <v>826</v>
      </c>
      <c r="D63" s="29" t="s">
        <v>889</v>
      </c>
    </row>
    <row r="64" spans="2:4" ht="28.5" x14ac:dyDescent="0.25">
      <c r="B64" s="277"/>
      <c r="C64" s="62" t="s">
        <v>828</v>
      </c>
      <c r="D64" s="29" t="s">
        <v>890</v>
      </c>
    </row>
    <row r="65" spans="2:12" x14ac:dyDescent="0.25">
      <c r="B65" s="277"/>
      <c r="C65" s="62" t="s">
        <v>830</v>
      </c>
      <c r="D65" s="29" t="s">
        <v>891</v>
      </c>
    </row>
    <row r="66" spans="2:12" ht="28.5" x14ac:dyDescent="0.25">
      <c r="B66" s="277" t="s">
        <v>892</v>
      </c>
      <c r="C66" s="62" t="s">
        <v>824</v>
      </c>
      <c r="D66" s="29" t="s">
        <v>893</v>
      </c>
    </row>
    <row r="67" spans="2:12" ht="28.5" x14ac:dyDescent="0.25">
      <c r="B67" s="277"/>
      <c r="C67" s="62" t="s">
        <v>826</v>
      </c>
      <c r="D67" s="29" t="s">
        <v>894</v>
      </c>
    </row>
    <row r="68" spans="2:12" ht="28.5" x14ac:dyDescent="0.25">
      <c r="B68" s="277"/>
      <c r="C68" s="62" t="s">
        <v>828</v>
      </c>
      <c r="D68" s="29" t="s">
        <v>895</v>
      </c>
    </row>
    <row r="69" spans="2:12" x14ac:dyDescent="0.25">
      <c r="B69" s="277"/>
      <c r="C69" s="62" t="s">
        <v>830</v>
      </c>
      <c r="D69" s="29" t="s">
        <v>896</v>
      </c>
    </row>
    <row r="70" spans="2:12" ht="28.5" x14ac:dyDescent="0.25">
      <c r="B70" s="277" t="s">
        <v>897</v>
      </c>
      <c r="C70" s="62" t="s">
        <v>824</v>
      </c>
      <c r="D70" s="29" t="s">
        <v>898</v>
      </c>
    </row>
    <row r="71" spans="2:12" ht="28.5" x14ac:dyDescent="0.25">
      <c r="B71" s="277"/>
      <c r="C71" s="62" t="s">
        <v>826</v>
      </c>
      <c r="D71" s="29" t="s">
        <v>899</v>
      </c>
    </row>
    <row r="72" spans="2:12" ht="28.5" x14ac:dyDescent="0.25">
      <c r="B72" s="277"/>
      <c r="C72" s="62" t="s">
        <v>828</v>
      </c>
      <c r="D72" s="29" t="s">
        <v>900</v>
      </c>
    </row>
    <row r="73" spans="2:12" ht="28.5" x14ac:dyDescent="0.25">
      <c r="B73" s="277"/>
      <c r="C73" s="62" t="s">
        <v>830</v>
      </c>
      <c r="D73" s="29" t="s">
        <v>901</v>
      </c>
    </row>
    <row r="75" spans="2:12" x14ac:dyDescent="0.25">
      <c r="B75" s="55" t="s">
        <v>622</v>
      </c>
      <c r="C75" s="54"/>
      <c r="D75" s="54"/>
      <c r="E75" s="54"/>
      <c r="F75" s="54"/>
      <c r="G75" s="54"/>
      <c r="H75" s="54"/>
      <c r="I75" s="54"/>
      <c r="J75" s="54"/>
      <c r="K75" s="54"/>
      <c r="L75" s="54"/>
    </row>
    <row r="76" spans="2:12" x14ac:dyDescent="0.25">
      <c r="B76" s="233"/>
      <c r="C76" s="233"/>
      <c r="D76" s="233"/>
      <c r="E76" s="53"/>
      <c r="F76" s="53"/>
      <c r="G76" s="53"/>
      <c r="H76" s="53"/>
      <c r="I76" s="53"/>
      <c r="J76" s="53"/>
      <c r="K76" s="53"/>
      <c r="L76" s="53"/>
    </row>
    <row r="77" spans="2:12" ht="54.75" customHeight="1" x14ac:dyDescent="0.25">
      <c r="B77" s="197" t="s">
        <v>11</v>
      </c>
      <c r="C77" s="197"/>
      <c r="D77" s="197"/>
      <c r="E77" s="81"/>
      <c r="F77" s="81"/>
      <c r="G77" s="81"/>
      <c r="H77" s="81"/>
      <c r="I77" s="81"/>
      <c r="J77" s="53"/>
      <c r="K77" s="53"/>
      <c r="L77" s="53"/>
    </row>
    <row r="78" spans="2:12" x14ac:dyDescent="0.25">
      <c r="B78" s="233"/>
      <c r="C78" s="233"/>
      <c r="D78" s="233"/>
      <c r="E78" s="53"/>
      <c r="F78" s="53"/>
      <c r="G78" s="53"/>
      <c r="H78" s="53"/>
      <c r="I78" s="53"/>
      <c r="J78" s="53"/>
      <c r="K78" s="53"/>
      <c r="L78" s="53"/>
    </row>
    <row r="79" spans="2:12" ht="32.25" customHeight="1" x14ac:dyDescent="0.25">
      <c r="B79" s="196" t="s">
        <v>12</v>
      </c>
      <c r="C79" s="196"/>
      <c r="D79" s="196"/>
      <c r="E79" s="82"/>
      <c r="F79" s="82"/>
      <c r="G79" s="82"/>
      <c r="H79" s="82"/>
      <c r="I79" s="82"/>
      <c r="J79" s="53"/>
      <c r="K79" s="53"/>
      <c r="L79" s="53"/>
    </row>
    <row r="80" spans="2:12" x14ac:dyDescent="0.25">
      <c r="B80" s="231"/>
      <c r="C80" s="231"/>
      <c r="D80" s="231"/>
      <c r="E80" s="53"/>
      <c r="F80" s="53"/>
      <c r="G80" s="53"/>
      <c r="H80" s="53"/>
      <c r="I80" s="53"/>
      <c r="J80" s="53"/>
      <c r="K80" s="53"/>
      <c r="L80" s="53"/>
    </row>
    <row r="81" spans="2:12" x14ac:dyDescent="0.25">
      <c r="B81" s="231"/>
      <c r="C81" s="231"/>
      <c r="D81" s="231"/>
      <c r="E81" s="53"/>
      <c r="F81" s="53"/>
      <c r="G81" s="53"/>
      <c r="H81" s="53"/>
      <c r="I81" s="53"/>
      <c r="J81" s="53"/>
      <c r="K81" s="53"/>
      <c r="L81" s="53"/>
    </row>
  </sheetData>
  <sheetProtection formatCells="0" formatColumns="0" formatRows="0" insertColumns="0" insertRows="0" insertHyperlinks="0" deleteColumns="0" deleteRows="0" sort="0" autoFilter="0" pivotTables="0"/>
  <mergeCells count="29">
    <mergeCell ref="B2:B5"/>
    <mergeCell ref="C4:C5"/>
    <mergeCell ref="B34:B37"/>
    <mergeCell ref="B7:D7"/>
    <mergeCell ref="B8:C8"/>
    <mergeCell ref="B9:C9"/>
    <mergeCell ref="B10:C10"/>
    <mergeCell ref="B11:C11"/>
    <mergeCell ref="B12:C12"/>
    <mergeCell ref="B14:B17"/>
    <mergeCell ref="B18:B21"/>
    <mergeCell ref="B22:B25"/>
    <mergeCell ref="B26:B29"/>
    <mergeCell ref="B30:B33"/>
    <mergeCell ref="B62:B65"/>
    <mergeCell ref="B66:B69"/>
    <mergeCell ref="B70:B73"/>
    <mergeCell ref="B38:B41"/>
    <mergeCell ref="B42:B45"/>
    <mergeCell ref="B46:B49"/>
    <mergeCell ref="B50:B53"/>
    <mergeCell ref="B54:B57"/>
    <mergeCell ref="B58:B61"/>
    <mergeCell ref="B81:D81"/>
    <mergeCell ref="B76:D76"/>
    <mergeCell ref="B77:D77"/>
    <mergeCell ref="B78:D78"/>
    <mergeCell ref="B79:D79"/>
    <mergeCell ref="B80:D80"/>
  </mergeCells>
  <pageMargins left="0.70866141732283472" right="0.70866141732283472" top="0.74803149606299213" bottom="0.74803149606299213" header="0.31496062992125984" footer="0.31496062992125984"/>
  <pageSetup scale="24" orientation="landscape" r:id="rId1"/>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33"/>
  <sheetViews>
    <sheetView zoomScale="91" zoomScaleNormal="91" workbookViewId="0">
      <pane xSplit="1" ySplit="7" topLeftCell="B8" activePane="bottomRight" state="frozen"/>
      <selection pane="topRight" activeCell="B1" sqref="B1"/>
      <selection pane="bottomLeft" activeCell="A8" sqref="A8"/>
      <selection pane="bottomRight"/>
    </sheetView>
  </sheetViews>
  <sheetFormatPr baseColWidth="10" defaultColWidth="11.42578125" defaultRowHeight="15" x14ac:dyDescent="0.25"/>
  <cols>
    <col min="1" max="1" width="11.42578125" style="37" customWidth="1"/>
    <col min="2" max="2" width="13.5703125" style="1" customWidth="1"/>
    <col min="3" max="3" width="78.140625" style="1" customWidth="1"/>
    <col min="4" max="4" width="17.42578125" style="1" customWidth="1"/>
    <col min="5" max="5" width="15.42578125" style="1" customWidth="1"/>
    <col min="6" max="16384" width="11.42578125" style="37"/>
  </cols>
  <sheetData>
    <row r="2" spans="2:6" ht="15" customHeight="1" x14ac:dyDescent="0.25">
      <c r="B2" s="282"/>
      <c r="C2" s="49" t="s">
        <v>0</v>
      </c>
      <c r="D2" s="275" t="s">
        <v>1</v>
      </c>
      <c r="E2" s="276"/>
      <c r="F2" s="40"/>
    </row>
    <row r="3" spans="2:6" ht="15" customHeight="1" x14ac:dyDescent="0.25">
      <c r="B3" s="282"/>
      <c r="C3" s="49" t="s">
        <v>2</v>
      </c>
      <c r="D3" s="275" t="s">
        <v>3</v>
      </c>
      <c r="E3" s="276"/>
      <c r="F3" s="40"/>
    </row>
    <row r="4" spans="2:6" ht="15" customHeight="1" x14ac:dyDescent="0.25">
      <c r="B4" s="282"/>
      <c r="C4" s="283" t="s">
        <v>902</v>
      </c>
      <c r="D4" s="275" t="s">
        <v>5</v>
      </c>
      <c r="E4" s="276"/>
      <c r="F4" s="40"/>
    </row>
    <row r="5" spans="2:6" ht="15" customHeight="1" x14ac:dyDescent="0.25">
      <c r="B5" s="282"/>
      <c r="C5" s="283"/>
      <c r="D5" s="283" t="s">
        <v>903</v>
      </c>
      <c r="E5" s="283"/>
      <c r="F5" s="40"/>
    </row>
    <row r="6" spans="2:6" x14ac:dyDescent="0.25">
      <c r="B6" s="56">
        <v>33</v>
      </c>
      <c r="C6" s="48"/>
      <c r="D6" s="48"/>
      <c r="E6" s="48"/>
    </row>
    <row r="7" spans="2:6" x14ac:dyDescent="0.25">
      <c r="B7" s="46" t="s">
        <v>904</v>
      </c>
      <c r="C7" s="47" t="s">
        <v>905</v>
      </c>
      <c r="D7" s="47" t="s">
        <v>906</v>
      </c>
      <c r="E7" s="47" t="s">
        <v>907</v>
      </c>
    </row>
    <row r="8" spans="2:6" ht="43.5" x14ac:dyDescent="0.25">
      <c r="B8" s="73">
        <v>44250</v>
      </c>
      <c r="C8" s="74" t="s">
        <v>908</v>
      </c>
      <c r="D8" s="74" t="s">
        <v>909</v>
      </c>
      <c r="E8" s="74" t="s">
        <v>910</v>
      </c>
    </row>
    <row r="9" spans="2:6" ht="43.5" x14ac:dyDescent="0.25">
      <c r="B9" s="75">
        <v>44816</v>
      </c>
      <c r="C9" s="76" t="s">
        <v>911</v>
      </c>
      <c r="D9" s="76" t="s">
        <v>909</v>
      </c>
      <c r="E9" s="76" t="s">
        <v>910</v>
      </c>
    </row>
    <row r="10" spans="2:6" ht="45" x14ac:dyDescent="0.25">
      <c r="B10" s="75">
        <v>44971</v>
      </c>
      <c r="C10" s="77" t="s">
        <v>912</v>
      </c>
      <c r="D10" s="76" t="s">
        <v>909</v>
      </c>
      <c r="E10" s="76" t="s">
        <v>910</v>
      </c>
    </row>
    <row r="11" spans="2:6" ht="43.5" x14ac:dyDescent="0.25">
      <c r="B11" s="78">
        <v>44993</v>
      </c>
      <c r="C11" s="41" t="s">
        <v>913</v>
      </c>
      <c r="D11" s="76" t="s">
        <v>909</v>
      </c>
      <c r="E11" s="76" t="s">
        <v>910</v>
      </c>
    </row>
    <row r="12" spans="2:6" ht="45" x14ac:dyDescent="0.25">
      <c r="B12" s="78">
        <v>45411</v>
      </c>
      <c r="C12" s="41" t="s">
        <v>914</v>
      </c>
      <c r="D12" s="80" t="s">
        <v>915</v>
      </c>
      <c r="E12" s="80" t="s">
        <v>916</v>
      </c>
    </row>
    <row r="13" spans="2:6" x14ac:dyDescent="0.25">
      <c r="B13" s="41"/>
      <c r="C13" s="41"/>
      <c r="D13" s="41"/>
      <c r="E13" s="41"/>
    </row>
    <row r="14" spans="2:6" x14ac:dyDescent="0.25">
      <c r="B14" s="41"/>
      <c r="C14" s="41"/>
      <c r="D14" s="41"/>
      <c r="E14" s="41"/>
    </row>
    <row r="15" spans="2:6" x14ac:dyDescent="0.25">
      <c r="B15" s="41"/>
      <c r="C15" s="41"/>
      <c r="D15" s="41"/>
      <c r="E15" s="41"/>
    </row>
    <row r="16" spans="2:6" x14ac:dyDescent="0.25">
      <c r="B16" s="41"/>
      <c r="C16" s="41"/>
      <c r="D16" s="41"/>
      <c r="E16" s="41"/>
    </row>
    <row r="17" spans="1:11" x14ac:dyDescent="0.25">
      <c r="B17" s="41"/>
      <c r="C17" s="41"/>
      <c r="D17" s="41"/>
      <c r="E17" s="41"/>
    </row>
    <row r="18" spans="1:11" x14ac:dyDescent="0.25">
      <c r="B18" s="41"/>
      <c r="C18" s="41"/>
      <c r="D18" s="41"/>
      <c r="E18" s="41"/>
    </row>
    <row r="19" spans="1:11" x14ac:dyDescent="0.25">
      <c r="B19" s="41"/>
      <c r="C19" s="41"/>
      <c r="D19" s="41"/>
      <c r="E19" s="41"/>
    </row>
    <row r="20" spans="1:11" x14ac:dyDescent="0.25">
      <c r="B20" s="41"/>
      <c r="C20" s="41"/>
      <c r="D20" s="41"/>
      <c r="E20" s="41"/>
    </row>
    <row r="21" spans="1:11" x14ac:dyDescent="0.25">
      <c r="B21" s="41"/>
      <c r="C21" s="41"/>
      <c r="D21" s="41"/>
      <c r="E21" s="41"/>
    </row>
    <row r="22" spans="1:11" x14ac:dyDescent="0.25">
      <c r="B22" s="41"/>
      <c r="C22" s="41"/>
      <c r="D22" s="41"/>
      <c r="E22" s="41"/>
    </row>
    <row r="23" spans="1:11" x14ac:dyDescent="0.25">
      <c r="B23" s="41"/>
      <c r="C23" s="41"/>
      <c r="D23" s="41"/>
      <c r="E23" s="41"/>
    </row>
    <row r="24" spans="1:11" x14ac:dyDescent="0.25">
      <c r="B24" s="41"/>
      <c r="C24" s="41"/>
      <c r="D24" s="41"/>
      <c r="E24" s="41"/>
    </row>
    <row r="26" spans="1:11" customFormat="1" x14ac:dyDescent="0.25">
      <c r="A26" s="1"/>
      <c r="B26" s="1" t="s">
        <v>622</v>
      </c>
      <c r="C26" s="1"/>
      <c r="D26" s="1"/>
      <c r="E26" s="1"/>
      <c r="F26" s="1"/>
      <c r="G26" s="1"/>
      <c r="H26" s="1"/>
      <c r="I26" s="1"/>
      <c r="J26" s="1"/>
      <c r="K26" s="1"/>
    </row>
    <row r="27" spans="1:11" s="1" customFormat="1" x14ac:dyDescent="0.25"/>
    <row r="28" spans="1:11" s="1" customFormat="1" x14ac:dyDescent="0.25">
      <c r="A28" s="57"/>
      <c r="B28" s="284" t="s">
        <v>917</v>
      </c>
      <c r="C28" s="284"/>
      <c r="D28" s="284"/>
      <c r="E28" s="284"/>
      <c r="F28" s="57"/>
      <c r="G28" s="57"/>
      <c r="H28" s="57"/>
      <c r="I28" s="57"/>
      <c r="J28" s="57"/>
      <c r="K28" s="57"/>
    </row>
    <row r="29" spans="1:11" s="1" customFormat="1" x14ac:dyDescent="0.25">
      <c r="A29" s="57"/>
      <c r="B29" s="284" t="s">
        <v>918</v>
      </c>
      <c r="C29" s="284"/>
      <c r="D29" s="284"/>
      <c r="E29" s="284"/>
      <c r="F29" s="57"/>
      <c r="G29" s="57"/>
      <c r="H29" s="57"/>
      <c r="I29" s="57"/>
      <c r="J29" s="57"/>
      <c r="K29" s="57"/>
    </row>
    <row r="30" spans="1:11" s="1" customFormat="1" x14ac:dyDescent="0.25">
      <c r="A30" s="57"/>
      <c r="B30" s="284" t="s">
        <v>919</v>
      </c>
      <c r="C30" s="284"/>
      <c r="D30" s="284"/>
      <c r="E30" s="284"/>
      <c r="F30" s="57"/>
      <c r="G30" s="57"/>
      <c r="H30" s="57"/>
      <c r="I30" s="57"/>
      <c r="J30" s="57"/>
      <c r="K30" s="57"/>
    </row>
    <row r="31" spans="1:11" s="1" customFormat="1" x14ac:dyDescent="0.25">
      <c r="A31" s="57"/>
      <c r="B31" s="284" t="s">
        <v>920</v>
      </c>
      <c r="C31" s="284"/>
      <c r="D31" s="284"/>
      <c r="E31" s="284"/>
      <c r="F31" s="57"/>
      <c r="G31" s="57"/>
      <c r="H31" s="57"/>
      <c r="I31" s="57"/>
      <c r="J31" s="57"/>
      <c r="K31" s="57"/>
    </row>
    <row r="32" spans="1:11" s="1" customFormat="1" x14ac:dyDescent="0.25">
      <c r="A32" s="57"/>
      <c r="B32" s="281" t="s">
        <v>921</v>
      </c>
      <c r="C32" s="281"/>
      <c r="D32" s="281"/>
      <c r="E32" s="281"/>
      <c r="F32" s="57"/>
      <c r="G32" s="57"/>
      <c r="H32" s="57"/>
      <c r="I32" s="57"/>
      <c r="J32" s="57"/>
      <c r="K32" s="57"/>
    </row>
    <row r="33" spans="1:11" s="1" customFormat="1" x14ac:dyDescent="0.25">
      <c r="A33" s="57"/>
      <c r="B33" s="281" t="s">
        <v>922</v>
      </c>
      <c r="C33" s="281"/>
      <c r="D33" s="281"/>
      <c r="E33" s="281"/>
      <c r="F33" s="57"/>
      <c r="G33" s="57"/>
      <c r="H33" s="57"/>
      <c r="I33" s="57"/>
      <c r="J33" s="57"/>
      <c r="K33" s="57"/>
    </row>
  </sheetData>
  <mergeCells count="12">
    <mergeCell ref="B33:E33"/>
    <mergeCell ref="B2:B5"/>
    <mergeCell ref="D2:E2"/>
    <mergeCell ref="D3:E3"/>
    <mergeCell ref="D4:E4"/>
    <mergeCell ref="D5:E5"/>
    <mergeCell ref="C4:C5"/>
    <mergeCell ref="B28:E28"/>
    <mergeCell ref="B29:E29"/>
    <mergeCell ref="B30:E30"/>
    <mergeCell ref="B31:E31"/>
    <mergeCell ref="B32:E3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MENÚ</vt:lpstr>
      <vt:lpstr>MATRIZ</vt:lpstr>
      <vt:lpstr>Valoracion del riesgo</vt:lpstr>
      <vt:lpstr>Tabla de peligros</vt:lpstr>
      <vt:lpstr>PELIGROS HIGIENICOS</vt:lpstr>
      <vt:lpstr>Control Cambios Registro </vt:lpstr>
      <vt:lpstr>'PELIGROS HIGIENICOS'!Área_de_impresión</vt:lpstr>
      <vt:lpstr>'Tabla de peligros'!Área_de_impresión</vt:lpstr>
      <vt:lpstr>'Valoracion del riesgo'!Área_de_impresión</vt:lpstr>
      <vt:lpstr>MATRIZ!Títulos_a_imprimir</vt:lpstr>
      <vt:lpstr>'PELIGROS HIGIENICOS'!Títulos_a_imprimir</vt:lpstr>
      <vt:lpstr>'Tabla de peligros'!Títulos_a_imprimir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ANAY PINTO VALENCIA-Analista de procesos</dc:creator>
  <cp:keywords/>
  <dc:description/>
  <cp:lastModifiedBy>YENIFER ALEJANDRA PANQUEVA PAEZ</cp:lastModifiedBy>
  <cp:revision/>
  <dcterms:created xsi:type="dcterms:W3CDTF">2017-04-28T13:22:52Z</dcterms:created>
  <dcterms:modified xsi:type="dcterms:W3CDTF">2024-11-26T16:40:38Z</dcterms:modified>
  <cp:category/>
  <cp:contentStatus/>
</cp:coreProperties>
</file>