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D:\Backup kvgaria 05082019\kvgarcia\Downloads\"/>
    </mc:Choice>
  </mc:AlternateContent>
  <workbookProtection workbookAlgorithmName="SHA-512" workbookHashValue="7ZPLt8RybCMgEEUL72fqWwj0MakCh3rIkcCCnfh82Ex0NAHGoEco4KMGeBdAUGJWWwUKzYLSL1CGLvHH3Cmvsg==" workbookSaltValue="CUQrb35/xpd/FeKP8lzmaQ==" workbookSpinCount="100000" lockStructure="1"/>
  <bookViews>
    <workbookView xWindow="0" yWindow="0" windowWidth="21600" windowHeight="9630" tabRatio="673" firstSheet="1" activeTab="3"/>
  </bookViews>
  <sheets>
    <sheet name="Portada" sheetId="41" state="hidden" r:id="rId1"/>
    <sheet name="MENU" sheetId="46" r:id="rId2"/>
    <sheet name="410101" sheetId="1" r:id="rId3"/>
    <sheet name="410102" sheetId="47" r:id="rId4"/>
    <sheet name="410103" sheetId="48" r:id="rId5"/>
    <sheet name="410104" sheetId="49" r:id="rId6"/>
    <sheet name="410105" sheetId="50" r:id="rId7"/>
    <sheet name="410106" sheetId="51" r:id="rId8"/>
    <sheet name="410107" sheetId="52" r:id="rId9"/>
    <sheet name="410108" sheetId="53" r:id="rId10"/>
    <sheet name="410109" sheetId="54" r:id="rId11"/>
    <sheet name="410110" sheetId="55" r:id="rId12"/>
    <sheet name="410111" sheetId="56" r:id="rId13"/>
    <sheet name="410112" sheetId="57" r:id="rId14"/>
    <sheet name="410113" sheetId="58" r:id="rId15"/>
    <sheet name="410114" sheetId="59" r:id="rId16"/>
    <sheet name="410115" sheetId="60" r:id="rId17"/>
    <sheet name="410116" sheetId="61" r:id="rId18"/>
    <sheet name="410117" sheetId="62" r:id="rId19"/>
    <sheet name="410118" sheetId="63" r:id="rId20"/>
    <sheet name="410120" sheetId="64" r:id="rId21"/>
    <sheet name="410122" sheetId="65" r:id="rId22"/>
    <sheet name="410123" sheetId="66" r:id="rId23"/>
    <sheet name="410125" sheetId="67" r:id="rId24"/>
    <sheet name="410126" sheetId="70" r:id="rId25"/>
  </sheets>
  <externalReferences>
    <externalReference r:id="rId26"/>
  </externalReferences>
  <definedNames>
    <definedName name="_xlnm._FilterDatabase" localSheetId="2" hidden="1">'410101'!$F$14:$U$36</definedName>
    <definedName name="_xlnm._FilterDatabase" localSheetId="3" hidden="1">'410102'!$B$16:$U$24</definedName>
    <definedName name="_xlnm._FilterDatabase" localSheetId="4" hidden="1">'410103'!$B$16:$V$46</definedName>
    <definedName name="_xlnm._FilterDatabase" localSheetId="5" hidden="1">'410104'!$B$15:$V$45</definedName>
    <definedName name="_xlnm._FilterDatabase" localSheetId="6" hidden="1">'410105'!$B$16:$U$24</definedName>
    <definedName name="_xlnm._FilterDatabase" localSheetId="7" hidden="1">'410106'!$B$16:$V$134</definedName>
    <definedName name="_xlnm._FilterDatabase" localSheetId="8" hidden="1">'410107'!$B$16:$U$22</definedName>
    <definedName name="_xlnm._FilterDatabase" localSheetId="9" hidden="1">'410108'!$B$16:$V$28</definedName>
    <definedName name="_xlnm._FilterDatabase" localSheetId="10" hidden="1">'410109'!$B$16:$V$48</definedName>
    <definedName name="_xlnm._FilterDatabase" localSheetId="11" hidden="1">'410110'!$B$16:$V$158</definedName>
    <definedName name="_xlnm._FilterDatabase" localSheetId="12" hidden="1">'410111'!$B$16:$U$17</definedName>
    <definedName name="_xlnm._FilterDatabase" localSheetId="13" hidden="1">'410112'!$B$16:$U$17</definedName>
    <definedName name="_xlnm._FilterDatabase" localSheetId="14" hidden="1">'410113'!$B$16:$U$24</definedName>
    <definedName name="_xlnm._FilterDatabase" localSheetId="15" hidden="1">'410114'!$B$16:$V$38</definedName>
    <definedName name="_xlnm._FilterDatabase" localSheetId="16" hidden="1">'410115'!$B$16:$V$27</definedName>
    <definedName name="_xlnm._FilterDatabase" localSheetId="17" hidden="1">'410116'!$B$16:$U$66</definedName>
    <definedName name="_xlnm._FilterDatabase" localSheetId="18" hidden="1">'410117'!$B$16:$U$20</definedName>
    <definedName name="_xlnm._FilterDatabase" localSheetId="19" hidden="1">'410118'!$B$16:$U$27</definedName>
    <definedName name="_xlnm._FilterDatabase" localSheetId="20" hidden="1">'410120'!$B$16:$U$21</definedName>
    <definedName name="_xlnm._FilterDatabase" localSheetId="21" hidden="1">'410122'!$B$16:$U$35</definedName>
    <definedName name="_xlnm._FilterDatabase" localSheetId="22" hidden="1">'410123'!$B$16:$U$25</definedName>
    <definedName name="_xlnm._FilterDatabase" localSheetId="23" hidden="1">'410125'!$B$16:$U$19</definedName>
    <definedName name="_xlnm._FilterDatabase" localSheetId="24" hidden="1">'410126'!$B$16:$U$17</definedName>
    <definedName name="_xlnm._FilterDatabase" localSheetId="1" hidden="1">MENU!$A$1:$GF$38</definedName>
    <definedName name="_xlnm.Print_Area" localSheetId="2">'410101'!$A$1:$X$18</definedName>
    <definedName name="_xlnm.Print_Area" localSheetId="3">'410102'!$A$1:$W$24</definedName>
    <definedName name="_xlnm.Print_Area" localSheetId="4">'410103'!$A$1:$W$24</definedName>
    <definedName name="_xlnm.Print_Area" localSheetId="5">'410104'!$A$1:$X$25</definedName>
    <definedName name="_xlnm.Print_Area" localSheetId="6">'410105'!$A$1:$X$24</definedName>
    <definedName name="_xlnm.Print_Area" localSheetId="7">'410106'!$A$1:$X$19</definedName>
    <definedName name="_xlnm.Print_Area" localSheetId="8">'410107'!$A$1:$X$17</definedName>
    <definedName name="_xlnm.Print_Area" localSheetId="9">'410108'!$A$1:$X$17</definedName>
    <definedName name="_xlnm.Print_Area" localSheetId="10">'410109'!$A$1:$X$17</definedName>
    <definedName name="_xlnm.Print_Area" localSheetId="11">'410110'!$A$1:$U$17</definedName>
    <definedName name="_xlnm.Print_Area" localSheetId="12">'410111'!$A$1:$V$17</definedName>
    <definedName name="_xlnm.Print_Area" localSheetId="13">'410112'!$A$1:$V$17</definedName>
    <definedName name="_xlnm.Print_Area" localSheetId="14">'410113'!$A$1:$V$17</definedName>
    <definedName name="_xlnm.Print_Area" localSheetId="15">'410114'!$A$1:$V$17</definedName>
    <definedName name="_xlnm.Print_Area" localSheetId="16">'410115'!$A$1:$V$17</definedName>
    <definedName name="_xlnm.Print_Area" localSheetId="17">'410116'!$A$1:$V$17</definedName>
    <definedName name="_xlnm.Print_Area" localSheetId="18">'410117'!$A$1:$V$17</definedName>
    <definedName name="_xlnm.Print_Area" localSheetId="19">'410118'!$A$1:$V$17</definedName>
    <definedName name="_xlnm.Print_Area" localSheetId="20">'410120'!$A$1:$V$17</definedName>
    <definedName name="_xlnm.Print_Area" localSheetId="21">'410122'!$A$1:$V$17</definedName>
    <definedName name="_xlnm.Print_Area" localSheetId="22">'410123'!$A$1:$V$17</definedName>
    <definedName name="_xlnm.Print_Area" localSheetId="23">'410125'!$A$1:$V$17</definedName>
    <definedName name="_xlnm.Print_Area" localSheetId="24">'410126'!$A$1:$V$17</definedName>
    <definedName name="_xlnm.Print_Area" localSheetId="1">MENU!$A$1:$K$34</definedName>
    <definedName name="_xlnm.Print_Area" localSheetId="0">Portada!$A$1:$G$47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4" i="46" l="1"/>
  <c r="E13" i="46"/>
  <c r="F148" i="51" l="1"/>
  <c r="F149" i="51"/>
  <c r="F150" i="51"/>
  <c r="F151" i="51"/>
  <c r="F152" i="51"/>
  <c r="F153" i="51"/>
  <c r="F154" i="51"/>
  <c r="F155" i="51"/>
  <c r="F156" i="51"/>
  <c r="F157" i="51"/>
  <c r="F158" i="51"/>
  <c r="F159" i="51"/>
  <c r="F160" i="51"/>
  <c r="F161" i="51"/>
  <c r="F162" i="51"/>
  <c r="F163" i="51"/>
  <c r="F164" i="51"/>
  <c r="F165" i="51"/>
  <c r="F166" i="51"/>
  <c r="F167" i="51"/>
  <c r="F168" i="51"/>
  <c r="F169" i="51"/>
  <c r="F170" i="51"/>
  <c r="F171" i="51"/>
  <c r="H13" i="55"/>
  <c r="G13" i="55"/>
  <c r="F153" i="55"/>
  <c r="F154" i="55"/>
  <c r="F155" i="55"/>
  <c r="F156" i="55"/>
  <c r="F157" i="55"/>
  <c r="F158" i="55"/>
  <c r="F13" i="55"/>
  <c r="H13" i="59"/>
  <c r="H14" i="59" s="1"/>
  <c r="G13" i="59"/>
  <c r="F13" i="59"/>
  <c r="F53" i="59"/>
  <c r="F52" i="59"/>
  <c r="F51" i="59"/>
  <c r="F50" i="59"/>
  <c r="F48" i="59"/>
  <c r="F49" i="59"/>
  <c r="F47" i="59"/>
  <c r="I13" i="70"/>
  <c r="H13" i="70"/>
  <c r="G13" i="70"/>
  <c r="G13" i="67"/>
  <c r="G14" i="70"/>
  <c r="F26" i="70"/>
  <c r="F27" i="58"/>
  <c r="F28" i="58"/>
  <c r="F35" i="56"/>
  <c r="F28" i="56"/>
  <c r="F29" i="56"/>
  <c r="F30" i="56"/>
  <c r="F31" i="56"/>
  <c r="F32" i="56"/>
  <c r="F33" i="56"/>
  <c r="F34" i="56"/>
  <c r="F28" i="60"/>
  <c r="F27" i="60"/>
  <c r="F26" i="60"/>
  <c r="F25" i="60"/>
  <c r="F24" i="60"/>
  <c r="F23" i="60"/>
  <c r="F22" i="60"/>
  <c r="F21" i="60"/>
  <c r="F20" i="60"/>
  <c r="F19" i="60"/>
  <c r="F18" i="60"/>
  <c r="F77" i="61" l="1"/>
  <c r="F76" i="61"/>
  <c r="F75" i="61"/>
  <c r="F74" i="61"/>
  <c r="F73" i="61"/>
  <c r="F72" i="61"/>
  <c r="F71" i="61"/>
  <c r="F70" i="61"/>
  <c r="F69" i="61"/>
  <c r="F68" i="61"/>
  <c r="F67" i="61"/>
  <c r="F66" i="61"/>
  <c r="F65" i="61"/>
  <c r="F64" i="61"/>
  <c r="F63" i="61"/>
  <c r="F62" i="61"/>
  <c r="F61" i="61"/>
  <c r="F60" i="61"/>
  <c r="F59" i="61"/>
  <c r="F58" i="61"/>
  <c r="F57" i="61"/>
  <c r="F56" i="61"/>
  <c r="F55" i="61"/>
  <c r="F54" i="61"/>
  <c r="F53" i="61"/>
  <c r="F52" i="61"/>
  <c r="F51" i="61"/>
  <c r="F50" i="61"/>
  <c r="F49" i="61"/>
  <c r="F48" i="61"/>
  <c r="F47" i="61"/>
  <c r="F46" i="61"/>
  <c r="F45" i="61"/>
  <c r="F44" i="61"/>
  <c r="F43" i="61"/>
  <c r="F42" i="61"/>
  <c r="F41" i="61"/>
  <c r="F40" i="61"/>
  <c r="F39" i="61"/>
  <c r="F38" i="61"/>
  <c r="F37" i="61"/>
  <c r="F36" i="61"/>
  <c r="F35" i="61"/>
  <c r="F34" i="61"/>
  <c r="F33" i="61"/>
  <c r="F32" i="61"/>
  <c r="F31" i="61"/>
  <c r="F30" i="61"/>
  <c r="F29" i="61"/>
  <c r="F28" i="61"/>
  <c r="F27" i="61"/>
  <c r="F26" i="61"/>
  <c r="F25" i="61"/>
  <c r="F24" i="61"/>
  <c r="F23" i="61"/>
  <c r="F22" i="61"/>
  <c r="F21" i="61"/>
  <c r="F20" i="61"/>
  <c r="F19" i="61"/>
  <c r="F18" i="61"/>
  <c r="F22" i="62"/>
  <c r="F21" i="62"/>
  <c r="F20" i="62"/>
  <c r="F19" i="62"/>
  <c r="F18" i="62"/>
  <c r="F28" i="63"/>
  <c r="F27" i="63"/>
  <c r="F26" i="63"/>
  <c r="F25" i="63"/>
  <c r="F24" i="63"/>
  <c r="F23" i="63"/>
  <c r="F22" i="63"/>
  <c r="F21" i="63"/>
  <c r="F20" i="63"/>
  <c r="F19" i="63"/>
  <c r="F18" i="63"/>
  <c r="F22" i="64"/>
  <c r="F21" i="64"/>
  <c r="F20" i="64"/>
  <c r="F19" i="64"/>
  <c r="F18" i="64"/>
  <c r="F46" i="65"/>
  <c r="F45" i="65"/>
  <c r="F44" i="65"/>
  <c r="F43" i="65"/>
  <c r="F42" i="65"/>
  <c r="F41" i="65"/>
  <c r="F40" i="65"/>
  <c r="F39" i="65"/>
  <c r="F38" i="65"/>
  <c r="F37" i="65"/>
  <c r="F36" i="65"/>
  <c r="F35" i="65"/>
  <c r="F34" i="65"/>
  <c r="F33" i="65"/>
  <c r="F32" i="65"/>
  <c r="F31" i="65"/>
  <c r="F30" i="65"/>
  <c r="F29" i="65"/>
  <c r="F28" i="65"/>
  <c r="F27" i="65"/>
  <c r="F26" i="65"/>
  <c r="F25" i="65"/>
  <c r="F24" i="65"/>
  <c r="F23" i="65"/>
  <c r="F22" i="65"/>
  <c r="F21" i="65"/>
  <c r="F20" i="65"/>
  <c r="F19" i="65"/>
  <c r="F18" i="65"/>
  <c r="F36" i="66"/>
  <c r="F35" i="66"/>
  <c r="F34" i="66"/>
  <c r="F33" i="66"/>
  <c r="F32" i="66"/>
  <c r="F31" i="66"/>
  <c r="F30" i="66"/>
  <c r="F29" i="66"/>
  <c r="F28" i="66"/>
  <c r="F27" i="66"/>
  <c r="F26" i="66"/>
  <c r="F25" i="66"/>
  <c r="F24" i="66"/>
  <c r="F23" i="66"/>
  <c r="F22" i="66"/>
  <c r="F21" i="66"/>
  <c r="F20" i="66"/>
  <c r="F19" i="66"/>
  <c r="F18" i="66"/>
  <c r="F26" i="67"/>
  <c r="F25" i="67"/>
  <c r="F24" i="67"/>
  <c r="F23" i="67"/>
  <c r="F22" i="67"/>
  <c r="F21" i="67"/>
  <c r="F20" i="67"/>
  <c r="F19" i="67"/>
  <c r="F18" i="67"/>
  <c r="F32" i="47"/>
  <c r="F31" i="47"/>
  <c r="F30" i="47"/>
  <c r="F29" i="47"/>
  <c r="F28" i="47"/>
  <c r="F27" i="47"/>
  <c r="F26" i="47"/>
  <c r="F25" i="47"/>
  <c r="F24" i="47"/>
  <c r="F23" i="47"/>
  <c r="F22" i="47"/>
  <c r="F21" i="47"/>
  <c r="F20" i="47"/>
  <c r="F19" i="47"/>
  <c r="F18" i="47"/>
  <c r="F49" i="54" l="1"/>
  <c r="F50" i="54"/>
  <c r="F51" i="54"/>
  <c r="F52" i="54"/>
  <c r="H13" i="54"/>
  <c r="F37" i="53"/>
  <c r="F34" i="53"/>
  <c r="F35" i="53"/>
  <c r="F36" i="53"/>
  <c r="F27" i="52"/>
  <c r="F46" i="49" l="1"/>
  <c r="F53" i="48" l="1"/>
  <c r="F54" i="48"/>
  <c r="F22" i="70" l="1"/>
  <c r="F23" i="70"/>
  <c r="F24" i="70"/>
  <c r="F25" i="70"/>
  <c r="M12" i="70"/>
  <c r="F13" i="48"/>
  <c r="F13" i="52"/>
  <c r="F147" i="51"/>
  <c r="F146" i="51"/>
  <c r="F52" i="48"/>
  <c r="F48" i="54"/>
  <c r="M14" i="55"/>
  <c r="F150" i="55"/>
  <c r="F151" i="55"/>
  <c r="F152" i="55"/>
  <c r="F145" i="51" l="1"/>
  <c r="F13" i="53"/>
  <c r="F33" i="53"/>
  <c r="F13" i="47" l="1"/>
  <c r="M14" i="47"/>
  <c r="M13" i="47"/>
  <c r="F137" i="51" l="1"/>
  <c r="F138" i="51"/>
  <c r="F139" i="51"/>
  <c r="F140" i="51"/>
  <c r="F141" i="51"/>
  <c r="F142" i="51"/>
  <c r="F143" i="51"/>
  <c r="F144" i="51"/>
  <c r="F32" i="53"/>
  <c r="F47" i="54"/>
  <c r="F26" i="58"/>
  <c r="F33" i="57" l="1"/>
  <c r="M13" i="49" l="1"/>
  <c r="M12" i="49"/>
  <c r="M11" i="49"/>
  <c r="M12" i="1"/>
  <c r="M11" i="1"/>
  <c r="M10" i="1"/>
  <c r="M13" i="65"/>
  <c r="M12" i="65"/>
  <c r="M11" i="65"/>
  <c r="F13" i="70" l="1"/>
  <c r="F12" i="49"/>
  <c r="M13" i="70"/>
  <c r="I34" i="46" s="1"/>
  <c r="H34" i="46"/>
  <c r="M11" i="70"/>
  <c r="G34" i="46" s="1"/>
  <c r="M13" i="67"/>
  <c r="M12" i="67"/>
  <c r="M11" i="67"/>
  <c r="M13" i="66"/>
  <c r="M12" i="66"/>
  <c r="M11" i="66"/>
  <c r="M13" i="64"/>
  <c r="M12" i="64"/>
  <c r="M11" i="64"/>
  <c r="M13" i="63"/>
  <c r="M12" i="63"/>
  <c r="M11" i="63"/>
  <c r="M13" i="62"/>
  <c r="M12" i="62"/>
  <c r="M11" i="62"/>
  <c r="M13" i="61"/>
  <c r="M12" i="61"/>
  <c r="M11" i="61"/>
  <c r="M13" i="60"/>
  <c r="M12" i="60"/>
  <c r="M11" i="60"/>
  <c r="M14" i="59"/>
  <c r="M13" i="59"/>
  <c r="M12" i="59"/>
  <c r="M13" i="58"/>
  <c r="M12" i="58"/>
  <c r="M11" i="58"/>
  <c r="M14" i="57"/>
  <c r="M13" i="57"/>
  <c r="M12" i="57"/>
  <c r="M14" i="56"/>
  <c r="M13" i="56"/>
  <c r="M12" i="56"/>
  <c r="M13" i="55"/>
  <c r="M12" i="55"/>
  <c r="M14" i="54"/>
  <c r="M13" i="54"/>
  <c r="M12" i="54"/>
  <c r="M14" i="53"/>
  <c r="M13" i="53"/>
  <c r="M12" i="53"/>
  <c r="M14" i="52"/>
  <c r="M13" i="52"/>
  <c r="M12" i="52"/>
  <c r="M14" i="51"/>
  <c r="M13" i="51"/>
  <c r="M12" i="51"/>
  <c r="M14" i="50"/>
  <c r="M13" i="50"/>
  <c r="M12" i="50"/>
  <c r="M14" i="48"/>
  <c r="M13" i="48"/>
  <c r="M12" i="48"/>
  <c r="M12" i="47"/>
  <c r="H13" i="50"/>
  <c r="F148" i="55" l="1"/>
  <c r="F149" i="55"/>
  <c r="F39" i="59"/>
  <c r="F40" i="59"/>
  <c r="F41" i="59"/>
  <c r="F42" i="59"/>
  <c r="F43" i="59"/>
  <c r="F44" i="59"/>
  <c r="F45" i="59"/>
  <c r="F46" i="59"/>
  <c r="F25" i="50"/>
  <c r="F26" i="50"/>
  <c r="F27" i="50"/>
  <c r="F21" i="70"/>
  <c r="F20" i="70"/>
  <c r="F23" i="52"/>
  <c r="F24" i="52"/>
  <c r="F25" i="52"/>
  <c r="F26" i="52"/>
  <c r="F42" i="54"/>
  <c r="F43" i="54"/>
  <c r="F44" i="54"/>
  <c r="F45" i="54"/>
  <c r="F46" i="54"/>
  <c r="F31" i="53"/>
  <c r="F29" i="53"/>
  <c r="F30" i="53"/>
  <c r="F47" i="48"/>
  <c r="F48" i="48"/>
  <c r="F49" i="48"/>
  <c r="F50" i="48"/>
  <c r="F51" i="48"/>
  <c r="F136" i="51" l="1"/>
  <c r="F147" i="55" l="1"/>
  <c r="F135" i="51"/>
  <c r="D34" i="46" l="1"/>
  <c r="F18" i="70" l="1"/>
  <c r="F19" i="70"/>
  <c r="H13" i="67" l="1"/>
  <c r="H14" i="67" s="1"/>
  <c r="G14" i="67"/>
  <c r="F13" i="67"/>
  <c r="I13" i="67" s="1"/>
  <c r="H13" i="66"/>
  <c r="H14" i="66" s="1"/>
  <c r="G13" i="66"/>
  <c r="G14" i="66" s="1"/>
  <c r="F13" i="66"/>
  <c r="I13" i="66" s="1"/>
  <c r="H13" i="65"/>
  <c r="H14" i="65" s="1"/>
  <c r="G13" i="65"/>
  <c r="G14" i="65" s="1"/>
  <c r="F13" i="65"/>
  <c r="I13" i="65" s="1"/>
  <c r="H13" i="64"/>
  <c r="H14" i="64" s="1"/>
  <c r="G13" i="64"/>
  <c r="G14" i="64" s="1"/>
  <c r="F13" i="64"/>
  <c r="I13" i="64" s="1"/>
  <c r="H13" i="63"/>
  <c r="H14" i="63" s="1"/>
  <c r="G13" i="63"/>
  <c r="G14" i="63" s="1"/>
  <c r="F13" i="63"/>
  <c r="I13" i="63" s="1"/>
  <c r="H13" i="62"/>
  <c r="H14" i="62" s="1"/>
  <c r="G13" i="62"/>
  <c r="F13" i="62"/>
  <c r="I13" i="62" s="1"/>
  <c r="G14" i="62"/>
  <c r="F14" i="67" l="1"/>
  <c r="E33" i="46" s="1"/>
  <c r="F14" i="66"/>
  <c r="E32" i="46" s="1"/>
  <c r="F14" i="65"/>
  <c r="E31" i="46" s="1"/>
  <c r="F14" i="64"/>
  <c r="E30" i="46" s="1"/>
  <c r="F14" i="63"/>
  <c r="E29" i="46" s="1"/>
  <c r="F14" i="62"/>
  <c r="E28" i="46" s="1"/>
  <c r="H13" i="61"/>
  <c r="H14" i="61" s="1"/>
  <c r="G13" i="61"/>
  <c r="G14" i="61" s="1"/>
  <c r="H13" i="60"/>
  <c r="G13" i="60"/>
  <c r="F13" i="60"/>
  <c r="I13" i="60" s="1"/>
  <c r="F13" i="51" l="1"/>
  <c r="F134" i="51" l="1"/>
  <c r="H13" i="52"/>
  <c r="F133" i="51"/>
  <c r="F98" i="51"/>
  <c r="F99" i="51"/>
  <c r="F100" i="51"/>
  <c r="F101" i="51"/>
  <c r="F102" i="51"/>
  <c r="F103" i="51"/>
  <c r="F104" i="51"/>
  <c r="F105" i="51"/>
  <c r="F106" i="51"/>
  <c r="F107" i="51"/>
  <c r="F108" i="51"/>
  <c r="F109" i="51"/>
  <c r="F110" i="51"/>
  <c r="F111" i="51"/>
  <c r="F112" i="51"/>
  <c r="F113" i="51"/>
  <c r="F114" i="51"/>
  <c r="F115" i="51"/>
  <c r="F116" i="51"/>
  <c r="F117" i="51"/>
  <c r="F118" i="51"/>
  <c r="F119" i="51"/>
  <c r="F120" i="51"/>
  <c r="F121" i="51"/>
  <c r="F122" i="51"/>
  <c r="F123" i="51"/>
  <c r="F124" i="51"/>
  <c r="F125" i="51"/>
  <c r="F126" i="51"/>
  <c r="F127" i="51"/>
  <c r="F128" i="51"/>
  <c r="F129" i="51"/>
  <c r="F130" i="51"/>
  <c r="F131" i="51"/>
  <c r="F132" i="51"/>
  <c r="C14" i="46"/>
  <c r="D12" i="46"/>
  <c r="H14" i="60" l="1"/>
  <c r="G14" i="60"/>
  <c r="G14" i="59"/>
  <c r="G13" i="57"/>
  <c r="G14" i="57" s="1"/>
  <c r="H13" i="58"/>
  <c r="H14" i="58" s="1"/>
  <c r="G13" i="58"/>
  <c r="G14" i="58" s="1"/>
  <c r="H13" i="57"/>
  <c r="H14" i="57" s="1"/>
  <c r="H13" i="56"/>
  <c r="H14" i="56" s="1"/>
  <c r="G13" i="56"/>
  <c r="G14" i="56" s="1"/>
  <c r="H14" i="55" l="1"/>
  <c r="G14" i="55"/>
  <c r="H14" i="54"/>
  <c r="G13" i="54"/>
  <c r="G14" i="54" s="1"/>
  <c r="H13" i="53"/>
  <c r="H14" i="53" s="1"/>
  <c r="G13" i="53"/>
  <c r="G14" i="53" s="1"/>
  <c r="H14" i="52"/>
  <c r="G13" i="52"/>
  <c r="G14" i="52" s="1"/>
  <c r="H13" i="51"/>
  <c r="H14" i="51" s="1"/>
  <c r="G13" i="51"/>
  <c r="G14" i="51" s="1"/>
  <c r="H14" i="50"/>
  <c r="G13" i="50"/>
  <c r="G14" i="50" s="1"/>
  <c r="H12" i="49"/>
  <c r="H13" i="49" s="1"/>
  <c r="G12" i="49"/>
  <c r="G13" i="49" s="1"/>
  <c r="H13" i="48"/>
  <c r="H14" i="48" s="1"/>
  <c r="G13" i="48"/>
  <c r="G14" i="48" s="1"/>
  <c r="H13" i="47"/>
  <c r="H14" i="47" s="1"/>
  <c r="G13" i="47"/>
  <c r="G14" i="47" s="1"/>
  <c r="F14" i="47" l="1"/>
  <c r="I13" i="47"/>
  <c r="H11" i="1"/>
  <c r="H12" i="1" s="1"/>
  <c r="F11" i="1"/>
  <c r="I11" i="1" s="1"/>
  <c r="G11" i="1"/>
  <c r="G12" i="1" s="1"/>
  <c r="F37" i="1" l="1"/>
  <c r="F38" i="1"/>
  <c r="F39" i="1"/>
  <c r="F40" i="1"/>
  <c r="F41" i="1"/>
  <c r="F42" i="1"/>
  <c r="F43" i="1"/>
  <c r="F44" i="1"/>
  <c r="F45" i="1"/>
  <c r="F46" i="1"/>
  <c r="F47" i="1"/>
  <c r="F48" i="1"/>
  <c r="F40" i="49"/>
  <c r="F41" i="49"/>
  <c r="F42" i="49"/>
  <c r="F43" i="49"/>
  <c r="F44" i="49"/>
  <c r="F45" i="49"/>
  <c r="F30" i="49"/>
  <c r="F31" i="49"/>
  <c r="F32" i="49"/>
  <c r="F33" i="49"/>
  <c r="F34" i="49"/>
  <c r="F35" i="49"/>
  <c r="F36" i="49"/>
  <c r="F37" i="49"/>
  <c r="F38" i="49"/>
  <c r="F39" i="49"/>
  <c r="I13" i="48" l="1"/>
  <c r="N9" i="46" l="1"/>
  <c r="O9" i="46"/>
  <c r="P9" i="46"/>
  <c r="Q9" i="46"/>
  <c r="R9" i="46"/>
  <c r="S9" i="46"/>
  <c r="T9" i="46"/>
  <c r="U9" i="46"/>
  <c r="V9" i="46"/>
  <c r="W9" i="46"/>
  <c r="X9" i="46"/>
  <c r="Y9" i="46"/>
  <c r="Z9" i="46"/>
  <c r="AA9" i="46"/>
  <c r="AB9" i="46"/>
  <c r="AC9" i="46"/>
  <c r="AD9" i="46"/>
  <c r="AE9" i="46"/>
  <c r="AF9" i="46"/>
  <c r="L9" i="46"/>
  <c r="M9" i="46"/>
  <c r="F31" i="57" l="1"/>
  <c r="F14" i="70"/>
  <c r="E34" i="46" s="1"/>
  <c r="F13" i="61"/>
  <c r="I13" i="59"/>
  <c r="F13" i="58"/>
  <c r="I13" i="58" s="1"/>
  <c r="F13" i="57"/>
  <c r="I13" i="57" s="1"/>
  <c r="F13" i="56"/>
  <c r="I13" i="56" s="1"/>
  <c r="I13" i="55"/>
  <c r="F13" i="54"/>
  <c r="I13" i="54" s="1"/>
  <c r="I13" i="53"/>
  <c r="I13" i="52"/>
  <c r="I13" i="51"/>
  <c r="F13" i="50"/>
  <c r="I13" i="50" s="1"/>
  <c r="F97" i="51"/>
  <c r="F96" i="51"/>
  <c r="F95" i="51"/>
  <c r="F14" i="61" l="1"/>
  <c r="E27" i="46" s="1"/>
  <c r="I13" i="61"/>
  <c r="H14" i="70"/>
  <c r="F146" i="55"/>
  <c r="M10" i="70" l="1"/>
  <c r="F34" i="46" s="1"/>
  <c r="K34" i="46" l="1"/>
  <c r="H33" i="46"/>
  <c r="I33" i="46"/>
  <c r="G33" i="46"/>
  <c r="I32" i="46"/>
  <c r="H32" i="46"/>
  <c r="G32" i="46"/>
  <c r="H31" i="46"/>
  <c r="G31" i="46"/>
  <c r="I30" i="46"/>
  <c r="H30" i="46"/>
  <c r="G30" i="46"/>
  <c r="I29" i="46"/>
  <c r="H29" i="46"/>
  <c r="G29" i="46"/>
  <c r="I28" i="46"/>
  <c r="H28" i="46"/>
  <c r="G28" i="46"/>
  <c r="I27" i="46"/>
  <c r="H27" i="46"/>
  <c r="G27" i="46"/>
  <c r="I26" i="46"/>
  <c r="H26" i="46"/>
  <c r="G26" i="46"/>
  <c r="H22" i="46"/>
  <c r="I25" i="46"/>
  <c r="H25" i="46"/>
  <c r="G25" i="46"/>
  <c r="I24" i="46"/>
  <c r="H24" i="46"/>
  <c r="G24" i="46"/>
  <c r="I23" i="46"/>
  <c r="H23" i="46"/>
  <c r="G23" i="46"/>
  <c r="I22" i="46"/>
  <c r="G22" i="46"/>
  <c r="I21" i="46"/>
  <c r="H21" i="46"/>
  <c r="G21" i="46"/>
  <c r="I20" i="46"/>
  <c r="H20" i="46"/>
  <c r="G20" i="46"/>
  <c r="I19" i="46"/>
  <c r="H19" i="46"/>
  <c r="G19" i="46"/>
  <c r="I18" i="46"/>
  <c r="H18" i="46"/>
  <c r="G18" i="46"/>
  <c r="I17" i="46"/>
  <c r="H17" i="46"/>
  <c r="G17" i="46"/>
  <c r="G16" i="46"/>
  <c r="D33" i="46"/>
  <c r="D32" i="46"/>
  <c r="D31" i="46"/>
  <c r="D30" i="46"/>
  <c r="D29" i="46"/>
  <c r="D28" i="46"/>
  <c r="D27" i="46"/>
  <c r="D26" i="46"/>
  <c r="D25" i="46"/>
  <c r="D24" i="46"/>
  <c r="D23" i="46"/>
  <c r="D22" i="46"/>
  <c r="D21" i="46"/>
  <c r="C21" i="46"/>
  <c r="D20" i="46"/>
  <c r="C20" i="46"/>
  <c r="D19" i="46"/>
  <c r="D18" i="46"/>
  <c r="D17" i="46"/>
  <c r="D16" i="46"/>
  <c r="D15" i="46"/>
  <c r="D14" i="46"/>
  <c r="D13" i="46"/>
  <c r="C19" i="46"/>
  <c r="C18" i="46"/>
  <c r="C17" i="46"/>
  <c r="C16" i="46"/>
  <c r="C15" i="46"/>
  <c r="C13" i="46"/>
  <c r="I12" i="49"/>
  <c r="I15" i="46"/>
  <c r="H15" i="46"/>
  <c r="G15" i="46"/>
  <c r="F26" i="49"/>
  <c r="F27" i="49"/>
  <c r="F28" i="49"/>
  <c r="F29" i="49"/>
  <c r="I14" i="46"/>
  <c r="G14" i="46"/>
  <c r="F25" i="48"/>
  <c r="F26" i="48"/>
  <c r="F27" i="48"/>
  <c r="F28" i="48"/>
  <c r="F29" i="48"/>
  <c r="F30" i="48"/>
  <c r="F31" i="48"/>
  <c r="I13" i="46"/>
  <c r="H13" i="46"/>
  <c r="G13" i="46"/>
  <c r="K19" i="46" l="1"/>
  <c r="K13" i="46"/>
  <c r="I31" i="46"/>
  <c r="K15" i="46"/>
  <c r="K14" i="46"/>
  <c r="K18" i="46"/>
  <c r="K23" i="46"/>
  <c r="K27" i="46"/>
  <c r="K31" i="46"/>
  <c r="K22" i="46"/>
  <c r="K21" i="46"/>
  <c r="K30" i="46"/>
  <c r="K24" i="46"/>
  <c r="K26" i="46"/>
  <c r="K17" i="46"/>
  <c r="K25" i="46"/>
  <c r="K28" i="46"/>
  <c r="K29" i="46"/>
  <c r="K32" i="46"/>
  <c r="K33" i="46"/>
  <c r="K20" i="46"/>
  <c r="M9" i="1" l="1"/>
  <c r="F12" i="1"/>
  <c r="E12" i="46" s="1"/>
  <c r="F140" i="55"/>
  <c r="F23" i="48" l="1"/>
  <c r="F25" i="58"/>
  <c r="F65" i="51"/>
  <c r="F66" i="51"/>
  <c r="F67" i="51"/>
  <c r="F68" i="51"/>
  <c r="F69" i="51"/>
  <c r="F70" i="51"/>
  <c r="F71" i="51"/>
  <c r="F72" i="51"/>
  <c r="F73" i="51"/>
  <c r="F74" i="51"/>
  <c r="F75" i="51"/>
  <c r="F76" i="51"/>
  <c r="F77" i="51"/>
  <c r="F78" i="51"/>
  <c r="F79" i="51"/>
  <c r="F80" i="51"/>
  <c r="F81" i="51"/>
  <c r="F82" i="51"/>
  <c r="F83" i="51"/>
  <c r="F84" i="51"/>
  <c r="F85" i="51"/>
  <c r="F86" i="51"/>
  <c r="F87" i="51"/>
  <c r="F88" i="51"/>
  <c r="F89" i="51"/>
  <c r="F90" i="51"/>
  <c r="F91" i="51"/>
  <c r="F92" i="51"/>
  <c r="F93" i="51"/>
  <c r="F94" i="51"/>
  <c r="F38" i="54"/>
  <c r="F39" i="54"/>
  <c r="F40" i="54"/>
  <c r="F41" i="54"/>
  <c r="F45" i="48"/>
  <c r="F46" i="48"/>
  <c r="F32" i="48"/>
  <c r="F33" i="48"/>
  <c r="F34" i="48"/>
  <c r="F35" i="48"/>
  <c r="F36" i="48"/>
  <c r="F37" i="48"/>
  <c r="F38" i="48"/>
  <c r="F39" i="48"/>
  <c r="F40" i="48"/>
  <c r="F41" i="48"/>
  <c r="F42" i="48"/>
  <c r="F43" i="48"/>
  <c r="F44" i="48"/>
  <c r="F26" i="53" l="1"/>
  <c r="F27" i="53"/>
  <c r="F28" i="53"/>
  <c r="F19" i="55" l="1"/>
  <c r="F20" i="55"/>
  <c r="F21" i="55"/>
  <c r="F22" i="55"/>
  <c r="F23" i="55"/>
  <c r="F24" i="55"/>
  <c r="F25" i="55"/>
  <c r="F26" i="55"/>
  <c r="F27" i="55"/>
  <c r="F28" i="55"/>
  <c r="F29" i="55"/>
  <c r="F30" i="55"/>
  <c r="F31" i="55"/>
  <c r="F32" i="55"/>
  <c r="F33" i="55"/>
  <c r="F34" i="55"/>
  <c r="F35" i="55"/>
  <c r="F36" i="55"/>
  <c r="F37" i="55"/>
  <c r="F38" i="55"/>
  <c r="F39" i="55"/>
  <c r="F40" i="55"/>
  <c r="F41" i="55"/>
  <c r="F42" i="55"/>
  <c r="F43" i="55"/>
  <c r="F44" i="55"/>
  <c r="F45" i="55"/>
  <c r="F46" i="55"/>
  <c r="F47" i="55"/>
  <c r="F48" i="55"/>
  <c r="F49" i="55"/>
  <c r="F50" i="55"/>
  <c r="F51" i="55"/>
  <c r="F52" i="55"/>
  <c r="F53" i="55"/>
  <c r="F54" i="55"/>
  <c r="F55" i="55"/>
  <c r="F56" i="55"/>
  <c r="F57" i="55"/>
  <c r="F58" i="55"/>
  <c r="F59" i="55"/>
  <c r="F60" i="55"/>
  <c r="F61" i="55"/>
  <c r="F62" i="55"/>
  <c r="F63" i="55"/>
  <c r="F64" i="55"/>
  <c r="F65" i="55"/>
  <c r="F66" i="55"/>
  <c r="F67" i="55"/>
  <c r="F68" i="55"/>
  <c r="F69" i="55"/>
  <c r="F70" i="55"/>
  <c r="F71" i="55"/>
  <c r="F72" i="55"/>
  <c r="F73" i="55"/>
  <c r="F74" i="55"/>
  <c r="F75" i="55"/>
  <c r="F76" i="55"/>
  <c r="F77" i="55"/>
  <c r="F78" i="55"/>
  <c r="F79" i="55"/>
  <c r="F80" i="55"/>
  <c r="F81" i="55"/>
  <c r="F82" i="55"/>
  <c r="F83" i="55"/>
  <c r="F84" i="55"/>
  <c r="F85" i="55"/>
  <c r="F86" i="55"/>
  <c r="F87" i="55"/>
  <c r="F88" i="55"/>
  <c r="F89" i="55"/>
  <c r="F90" i="55"/>
  <c r="F91" i="55"/>
  <c r="F92" i="55"/>
  <c r="F93" i="55"/>
  <c r="F94" i="55"/>
  <c r="F95" i="55"/>
  <c r="F96" i="55"/>
  <c r="F97" i="55"/>
  <c r="F98" i="55"/>
  <c r="F99" i="55"/>
  <c r="F100" i="55"/>
  <c r="F101" i="55"/>
  <c r="F102" i="55"/>
  <c r="F103" i="55"/>
  <c r="F104" i="55"/>
  <c r="F105" i="55"/>
  <c r="F106" i="55"/>
  <c r="F107" i="55"/>
  <c r="F108" i="55"/>
  <c r="F109" i="55"/>
  <c r="F110" i="55"/>
  <c r="F111" i="55"/>
  <c r="F112" i="55"/>
  <c r="F113" i="55"/>
  <c r="F114" i="55"/>
  <c r="F115" i="55"/>
  <c r="F116" i="55"/>
  <c r="F117" i="55"/>
  <c r="F118" i="55"/>
  <c r="F119" i="55"/>
  <c r="F120" i="55"/>
  <c r="F121" i="55"/>
  <c r="F122" i="55"/>
  <c r="F123" i="55"/>
  <c r="F124" i="55"/>
  <c r="F125" i="55"/>
  <c r="F126" i="55"/>
  <c r="F127" i="55"/>
  <c r="F128" i="55"/>
  <c r="F129" i="55"/>
  <c r="F130" i="55"/>
  <c r="F131" i="55"/>
  <c r="F132" i="55"/>
  <c r="F133" i="55"/>
  <c r="F134" i="55"/>
  <c r="F135" i="55"/>
  <c r="F136" i="55"/>
  <c r="F137" i="55"/>
  <c r="F138" i="55"/>
  <c r="F139" i="55"/>
  <c r="F141" i="55"/>
  <c r="F142" i="55"/>
  <c r="F143" i="55"/>
  <c r="F144" i="55"/>
  <c r="F145" i="55"/>
  <c r="F18" i="55"/>
  <c r="F19" i="56"/>
  <c r="F20" i="56"/>
  <c r="F21" i="56"/>
  <c r="F22" i="56"/>
  <c r="F23" i="56"/>
  <c r="F24" i="56"/>
  <c r="F25" i="56"/>
  <c r="F26" i="56"/>
  <c r="F27" i="56"/>
  <c r="F18" i="56"/>
  <c r="F32" i="57"/>
  <c r="F30" i="57"/>
  <c r="F29" i="57"/>
  <c r="F28" i="57"/>
  <c r="F27" i="57"/>
  <c r="F26" i="57"/>
  <c r="F25" i="57"/>
  <c r="F24" i="57"/>
  <c r="F23" i="57"/>
  <c r="F22" i="57"/>
  <c r="F21" i="57"/>
  <c r="F20" i="57"/>
  <c r="F19" i="57"/>
  <c r="F18" i="57"/>
  <c r="F19" i="58" l="1"/>
  <c r="F20" i="58"/>
  <c r="F21" i="58"/>
  <c r="F22" i="58"/>
  <c r="F23" i="58"/>
  <c r="F24" i="58"/>
  <c r="F18" i="58"/>
  <c r="F14" i="59"/>
  <c r="E25" i="46" s="1"/>
  <c r="F19" i="59"/>
  <c r="F20" i="59"/>
  <c r="F21" i="59"/>
  <c r="F22" i="59"/>
  <c r="F23" i="59"/>
  <c r="F24" i="59"/>
  <c r="F25" i="59"/>
  <c r="F26" i="59"/>
  <c r="F27" i="59"/>
  <c r="F28" i="59"/>
  <c r="F29" i="59"/>
  <c r="F30" i="59"/>
  <c r="F31" i="59"/>
  <c r="F32" i="59"/>
  <c r="F33" i="59"/>
  <c r="F34" i="59"/>
  <c r="F35" i="59"/>
  <c r="F36" i="59"/>
  <c r="F37" i="59"/>
  <c r="F38" i="59"/>
  <c r="F18" i="59"/>
  <c r="M10" i="65"/>
  <c r="F31" i="46" s="1"/>
  <c r="M10" i="64" l="1"/>
  <c r="F30" i="46" s="1"/>
  <c r="M10" i="67"/>
  <c r="F33" i="46" s="1"/>
  <c r="M10" i="63"/>
  <c r="F29" i="46" s="1"/>
  <c r="M10" i="66"/>
  <c r="F32" i="46" s="1"/>
  <c r="F14" i="60"/>
  <c r="E26" i="46" s="1"/>
  <c r="F14" i="58"/>
  <c r="E24" i="46" s="1"/>
  <c r="F14" i="57"/>
  <c r="E23" i="46" s="1"/>
  <c r="F14" i="56"/>
  <c r="E22" i="46" s="1"/>
  <c r="M11" i="57" l="1"/>
  <c r="F23" i="46" s="1"/>
  <c r="M10" i="58"/>
  <c r="F24" i="46" s="1"/>
  <c r="M10" i="62"/>
  <c r="F28" i="46" s="1"/>
  <c r="M11" i="56"/>
  <c r="F22" i="46" s="1"/>
  <c r="M11" i="59"/>
  <c r="F25" i="46" s="1"/>
  <c r="M10" i="61"/>
  <c r="F27" i="46" s="1"/>
  <c r="M10" i="60"/>
  <c r="F26" i="46" s="1"/>
  <c r="F14" i="55"/>
  <c r="E21" i="46" s="1"/>
  <c r="M11" i="55" l="1"/>
  <c r="F21" i="46" s="1"/>
  <c r="F19" i="54"/>
  <c r="F20" i="54"/>
  <c r="F21" i="54"/>
  <c r="F22" i="54"/>
  <c r="F23" i="54"/>
  <c r="F24" i="54"/>
  <c r="F25" i="54"/>
  <c r="F26" i="54"/>
  <c r="F27" i="54"/>
  <c r="F28" i="54"/>
  <c r="F29" i="54"/>
  <c r="F30" i="54"/>
  <c r="F31" i="54"/>
  <c r="F32" i="54"/>
  <c r="F33" i="54"/>
  <c r="F34" i="54"/>
  <c r="F35" i="54"/>
  <c r="F36" i="54"/>
  <c r="F37" i="54"/>
  <c r="F18" i="54"/>
  <c r="F14" i="54"/>
  <c r="E20" i="46" s="1"/>
  <c r="F19" i="53"/>
  <c r="F20" i="53"/>
  <c r="F21" i="53"/>
  <c r="F22" i="53"/>
  <c r="F23" i="53"/>
  <c r="F24" i="53"/>
  <c r="F25" i="53"/>
  <c r="F18" i="53"/>
  <c r="F19" i="52"/>
  <c r="F20" i="52"/>
  <c r="F21" i="52"/>
  <c r="F22" i="52"/>
  <c r="F18" i="52"/>
  <c r="M11" i="54" l="1"/>
  <c r="F20" i="46" s="1"/>
  <c r="F14" i="53"/>
  <c r="E19" i="46" s="1"/>
  <c r="F14" i="52"/>
  <c r="E18" i="46" s="1"/>
  <c r="F19" i="51"/>
  <c r="F20" i="51"/>
  <c r="F21" i="51"/>
  <c r="F22" i="51"/>
  <c r="F23" i="51"/>
  <c r="F24" i="51"/>
  <c r="F25" i="51"/>
  <c r="F26" i="51"/>
  <c r="F27" i="51"/>
  <c r="F28" i="51"/>
  <c r="F29" i="51"/>
  <c r="F30" i="51"/>
  <c r="F31" i="51"/>
  <c r="F32" i="51"/>
  <c r="F33" i="51"/>
  <c r="F34" i="51"/>
  <c r="F35" i="51"/>
  <c r="F36" i="51"/>
  <c r="F37" i="51"/>
  <c r="F38" i="51"/>
  <c r="F39" i="51"/>
  <c r="F40" i="51"/>
  <c r="F41" i="51"/>
  <c r="F42" i="51"/>
  <c r="F43" i="51"/>
  <c r="F44" i="51"/>
  <c r="F45" i="51"/>
  <c r="F46" i="51"/>
  <c r="F47" i="51"/>
  <c r="F48" i="51"/>
  <c r="F49" i="51"/>
  <c r="F50" i="51"/>
  <c r="F51" i="51"/>
  <c r="F52" i="51"/>
  <c r="F53" i="51"/>
  <c r="F54" i="51"/>
  <c r="F55" i="51"/>
  <c r="F56" i="51"/>
  <c r="F57" i="51"/>
  <c r="F58" i="51"/>
  <c r="F59" i="51"/>
  <c r="F60" i="51"/>
  <c r="F61" i="51"/>
  <c r="F62" i="51"/>
  <c r="F63" i="51"/>
  <c r="F64" i="51"/>
  <c r="F18" i="51"/>
  <c r="M11" i="53" l="1"/>
  <c r="M11" i="52"/>
  <c r="F18" i="46" s="1"/>
  <c r="F19" i="50"/>
  <c r="F20" i="50"/>
  <c r="F21" i="50"/>
  <c r="F22" i="50"/>
  <c r="F23" i="50"/>
  <c r="F24" i="50"/>
  <c r="F18" i="50"/>
  <c r="F18" i="49"/>
  <c r="F19" i="49"/>
  <c r="F20" i="49"/>
  <c r="F21" i="49"/>
  <c r="F22" i="49"/>
  <c r="F23" i="49"/>
  <c r="F24" i="49"/>
  <c r="F25" i="49"/>
  <c r="F17" i="49"/>
  <c r="F19" i="48"/>
  <c r="F20" i="48"/>
  <c r="F21" i="48"/>
  <c r="F22" i="48"/>
  <c r="F24" i="48"/>
  <c r="F17" i="1"/>
  <c r="F18" i="1"/>
  <c r="F19" i="1"/>
  <c r="F20" i="1"/>
  <c r="F21" i="1"/>
  <c r="F22" i="1"/>
  <c r="F23" i="1"/>
  <c r="F24" i="1"/>
  <c r="F25" i="1"/>
  <c r="F26" i="1"/>
  <c r="F27" i="1"/>
  <c r="F28" i="1"/>
  <c r="F29" i="1"/>
  <c r="F30" i="1"/>
  <c r="F31" i="1"/>
  <c r="F32" i="1"/>
  <c r="F33" i="1"/>
  <c r="F34" i="1"/>
  <c r="F35" i="1"/>
  <c r="F36" i="1"/>
  <c r="F16" i="1"/>
  <c r="F18" i="48"/>
  <c r="F19" i="46" l="1"/>
  <c r="F14" i="51"/>
  <c r="E17" i="46" s="1"/>
  <c r="I16" i="46"/>
  <c r="F14" i="50"/>
  <c r="E16" i="46" s="1"/>
  <c r="H16" i="46"/>
  <c r="K16" i="46" s="1"/>
  <c r="F13" i="49"/>
  <c r="E15" i="46" s="1"/>
  <c r="F14" i="48"/>
  <c r="E14" i="46" s="1"/>
  <c r="M11" i="50" l="1"/>
  <c r="F16" i="46" s="1"/>
  <c r="M11" i="51"/>
  <c r="F17" i="46" s="1"/>
  <c r="M10" i="49"/>
  <c r="F15" i="46" s="1"/>
  <c r="M11" i="48"/>
  <c r="F14" i="46" s="1"/>
  <c r="M11" i="47"/>
  <c r="F13" i="46" s="1"/>
  <c r="G12" i="46" l="1"/>
  <c r="G9" i="46" s="1"/>
  <c r="I12" i="46"/>
  <c r="I9" i="46" s="1"/>
  <c r="H12" i="46"/>
  <c r="H9" i="46" s="1"/>
  <c r="K12" i="46" l="1"/>
  <c r="K9" i="46" s="1"/>
  <c r="F12" i="46"/>
  <c r="F9" i="46" s="1"/>
</calcChain>
</file>

<file path=xl/sharedStrings.xml><?xml version="1.0" encoding="utf-8"?>
<sst xmlns="http://schemas.openxmlformats.org/spreadsheetml/2006/main" count="6551" uniqueCount="1967">
  <si>
    <t xml:space="preserve"> </t>
  </si>
  <si>
    <t>MACROPROCESO ESTRATÉGICO</t>
  </si>
  <si>
    <t>CÓDIGO: EPIr046</t>
  </si>
  <si>
    <t xml:space="preserve">PROCESO GESTIÓN PLANEACIÓN INSTITUCIONAL </t>
  </si>
  <si>
    <t>VERSIÓN: 8</t>
  </si>
  <si>
    <t xml:space="preserve">SEGUIMIENTO PLAN OPERATIVO ANUAL DE INVERSIONES </t>
  </si>
  <si>
    <t>VIGENCIA: 2019-08-14</t>
  </si>
  <si>
    <t>13.</t>
  </si>
  <si>
    <t xml:space="preserve">FECHA DE PUBLICACIÓN: </t>
  </si>
  <si>
    <t xml:space="preserve">VERSIÓN: </t>
  </si>
  <si>
    <t xml:space="preserve">Código </t>
  </si>
  <si>
    <t xml:space="preserve">Rubro </t>
  </si>
  <si>
    <t>Valor asignado al Rubro</t>
  </si>
  <si>
    <t xml:space="preserve">% Certificado a la Fecha </t>
  </si>
  <si>
    <t>N. de Actividades Proyectadas en el PAA</t>
  </si>
  <si>
    <t>Estado de ejecución de actividades proyetadas</t>
  </si>
  <si>
    <t>Fecha de Seguimiento</t>
  </si>
  <si>
    <t xml:space="preserve">Número de Certificaciones emitidas en la semana de seguimiento </t>
  </si>
  <si>
    <t xml:space="preserve">Autoevaluación y Acreditación </t>
  </si>
  <si>
    <t>24 de Agosto de 2020</t>
  </si>
  <si>
    <r>
      <t>F</t>
    </r>
    <r>
      <rPr>
        <sz val="10"/>
        <color rgb="FF000000"/>
        <rFont val="Century Gothic"/>
        <family val="2"/>
      </rPr>
      <t>ormación y capacitación personal administrativo</t>
    </r>
  </si>
  <si>
    <t>Formación, Desarrollo y capacitación personal Docente</t>
  </si>
  <si>
    <t>Desarrollo administrativo</t>
  </si>
  <si>
    <t>Sistemas integrados de gestión</t>
  </si>
  <si>
    <t>Fortalecimiento institucional</t>
  </si>
  <si>
    <t xml:space="preserve">Internacionalización </t>
  </si>
  <si>
    <t>Programa seguimiento a graduados</t>
  </si>
  <si>
    <t>Proyección social</t>
  </si>
  <si>
    <t>Programa de becas</t>
  </si>
  <si>
    <r>
      <t xml:space="preserve">Escuela de </t>
    </r>
    <r>
      <rPr>
        <sz val="10"/>
        <color rgb="FF000000"/>
        <rFont val="Century Gothic"/>
        <family val="2"/>
      </rPr>
      <t>formación y aprendizaje</t>
    </r>
  </si>
  <si>
    <t>Educación virtual y a distancia</t>
  </si>
  <si>
    <t>Inclusión</t>
  </si>
  <si>
    <t>Planes de Fomento</t>
  </si>
  <si>
    <t xml:space="preserve">Area Responsable de Ejecución </t>
  </si>
  <si>
    <t xml:space="preserve">Valor asignado al Rubro </t>
  </si>
  <si>
    <t xml:space="preserve">Valor certificado a la fecha de seguimiento </t>
  </si>
  <si>
    <t xml:space="preserve">Valor con CDP a la fecha de seguimiento </t>
  </si>
  <si>
    <t>% pendiente por Ejecutar</t>
  </si>
  <si>
    <t>% pendiente por certificar</t>
  </si>
  <si>
    <t xml:space="preserve">N. de Actividades Proyectadas </t>
  </si>
  <si>
    <t>Verde</t>
  </si>
  <si>
    <t xml:space="preserve">Dirección de Autoevaluación y Acreditación </t>
  </si>
  <si>
    <t>Amarillo</t>
  </si>
  <si>
    <t xml:space="preserve">Rojo </t>
  </si>
  <si>
    <t>No. Proyecto</t>
  </si>
  <si>
    <t xml:space="preserve">Nombre del Proyecto </t>
  </si>
  <si>
    <t>Valor asignado al Proyecto</t>
  </si>
  <si>
    <t xml:space="preserve">% Certificado a la Fecha del proyecto </t>
  </si>
  <si>
    <t xml:space="preserve">Descripción de ejecución </t>
  </si>
  <si>
    <t>Contemplado en el PAA</t>
  </si>
  <si>
    <t>No. de Linea en el PAA</t>
  </si>
  <si>
    <t xml:space="preserve">Fuente Financiación </t>
  </si>
  <si>
    <t xml:space="preserve">Fecha estimada de inicio de proceso de selección </t>
  </si>
  <si>
    <t>Estado de ejecución</t>
  </si>
  <si>
    <t xml:space="preserve">Fecha de Seguimiento Realizado </t>
  </si>
  <si>
    <t xml:space="preserve">No de Certificación </t>
  </si>
  <si>
    <t xml:space="preserve">Valor Certificado </t>
  </si>
  <si>
    <t>Numero de CDP</t>
  </si>
  <si>
    <t>Valor CDP</t>
  </si>
  <si>
    <t>Numero de RP</t>
  </si>
  <si>
    <t>Valor  RP</t>
  </si>
  <si>
    <t xml:space="preserve">Observaciones </t>
  </si>
  <si>
    <t>apertura fondo renovable dirección de evaluación y acreditación</t>
  </si>
  <si>
    <t>NO</t>
  </si>
  <si>
    <t>N/A</t>
  </si>
  <si>
    <t>Recursos Propios</t>
  </si>
  <si>
    <t>28 de Julio de 2020</t>
  </si>
  <si>
    <t>38</t>
  </si>
  <si>
    <t>otro si no. 1 a la orden contractual, prestar servicios profesionales en la direcciãn de autoevaluaciãn y acreditaciãn para apoyar la construcciãn de los documentos informe de autoevaluaciãn con miras a la acreditaciãn del programa acadãmico mãsica universidad de cundinamarca</t>
  </si>
  <si>
    <t>264</t>
  </si>
  <si>
    <t>otro si no. 1 a la orden contractual, prestar servicios profesionales en la direcciãn de autoevaluaciãn y acreditaciãn brindando asesorãa en la construcciãn de instrumentos y documentos asociados al proceso de autoevaluaciãn institucional</t>
  </si>
  <si>
    <t>265</t>
  </si>
  <si>
    <t xml:space="preserve">Prestar servicios profesionales en la dirección de autoevaluación y acreditación apoyando las actividades de gestión estratégica mediante la elaboración y consolidación de los diferentes documentos asociados a los procesos de la dirección. </t>
  </si>
  <si>
    <t>SI</t>
  </si>
  <si>
    <t>411/02</t>
  </si>
  <si>
    <t>FEBRERO</t>
  </si>
  <si>
    <t>70</t>
  </si>
  <si>
    <t xml:space="preserve">Prestar servicios profesionales en la dirección de autoevaluación y acreditación brindando asesoría en la construcción de instrumentos y documentos asociados al proceso de autoevaluación institucional. </t>
  </si>
  <si>
    <t>413/02</t>
  </si>
  <si>
    <t>65</t>
  </si>
  <si>
    <t>Prestar servicios profesionales en la dirección de autoevaluación y acreditación apoyando la consolidación, verificación y actualización de documentos asociados al proceso de aseguramiento de la calidad académica; apoyando la gestión administrativa de la dirección.</t>
  </si>
  <si>
    <t>414/02</t>
  </si>
  <si>
    <t>52</t>
  </si>
  <si>
    <t xml:space="preserve">Prestar servicios profesionales en la Dirección de Autoevaluación y Acreditación, para apoyar el proceso de autoevaluación con miras a la reacreditación de la Licenciatura en Ciencias Sociales - Sede Fusagasugá Universidad de Cundinamarca </t>
  </si>
  <si>
    <t>415/02</t>
  </si>
  <si>
    <t>135</t>
  </si>
  <si>
    <t xml:space="preserve">Prestar servicios profesionales en la Dirección de Autoevaluación y Acreditación para apoyar la construcción de los documentos informe de autoevaluacion con miras a la acreditación del programa académico Zootecnia, sede fusagasugá Universidad de Cundinamarca </t>
  </si>
  <si>
    <t>416/02</t>
  </si>
  <si>
    <t xml:space="preserve">Prestar servicios profesionales en la Dirección de Autoevaluación y Acreditación para apoyar la construcción de los documentos informe de autoevaluacion con miras a la acreditación del programa académico  Ingeniería Electrónica de la Universidad de Cundinamarca </t>
  </si>
  <si>
    <t>417/02</t>
  </si>
  <si>
    <t>133</t>
  </si>
  <si>
    <t xml:space="preserve">Prestar servicios profesionales en la Dirección de Autoevaluación y Acreditación para apoyar la construcción de los documentos informe de autoevaluacion con miras a la acreditación del programa académico  Música Universidad de Cundinamarca </t>
  </si>
  <si>
    <t>418/02</t>
  </si>
  <si>
    <t>54</t>
  </si>
  <si>
    <t>Prestar servicios profesionales en la Dirección de Autoevaluación y Acreditación para apoyar la construcción de documentos maestros con miras a la obtención de registro calificado de programas académicos de la Universidad de Cundinamarca</t>
  </si>
  <si>
    <t>419/02</t>
  </si>
  <si>
    <t>53</t>
  </si>
  <si>
    <t xml:space="preserve">Prestar servicios profesionales en la Dirección de Autoevaluación y Acreditación para realizar la corrección de estilo y verificación de aspectos técnicos de documentos maestros que se remiten al Ministerio de Educación Nacional en el marco de los procesos de registro calificado y de acreditación, así como los documentos académicos asociados a los procesos de aseguramiento de la calidad académica </t>
  </si>
  <si>
    <t>420/02</t>
  </si>
  <si>
    <t>66</t>
  </si>
  <si>
    <t>MARZO</t>
  </si>
  <si>
    <t>Prestar servicios profesionales en la Dirección de Autoevaluación y acreditación apoyando las actividades de gestión estratégica mediante la elaboración y consolidación de los diferentes documentos asociados a los procesos de la Dirección.</t>
  </si>
  <si>
    <t>783/08</t>
  </si>
  <si>
    <t>JUNIO</t>
  </si>
  <si>
    <t>283</t>
  </si>
  <si>
    <t xml:space="preserve">Prestar servicios profesionales en la Dirección de Autoevaluación y acreditación brindando asesoría en la construcción de instrumentos y documentos asociados al proceso de Autoevaluación institucional. </t>
  </si>
  <si>
    <t>784/08</t>
  </si>
  <si>
    <t>292</t>
  </si>
  <si>
    <t>Prestar servicios profesionales en la Dirección de Autoevaluación y acreditación apoyando la consolidación, verificación y actualización de documentos asociados al proceso de aseguramiento de la calidad académica; apoyando la gestión administrativa de la Dirección.</t>
  </si>
  <si>
    <t>785/08</t>
  </si>
  <si>
    <t>282</t>
  </si>
  <si>
    <t>Prestar servicios profesionales en la Dirección de Autoevaluación y Acreditación, para apoyar el proceso de Autoevaluación con miras a la reacreditación de la Licenciatura en Ciencias Sociales - sede Fusagasugá Universidad de Cundinamarca</t>
  </si>
  <si>
    <t>786/08</t>
  </si>
  <si>
    <t>279</t>
  </si>
  <si>
    <t>Prestar servicios profesionales en la Dirección de Autoevaluación y Acreditación para apoyar la construcción de los documentos informe de Autoevaluación con miras a la acreditación del programa académico zootecnia, sede Fusagasugá Universidad de Cundinamarca.</t>
  </si>
  <si>
    <t>787/08</t>
  </si>
  <si>
    <t>278</t>
  </si>
  <si>
    <t xml:space="preserve">Prestar servicios profesionales en la Dirección de Autoevaluación y Acreditación para apoyar la construcción de los documentos informe de autoevaluacion con miras a la acreditación del programa académico ingeniería electrónica de la universidad de cundinamarca </t>
  </si>
  <si>
    <t>788/08</t>
  </si>
  <si>
    <t>297</t>
  </si>
  <si>
    <t>Prestar servicios profesionales en la Dirección de Autoevaluación y acreditación para apoyar la construcción de los documentos informe de Autoevaluación con miras a la acreditación del programa académico Música Universidad de Cundinamarca.</t>
  </si>
  <si>
    <t>789/08</t>
  </si>
  <si>
    <t>280</t>
  </si>
  <si>
    <t>Prestar servicios profesionales en la Dirección de Autoevaluación y acreditación para apoyar la construcción de documentos maestros con miras a la obtención de registro calificado de programas académicos de la Universidad de Cundinamarca.</t>
  </si>
  <si>
    <t>790/08</t>
  </si>
  <si>
    <t>281</t>
  </si>
  <si>
    <t>Prestar servicios profesionales en la Dirección de Autoevaluación y acreditación para realizar la corrección de estilo y verificación de aspectos técnicos de documentos maestros que se remiten al ministerio de educación nacional en el marco de los procesos de registro calificado y de acreditación, así como los documentos académicos asociados a los procesos de aseguramiento de la calidad académica.</t>
  </si>
  <si>
    <t>791/08</t>
  </si>
  <si>
    <t>293</t>
  </si>
  <si>
    <t>Prestar servicios profesionales en la Dirección de Autoevaluación y Acreditación para apoyar la construcción de Documentos Maestros con miras a la obtención de Registro Calificado de programas académicos de la Universidad de Cundinamarca.</t>
  </si>
  <si>
    <t>904/14</t>
  </si>
  <si>
    <t>AGOSTO</t>
  </si>
  <si>
    <t>Prestar servicios profesionales en la Dirección de Autoevaluación y Acreditación, para apoyar el proceso de autoevaluación con miras a la reacreditación de la Licenciatura en Ciencias Sociales - Sede Fusagasugá Universidad de Cundinamarca.</t>
  </si>
  <si>
    <t>905/14</t>
  </si>
  <si>
    <t>Prestar servicios profesionales en la Dirección de Autoevaluación y Acreditación apoyando las actividades de gestión estratégica mediante la elaboración y consolidación de los diferentes documentos asociados a los procesos de la Dirección.</t>
  </si>
  <si>
    <t>906/14</t>
  </si>
  <si>
    <t>OCTUBRE</t>
  </si>
  <si>
    <t>907/14</t>
  </si>
  <si>
    <t>Prestar servicios profesionales en la Dirección de Autoevaluación y Acreditación apoyando la construcción y verificación de condiciones de calidad en el proceso de acreditación de programas académicos vigencia 2020.</t>
  </si>
  <si>
    <t>908/14</t>
  </si>
  <si>
    <t>Prestar servicios profesionales para apoyar la gestión y el desarrollo de la fase 2 del Modelo de Valor Agregado de la Universidad de Cundinamarca en correspondencia con las políticas de desarrollo institucional.</t>
  </si>
  <si>
    <t>909/14</t>
  </si>
  <si>
    <t>Prestar servicios profesionales para generar las herramientas y analítica correspondientes al desarrollo de la fase 2 del Modelo de Valor Agregado derivada de la evaluación de los aprendizajes de la Universidad de Cundinamarca.</t>
  </si>
  <si>
    <t>910/14</t>
  </si>
  <si>
    <t>Prestar servicios profesionales en la Dirección de Autoevaluación y Acreditación creando recursos digitales y entornos virtuales para la difusión de los procesos de aseguramiento de la calidad académica.</t>
  </si>
  <si>
    <t>911/14</t>
  </si>
  <si>
    <t>Prestar servicios profesionales en la Dirección de Autoevaluación y Acreditación apoyando la construcción y verificación de condiciones de calidad en el proceso de obtención y renovación de registro calificado de programas académicos vigencia 2020.</t>
  </si>
  <si>
    <t>912/14</t>
  </si>
  <si>
    <t>Realización de Video Institucional para la socialización de los resultados de autoevaluación de programas académicos vigencia 2020.</t>
  </si>
  <si>
    <t>913/14</t>
  </si>
  <si>
    <t>SEPTIEMBRE</t>
  </si>
  <si>
    <t>Aplicativo para la sistematización de condiciones institucionales y de calidad de programas que se presentan a procesos de registro calificado en el marco del Decreto 1330 de 2019 y lineamientos institucionales.</t>
  </si>
  <si>
    <t>915/14</t>
  </si>
  <si>
    <t>11 de Agosto de 2020</t>
  </si>
  <si>
    <t xml:space="preserve">Desarrollo Académico </t>
  </si>
  <si>
    <t xml:space="preserve">Oficina de Desarrollo Académico </t>
  </si>
  <si>
    <t xml:space="preserve">Aseguramiento de la Calidad del Aprendizaje </t>
  </si>
  <si>
    <t>fondo renovable n.01 para financiar los gastos de la oficina de desarrollo académico para el fortalecimiento de sus procesos.</t>
  </si>
  <si>
    <t>4</t>
  </si>
  <si>
    <t>Prestar servicios profesionales para asesorar y realizar el seguimiento del proceso de resignificación curricular de los programas académicos asignados, basados en los lineamientos curriculares institucionales en desarrollo del modelo educativo digital transmoderno MEDIT</t>
  </si>
  <si>
    <t>422/02</t>
  </si>
  <si>
    <t>268</t>
  </si>
  <si>
    <t>Prestar servicios profesionales para asesorar y realizar el seguimiento del proceso de los campos de aprendizaje disciplinares de los programas académicos asignados, basados en los lineamientos curriculares institucionales en desarrollo del modelo educativo digital transmoderno MEDIT</t>
  </si>
  <si>
    <t>423/02</t>
  </si>
  <si>
    <t>272</t>
  </si>
  <si>
    <t>Diagnostico como linea base para la proyección del modelo de gestion curricular en el marco del MEDIT, fase N.1</t>
  </si>
  <si>
    <t>424/02</t>
  </si>
  <si>
    <t>Contratación personal académico para asesorar y capacitar a los coordinadores y equipos docentes de los programas académicos de pregrado; así como la actualización del simulador institucional y el diseño del sistema de seguimiento de resultados para el mejoramiento de los resultados saber pro.</t>
  </si>
  <si>
    <t>425/02</t>
  </si>
  <si>
    <t>ABRIL</t>
  </si>
  <si>
    <t>prestar servicios profesionales para asesorar y realizar el seguimiento del proceso de resignificación curricular de los programas académicos asignados, basados en los lineamientos curriculares institucionales en desarrollo del modelo educativo digital transmoderno medit</t>
  </si>
  <si>
    <t>720/04</t>
  </si>
  <si>
    <t>47</t>
  </si>
  <si>
    <t>prestar servicios profesionales para asesorar y realizar el seguimiento del proceso del diseño de los campos de aprendizaje disciplinares de los programas académicos asignados basados en los lineamientos curriculares institucionales en desarrollo del modelo educativo digital transmoderno medit</t>
  </si>
  <si>
    <t>721/04</t>
  </si>
  <si>
    <t>46</t>
  </si>
  <si>
    <t>410103</t>
  </si>
  <si>
    <t>Unidad de Apoyo Academico</t>
  </si>
  <si>
    <t>30</t>
  </si>
  <si>
    <t>Adición a la orden contractual de obra na° f-oco-271 de 2019: "compra e instalación de puertas de emergencia tipo cortafuego para los laboratorios de biología y química ucundinamarca seccional girardot</t>
  </si>
  <si>
    <t>otrosi a la orden contractual de obra f-oco-271-2019, cuyo objeto es compra e instalaciãn de puertas de emergencia tipo cortafuego para los laboratorios de biologãa y quãmica ucundinamarca seccional girardot</t>
  </si>
  <si>
    <t>Estampilla</t>
  </si>
  <si>
    <t>299</t>
  </si>
  <si>
    <t>24</t>
  </si>
  <si>
    <t xml:space="preserve">Suscripción de Licencias de Software Académico para la Universidad de Cundinamarca.  </t>
  </si>
  <si>
    <t>Actualización del soporte técnico del software AutoCAD, para la facultad de Ciencia Agropecuarias de la universidad de Cundinamarca.  </t>
  </si>
  <si>
    <t>426/02</t>
  </si>
  <si>
    <t>138</t>
  </si>
  <si>
    <t xml:space="preserve">Adquisición de las licencias Reason 11, Logic Pro X y Finale para el programa de música de la Universidad de  Cundinamarca de la Extensión Zipaquirá. </t>
  </si>
  <si>
    <t>427/08</t>
  </si>
  <si>
    <t>Estampilla
Reursos Propios</t>
  </si>
  <si>
    <t>Actualización licencia del Software IBM SPSS Statistics Standard para la Universidad de Cundinamarca.</t>
  </si>
  <si>
    <t>428/02</t>
  </si>
  <si>
    <t>145</t>
  </si>
  <si>
    <t>Actualización NewHotel PMS Front-Office y actualización POS - Point of Sale 1 TPV, Stock</t>
  </si>
  <si>
    <t>430/02</t>
  </si>
  <si>
    <t>MAYO</t>
  </si>
  <si>
    <t>143</t>
  </si>
  <si>
    <t>Adquirir licencia ADOBE*CREATIVE CLOUD, para la Universidad de Cundinamarca.</t>
  </si>
  <si>
    <t>429/08</t>
  </si>
  <si>
    <t>RECURSOS DE BALANCE - ESTAMPILLA</t>
  </si>
  <si>
    <t>JUNUIO</t>
  </si>
  <si>
    <t>351</t>
  </si>
  <si>
    <t>Actualización licencia del Software Matlab, para la Universidad de Cundinamarca.</t>
  </si>
  <si>
    <t>431/02</t>
  </si>
  <si>
    <t>134</t>
  </si>
  <si>
    <t xml:space="preserve">Adecuación locativa y dotación de equipos y suministros para laboratorio de hidráulica,  mecánica de fluidos y recurso suelo - aire del programa de Ingeniería Ambiental de la Universidad Cundinamarca, Seccional Girardot </t>
  </si>
  <si>
    <t>adecuación de la infraestructura del laboratorio de aguas para el programa de ingeniería de la universidad de Cundinamarca seccional Girardot</t>
  </si>
  <si>
    <t>JULIO</t>
  </si>
  <si>
    <t xml:space="preserve">Adecuación locativa y dotación de equipos y suministros para laboratorio de hidráulica,  mecánica de fluidos y recurso suelo - aire del programa de Ingeniería Ambiental de la Universidad Cundinamarca, extensión Facatativá </t>
  </si>
  <si>
    <t xml:space="preserve">AGOSTO </t>
  </si>
  <si>
    <t>Adquisición Licencia HELLISA NIFF</t>
  </si>
  <si>
    <t>827/12</t>
  </si>
  <si>
    <t xml:space="preserve">Actualización  software académico SIMVENTURE	
</t>
  </si>
  <si>
    <t>828/12</t>
  </si>
  <si>
    <t xml:space="preserve">Actualización Arcgis Students	
</t>
  </si>
  <si>
    <t>829/12</t>
  </si>
  <si>
    <t xml:space="preserve">Actualización de la licencia ATLAS TI	
</t>
  </si>
  <si>
    <t>830/12</t>
  </si>
  <si>
    <t>Actualización de la Licencia Maple y  Licencia Stella Profesional</t>
  </si>
  <si>
    <t>831/12</t>
  </si>
  <si>
    <t>NOVIEMBRE</t>
  </si>
  <si>
    <t>Adquisicion de la licencia Cisco Meraki  para la facultad de ingenieria de la universidad de cundinamarca</t>
  </si>
  <si>
    <t>832/12</t>
  </si>
  <si>
    <t>Actualización  licencia académica  Taurus Webs, Suino Webs y Ovis Webs</t>
  </si>
  <si>
    <t>833/12</t>
  </si>
  <si>
    <t>Actualización de software Ganadero SG</t>
  </si>
  <si>
    <t>834/12</t>
  </si>
  <si>
    <t>Actualización de Adobe Suite</t>
  </si>
  <si>
    <t>835/12</t>
  </si>
  <si>
    <t>Actualización de Test Aptis</t>
  </si>
  <si>
    <t>836/12</t>
  </si>
  <si>
    <t>Adquisicion de la licencia Academic VMware vSphere 7 Essentials Plus Kit for 3 hosts para la facultad de ingenieria de la universidad de cundinamarca.</t>
  </si>
  <si>
    <t>837/12</t>
  </si>
  <si>
    <t>Renovacion de la licencia labsag</t>
  </si>
  <si>
    <t>838/12</t>
  </si>
  <si>
    <t>Actualización de la licencia ETNOGRAP</t>
  </si>
  <si>
    <t>839/12</t>
  </si>
  <si>
    <t>Adquisicion de la licencia eLearning Amatrol para la facultad de ingenieria de la universidad de cundinamarca.</t>
  </si>
  <si>
    <t>840/12</t>
  </si>
  <si>
    <t>Actualización del software SIIGO</t>
  </si>
  <si>
    <t>841/12</t>
  </si>
  <si>
    <t xml:space="preserve">Renovación de la licencia Ignition Key-Ilok </t>
  </si>
  <si>
    <t>842/12</t>
  </si>
  <si>
    <t>Adquisicion de software Factory I/0 para la facultad de ingenieria de la universidad de cundinamarca.</t>
  </si>
  <si>
    <t>843/12</t>
  </si>
  <si>
    <t>Adquisición de equipos para el laboratorios de microbiología, química y nutrición animal, programa de Zootecnia, Seccional Ubaté</t>
  </si>
  <si>
    <t xml:space="preserve">JULIO </t>
  </si>
  <si>
    <t>Adquisición de equipos para el laboratorio de fisiología del esfuerzo del programa de ciencias del deporte de la extensión Soacha y la sede Fusagasugá</t>
  </si>
  <si>
    <t>845/12</t>
  </si>
  <si>
    <t>410104</t>
  </si>
  <si>
    <t>Dotacion Biblioteca</t>
  </si>
  <si>
    <t>23</t>
  </si>
  <si>
    <t xml:space="preserve"> Adqusicion recursos electrónicos para las bibliotecas de la universidad de cundinamarca vigencia 2020</t>
  </si>
  <si>
    <t xml:space="preserve">Adquisición base de datos PROQUEST  para las bibliotecas  de  la Universidad de Cundinamarca en su Sede, Seccionales  y Extensiones. </t>
  </si>
  <si>
    <t>432/02</t>
  </si>
  <si>
    <t>162</t>
  </si>
  <si>
    <t xml:space="preserve"> Adquisición base de Datos IEEE/IET ELECTRONIC LIBRARY- EBSCO para las bibliotecas  de  la Universidad de Cundinamarca en su Sede, Seccionales  y Extensiones.</t>
  </si>
  <si>
    <t>433/02</t>
  </si>
  <si>
    <t xml:space="preserve">Recursos Propios </t>
  </si>
  <si>
    <t>168</t>
  </si>
  <si>
    <t xml:space="preserve">Adquisición Base de Datos Virtual Pro para los programas que oferta la Universidad de  Cundinamarca en su Sede, Seccionales y Extensiones. </t>
  </si>
  <si>
    <t>434/02</t>
  </si>
  <si>
    <t>153</t>
  </si>
  <si>
    <t>Adquisición de EZproxy- IntelProxy (GESEZP) en la nube y suscripción al certificado de seguridad Wildcard por un año para las bibliotecas de la Universidad de Cundinamarca en su sede, seccionales y extensiones</t>
  </si>
  <si>
    <t>750/05</t>
  </si>
  <si>
    <t xml:space="preserve">OCTUBRE </t>
  </si>
  <si>
    <t>Adqusicion Sistema de Gestión Bibliotecaria para las bibliotecas de la Universidad de Cundinamarca.</t>
  </si>
  <si>
    <t>751/05</t>
  </si>
  <si>
    <t xml:space="preserve">SEPTIEMBRE </t>
  </si>
  <si>
    <t>35</t>
  </si>
  <si>
    <t>Sistemas de gestión  para las bibliotecas de  la  universidad de cundinamarca en  su sede, seccionales y extensiones.</t>
  </si>
  <si>
    <t>Adqusición a plataforma Dspace para el Repositorio Institucional de la Universidad de Cundinamarca en su Sede Seccionales y Extensiones</t>
  </si>
  <si>
    <t>752/05</t>
  </si>
  <si>
    <t xml:space="preserve">ABRIL </t>
  </si>
  <si>
    <t>Adquisicón del sistema HANDLE para el Repositorio Institucional de la Universidad de Cundinamarca en su Sede Seccionales y Extensiones</t>
  </si>
  <si>
    <t>753/05</t>
  </si>
  <si>
    <t>Devoluciones por Concepto de IVA</t>
  </si>
  <si>
    <t>331</t>
  </si>
  <si>
    <t>51</t>
  </si>
  <si>
    <t>Adquisición de equipos de cómputo portátiles para la dotación de las bibliotecas de la universidad de cundinamarca en su sede, seccionales y extensiones.</t>
  </si>
  <si>
    <t>Adquisición de equipos de cómputo portátiles para la dotación de las bibliotecas de la Universidad de Cundinamarca en su Sede, Seccionales y Extensiones.</t>
  </si>
  <si>
    <t>786/10</t>
  </si>
  <si>
    <t xml:space="preserve">JUNIO </t>
  </si>
  <si>
    <t>317</t>
  </si>
  <si>
    <t>compra de elementos electrónicos para la modernización y el fortalecimiento de la biblioteca de la ucundinamarca seccional girardot.</t>
  </si>
  <si>
    <t>Compra de elementos electrónicos para la modernización y el fortalecimiento de la Biblioteca de la UCundinamarca Seccional Girardot</t>
  </si>
  <si>
    <t>Suscripción a bases de datos multidisciplinares   para los programas de oferta la Universidad de Cundinamarca en su Sede, Seccionales y Extensiones</t>
  </si>
  <si>
    <t xml:space="preserve">Adquisición  plataforma electrónica de datos científicos en  textos completos multidisciplinar para los programas que oferta la Universidad de  Cundinamarca  en su Sede, Seccionales y Extensiones  </t>
  </si>
  <si>
    <t>846/12</t>
  </si>
  <si>
    <t>Agosto</t>
  </si>
  <si>
    <t xml:space="preserve">Adquisición Base de datos multidisciplinar, referencial y de citas bibliográficas para los programas que oferta la Universidad de  Cundinamarca  en su Sede, Seccionales y Extensiones  </t>
  </si>
  <si>
    <t>847/12</t>
  </si>
  <si>
    <t>RECURSOS DE BALANCE - ESTAMPILLA UNIDAD REGIONAL, SEDE FUSAGASUGÁ</t>
  </si>
  <si>
    <t>Adqusición  Base de datos biomédica especializada  para el programa  de  enfermería que oferta la Universidad de  Cundinamarca en la Seccional Girardo</t>
  </si>
  <si>
    <t>848/12</t>
  </si>
  <si>
    <t xml:space="preserve">RECURSOS DE BALANCE - ESTAMPILLA UNIDAD REGIONAL, SEDE FUSAGASUGÁ -
DEVOLUCIONES POR CONCEPTO DE IVA UNIDAD REGIONAL, SEDE FUSAGASUGÁ
</t>
  </si>
  <si>
    <t xml:space="preserve">Adquisición Plataforma interactiva  con  contenidos científicos especializados para la Facultad de Ingeniería que oferta la Universidad de  Cundinamarca  en su Sede, Seccionales y Extensiones </t>
  </si>
  <si>
    <t>849/12</t>
  </si>
  <si>
    <t>Adquisición Base de Datos especializada en  Estatutos y jurisprudencia  biblioteca en línea de Libros y Revistas en Analítica jurídica para las bibliotecas de la Universidad de  Cundinamarca en su Sede, Seccionales y Extensiones</t>
  </si>
  <si>
    <t>888/14</t>
  </si>
  <si>
    <t xml:space="preserve"> Adquisición  base de datos bibliográfica multidisciplinar en literatura mundial de revistas electrónicas para las bibliotecas  de  la Universidad de Cundinamarca en su Sede, Seccionales  y Extensiones.</t>
  </si>
  <si>
    <t>889/14</t>
  </si>
  <si>
    <t xml:space="preserve">Adquisición base de datos especializada en Normas Técnicas Colombianas para los programas que oferta la Universidad de Cundinamarca en  su Sede, seccionales y Extensiones </t>
  </si>
  <si>
    <t>890/14</t>
  </si>
  <si>
    <t xml:space="preserve">Adquisición recurso electrónico especializado para el programa de música que oferta la Universidad de Cundinamarca en la extensión Zipaquirá </t>
  </si>
  <si>
    <t>891/14</t>
  </si>
  <si>
    <t xml:space="preserve"> Adquisición Biblioteca Digital multidisciplinar con contenido de las editoriales  Cengage, California Edit, Kinesis, Manual Moderno, Editorial Brujas y Pearson ) para las bibliotecas de la Universidad de Cundinamarca en su Sede, Seccionales y Extensiones. </t>
  </si>
  <si>
    <t>892/14</t>
  </si>
  <si>
    <t xml:space="preserve">Adquisición base de Datos especializada para el programa de enfermería que oferta la Universidad de Cundinamarca en la seccional Girardot </t>
  </si>
  <si>
    <t>893/14</t>
  </si>
  <si>
    <t xml:space="preserve">Adquisición  bbiblioteca Digital especializada para la Facultad de Educación de la Universidad de Cundinamarca. </t>
  </si>
  <si>
    <t>894/14</t>
  </si>
  <si>
    <t>Adquisición base de Datos especializada con contenidos  y publicaciones actualizadas en información jurídica, legislación y jurisprudencia para las bibliotecas  de  la Universidad de Cundinamarca en su Sede, Seccionales  y Extensiones.</t>
  </si>
  <si>
    <t>895/14</t>
  </si>
  <si>
    <t>Adquisición   plataforma electrónica multidisciplinar para los programas de pregrado, posgrado y maestría que oferta la Universidad de Cundinamarca en su Sede, Seccionales y Extensiones</t>
  </si>
  <si>
    <t>896/14</t>
  </si>
  <si>
    <t xml:space="preserve">Adquisición Biblioteca Digital Editorial especializada para el programa de Administración de empresas y Contaduría Publica que oferta la Universidad de Cundinamarca en su Sede, Secciónales y Extensiones. </t>
  </si>
  <si>
    <t>897/14</t>
  </si>
  <si>
    <t>Obras Jurídicas LEGIS  en Hojas Sustituibles E Internet LEGIS S.A</t>
  </si>
  <si>
    <t>898/14</t>
  </si>
  <si>
    <t xml:space="preserve"> Publicaciones Seriadas Especializadas para las Bibliotecas de la Universidad de Cundinamarca en su Sede, Seccionales y Extensiones </t>
  </si>
  <si>
    <t>899/14</t>
  </si>
  <si>
    <t xml:space="preserve">Suscripción Diario EL ESPECTADOR para las Bibliotecas de la Universidad de Cundinamarca en su Sede, Seccionales y Extensiones </t>
  </si>
  <si>
    <t>900/14</t>
  </si>
  <si>
    <t xml:space="preserve">Suscripción Diario EL TIEMPO Y REVISTA PORTAFOLIO para las Bibliotecas de la Universidad de Cundinamarca en su Sede, Seccionales y Extensiones </t>
  </si>
  <si>
    <t>901/14</t>
  </si>
  <si>
    <t xml:space="preserve">Suscripción Revistas NATIONAL GEOGRAPHIC para las Bibliotecas de la Universidad de Cundinamarca en su Sede, Seccionales y Extensiones </t>
  </si>
  <si>
    <t>902/14</t>
  </si>
  <si>
    <t>Suscripción revistas, Computer World para las bibliotecas de la universidad de Cundinamarca en su sede, seccionales y extensiones</t>
  </si>
  <si>
    <t>903/14</t>
  </si>
  <si>
    <t>410105</t>
  </si>
  <si>
    <t>Archivo Documental</t>
  </si>
  <si>
    <t xml:space="preserve">Oficina Archivo y Correspondencia </t>
  </si>
  <si>
    <t>GESTION DOCUMENTAL SEDE FUSAGASUGA DE LA UNIVERSIDAD DE CUNDINAMARCA.</t>
  </si>
  <si>
    <t>Difunsión de tecnologia de información y telecomunicaciones (Computadores, impresoras y teras)- Fusagasugá</t>
  </si>
  <si>
    <t>435/02</t>
  </si>
  <si>
    <t>Servicio de desinfección o Desodorización (Fumigación)</t>
  </si>
  <si>
    <t>437/02</t>
  </si>
  <si>
    <t>270</t>
  </si>
  <si>
    <t>GESTIÓN DOCUMENTAL EXTENSIÓN FACATATIVÁ DE LA UNIVERSIDAD DE CUNDINAMARCA</t>
  </si>
  <si>
    <t xml:space="preserve">GESTIÓN DOCUMENTAL SECCIONAL GIRARDOT DE LA UNIVERSIDAD DE CUNDINAMARCA </t>
  </si>
  <si>
    <t>Adquirir el Sistema Modular de archivo Rodante para la sede Fusagasugá de la Universidad de Cundinamarca</t>
  </si>
  <si>
    <t>762/06</t>
  </si>
  <si>
    <t>410106</t>
  </si>
  <si>
    <t>Investigacion</t>
  </si>
  <si>
    <t xml:space="preserve">Oficina de Investigacion </t>
  </si>
  <si>
    <t>Numero de CDp</t>
  </si>
  <si>
    <t>2</t>
  </si>
  <si>
    <t xml:space="preserve">SERVICIOS PROFESIONALES  Y/O TECNOLÓGICOS  PARA EL FORTALECIMIENTO DE LA INVESTIGACIÓN </t>
  </si>
  <si>
    <t>vinculacion de once (11) docentes de investigacion que contribuiran al fortalecimiento del proceso de ciencia, tecnologia e innovacion</t>
  </si>
  <si>
    <t>RECURSOS PROPIOS</t>
  </si>
  <si>
    <t>pares externos que realizaran la evaluacion de libros academicos y articulos cientificos para publicacion del volumen 6 de la revista caminos educativos.</t>
  </si>
  <si>
    <t>233</t>
  </si>
  <si>
    <t>la dirección de investigación requiere de un profesional que se encargue de brindar asesoría y acompañamiento en la ejecución de proyectos de investigación aprobados en convocatorias externas.</t>
  </si>
  <si>
    <t>287</t>
  </si>
  <si>
    <t>la dirección de investigación requiere de un profesional que se encargue de brindar apoyo y_x000D_
acompañamiento en el desarrollo de las actividades establecidas en el procedimiento de proyectos de investigación, así como contribuir en el seguimiento de proyectos de interés institucional y convocatorias internas, entre otras actividades de fortalecimiento a la investigación.</t>
  </si>
  <si>
    <t>321</t>
  </si>
  <si>
    <t>la dirección de investigación requiere de un profesional que se encargue de brindar apoyo y_x000D_
acompañamiento en el procedimiento de semilleros de investigación, así mismo que brinde_x000D_
asesoría, apoyo y acompañamiento a los diferentes docentes líderes de semilleros de investigación y estudiantes semilleristas de acuerdo a las necesidades y/o inquietudes que se_x000D_
puedan presentar</t>
  </si>
  <si>
    <t>770/08</t>
  </si>
  <si>
    <t>323</t>
  </si>
  <si>
    <t>prestar servicios profesionales para brindar apoyo y acompañamiento en la formulación, estructuración y desarrollo de proyectos para el sistema general de regalías del fondo de ciencia, tecnología e innovación bajo la metodología del marco lógico mml y mga</t>
  </si>
  <si>
    <t>327</t>
  </si>
  <si>
    <t>prestar servicios profesionales para brindar apoyo y acompañamiento en el desarrollo de las actividades establecidas en el procedimiento proyectos de investigación, asi como contribuir en el seguimiento de proyectos de interes institucional y convocatorias internas, entre otras actividades de fortalecimiento a la investigación.</t>
  </si>
  <si>
    <t>328</t>
  </si>
  <si>
    <t>prestar servicios para brindar apoyo y acompañamiento en el desarrollo de las actividades establecidas en el procedimiento semilleros de investigación de la universidad de cundinamarca,entre otras actividades de fortalecimiento a la investigación.</t>
  </si>
  <si>
    <t>329</t>
  </si>
  <si>
    <t>14</t>
  </si>
  <si>
    <t>TRANSFERENCIA DE RESULTADOS, FORTALECIMIENTO Y VISIBILIDAD  A LOS PROCESOS DE INVESTIGACION.</t>
  </si>
  <si>
    <t>financiar los gastos de la direccion de investigación para el fortalecimiento de sus procesos (fondo renovable- de conformidad con la resolución no.033 del 15 de marzo de 2013 y resolucion 162 de 2019</t>
  </si>
  <si>
    <t>apoyo economico a la  docente del programa academico zootecnia  natalia escobar escobar, que participara en representacion de la universidad de cundinamarca como ponente, en el evento denominado: 11th international conference biosystems engineering 2020, a realizarse del 6 al 8 de mayo de 2020 en tartu, estonia.</t>
  </si>
  <si>
    <t>173</t>
  </si>
  <si>
    <t>renovación servicios de soporte y mantenimiento de la plataforma open journal_x000D_
system (ojs) por un (1) año, para garantizar la preservación, gestión y_x000D_
visibilización de la producción intelectual de la universidad de cundinamarca y_x000D_
taller para la marcación y validación de revistas en lenguaje xml según el_x000D_
modelo scielo publishing schema de 16 horas para 10 personas.</t>
  </si>
  <si>
    <t>234</t>
  </si>
  <si>
    <t>membresía para hacer parte del nodo_x000D_
bogotá â cundinamarca de la red colombiana de semilleros de investigación_x000D_
(redcolsi) para la vigencia 2020).</t>
  </si>
  <si>
    <t>236</t>
  </si>
  <si>
    <t xml:space="preserve">Prestar los servicios profesionales para el manejo de portal web Dirección de Investigación y administración del  sello editorial de la Universidad de Cundinamarca, el sistema de revistas de la Universidad y el apoyo del sistema de gestión de la calidad del proceso  ciencia, tecnología e innovación entre otras actividades de fortalecimiento  a la investigación. </t>
  </si>
  <si>
    <t>441/02</t>
  </si>
  <si>
    <t>71</t>
  </si>
  <si>
    <t>Prestar los servicios profesionales para brindar apoyo y acompañamiento en el desarrollo de las actividades establecidas en el procedimiento Proyectos de Investigación, asi como contribuir en el seguimiento de poryectos de interes institucional y convocatorias internas, entre otras actividades de fortalecimiento a la investigación.</t>
  </si>
  <si>
    <t>442/02</t>
  </si>
  <si>
    <t>72</t>
  </si>
  <si>
    <t>Prestar los servicios profesionales para brindar apoyo y  acompañamiento en la formulación, estructuración y desarrollo de proyectos para el Sistema General de Regalías del Fondo de Ciencia, Tecnología e Innovación bajo la metodología del Marco lógico MML y MGA.</t>
  </si>
  <si>
    <t>443/02</t>
  </si>
  <si>
    <t>75</t>
  </si>
  <si>
    <t>Prestar los servicios para brindar apoyo y acompañamiento en el desarrollo de las actividades establecidas en el procedimiento Grupos de Investigación  de la Universidad de Cundinamarca, a fin de contribuir en el reconocimiento y categorización, entre otras actividades de fortalecimiento a la investigación.</t>
  </si>
  <si>
    <t>444/02</t>
  </si>
  <si>
    <t>152</t>
  </si>
  <si>
    <t>Prestar servicios profesionales para brindar asesoría y acompañamiento en la ejecución de proyectos de investigación aprobados en convocatorias externas</t>
  </si>
  <si>
    <t>445/02</t>
  </si>
  <si>
    <t>73</t>
  </si>
  <si>
    <t>Prestar los servicios para brindar apoyo y acompañamiento en el desarrollo de las actividades establecidas en el procedimiento Semilleros de Investigación de la Universidad de Cundinamarca, entre otras actividades de fortalecimiento a la investigación.</t>
  </si>
  <si>
    <t>446/02</t>
  </si>
  <si>
    <t>150</t>
  </si>
  <si>
    <t xml:space="preserve">Prestar los servicios profesionales como corrector de estilo de  la Universidad de Cundinamarca. </t>
  </si>
  <si>
    <t>447/02</t>
  </si>
  <si>
    <t>74</t>
  </si>
  <si>
    <t xml:space="preserve">Prestar servicios profesionales como diseñador gráfico para Brindar apoyo y acompañamiento en el procedimiento editorial del Proceso de ciencia, tecnología e innovación, entre otras actividades De fortalecimiento a la investigación
</t>
  </si>
  <si>
    <t>448/02</t>
  </si>
  <si>
    <t>149</t>
  </si>
  <si>
    <t>Prestar servicios como investigador para desarrollar, ejecutar y contribuir en la presentación  proyectos de investigación del programa ingeniería electrónica.</t>
  </si>
  <si>
    <t>449/02</t>
  </si>
  <si>
    <t>76</t>
  </si>
  <si>
    <t>Prestar los servicios profesionales para el fortalecimiento de la investigación con productos de ciencia, tecnología e innovación, desarrollando proyectos de investigación y fortaleciendo así mismo el grupo de investigación fitomejoramiento y biotecnología de cultivos del Sumapaz.</t>
  </si>
  <si>
    <t>450/02</t>
  </si>
  <si>
    <t>148</t>
  </si>
  <si>
    <t>Prestar servicios profesionales como investigador para desarrollar y ejecutar los proyectos presentados y aprobados en convocatorias internas y proyectos de interés institucional de la Universidad de Cundinamarca, a fin de fortalecer e incrementar la productividad científica y tecnológica</t>
  </si>
  <si>
    <t>451/02</t>
  </si>
  <si>
    <t>147</t>
  </si>
  <si>
    <t>Prestar servicios  para brindar apoyo y  acompañamiento en la ejecución de proyectos de investigación de interés institucional y  aprobados en convocatorias internas</t>
  </si>
  <si>
    <t>452/02</t>
  </si>
  <si>
    <t>163</t>
  </si>
  <si>
    <t>Prestar servicios profesionales como Asesor Juridico de la Universidad de Cundinamarca, para contribuir en el desarrollo y ejecucion de programas y proyectos de investigacion internos y externos.</t>
  </si>
  <si>
    <t>453/08</t>
  </si>
  <si>
    <t>prestar los servicios profesionales como investigador principal del proyecto de investigación: impacto de la economía social y solidaria (ess) del sector primario en el crecimiento del departamento de Cundinamarca, aprobado en convocatoria de proyectos de investigación conjuntos entre la universidad de Cundinamarca y la universidad nacional de Colombia sede Bogotá.</t>
  </si>
  <si>
    <t>726/04</t>
  </si>
  <si>
    <t>231</t>
  </si>
  <si>
    <t>prestar los servicios profesionales como investigador para desarrollar y ejecutar los proyectos presentados en convocatorias externas y en convocatoria conjunta unal–udec, a fin de fortalecer e incrementar  la productividad  científica y tecnológica de la universidad de Cundinamarca.</t>
  </si>
  <si>
    <t>727/04</t>
  </si>
  <si>
    <t>226</t>
  </si>
  <si>
    <t>prestar servicios profesionales como arquitecto para contribuir en el cumplimiento de requisitos para acceder a los recursos del sgr fctei de la convocatoria para la conformación de un listado de propuestas de proyectos elegibles para el fortalecimiento de capacidades institucionales y de investigación de las instituciones de educación superior públicas mecanismo 2, a través de la presentación del proyecto: "fortalecimiento tecnológico e investigativo del centro de estudios agroambientales de la universidad de cundinamarca-agrocundinamarca"</t>
  </si>
  <si>
    <t>729/04</t>
  </si>
  <si>
    <t>229</t>
  </si>
  <si>
    <t xml:space="preserve">prestar servicios profesionales como ingeniero electricista para contribuir en el cumplimiento de requisitos para acceder a los recursos del sgr fctei de la convocatoria para la conformación de un listado de propuestas de proyectos elegibles para el fortalecimiento de capacidades institucionales y de investigación de las instituciones de educación superior públicas mecanismo 2, a través de la presentación del proyecto: "fortalecimiento tecnológico e investigativo del centro de estudios agroambientales de la universidad de cundinamarca-agrocundinamarca" </t>
  </si>
  <si>
    <t>730/04</t>
  </si>
  <si>
    <t>228</t>
  </si>
  <si>
    <t xml:space="preserve">prestar servicios profesionales como ingeniero civil con conocimiento en ingeniería estructural para contribuir en el cumplimiento de requisitos para acceder a los recursos del sgr fctei de la convocatoria para la conformación de un listado de propuestas de proyectos elegibles para el fortalecimiento de capacidades institucionales y de investigación de las instituciones de educación superior públicas mecanismo 2, a través de la presentación del proyecto: "fortalecimiento tecnológico e investigativo del centro de estudios agroambientales de la universidad de cundinamarca-agrocundinamarca" </t>
  </si>
  <si>
    <t>731/04</t>
  </si>
  <si>
    <t>227</t>
  </si>
  <si>
    <t xml:space="preserve">prestar servicios profesionales como ingeniero civil con conocimiento en recursos hidráulicos para contribuir en el cumplimiento de requisitos para acceder a los recursos del sgr fctei de la convocatoria para la conformación de un listado de propuestas de proyectos elegibles para el fortalecimiento de capacidades institucionales y de investigación de las instituciones de educación superior públicas mecanismo 2, a través de la presentación del proyecto: "fortalecimiento tecnológico e investigativo del centro de estudios agroambientales de la universidad de cundinamarca-agrocundinamarca" </t>
  </si>
  <si>
    <t>732/04</t>
  </si>
  <si>
    <t>225</t>
  </si>
  <si>
    <t>prestar los servicios profesionales como investigador para realizar acompañamiento  a los grupos de investigación del programa licenciatura en educación básica con énfasis en ciencias sociales y desarrollo de proyectos de investigación, a fin de fortalecer e incrementar  la productividad  científica y tecnológica de la universidad de Cundinamarca</t>
  </si>
  <si>
    <t>733/04</t>
  </si>
  <si>
    <t>230</t>
  </si>
  <si>
    <t>Prestar los servicios profesionales para el manejo de portal web Dirección de Investigación y administración del  sello editorial de la Universidad de Cundinamarca, el sistema de revistas de la Universidad y el apoyo del sistema de gestión de la calidad del proceso  ciencia, tecnología e innovación entre otras actividades de fortalecimiento  a la investigación.</t>
  </si>
  <si>
    <t>765/08</t>
  </si>
  <si>
    <t>315</t>
  </si>
  <si>
    <t>Prestar los servicios profesionales para brindar apoyo y acompañamiento en la formulación, estructuración y desarrollo de proyectos para el Sistema General de Regalías del Fondo de Ciencia, Tecnología e Innovación bajo la metodología del Marco lógico MML y MGA</t>
  </si>
  <si>
    <t>767/08</t>
  </si>
  <si>
    <t>322</t>
  </si>
  <si>
    <t xml:space="preserve">Prestar servicios para brindar apoyo y  acompañamiento en la ejecución de proyectos de investigación de interés institucional y aprobados en convocatorias internas, externas y del SGR. </t>
  </si>
  <si>
    <t>769/12</t>
  </si>
  <si>
    <t>771/08</t>
  </si>
  <si>
    <t>286</t>
  </si>
  <si>
    <t xml:space="preserve">Prestar servicios profesionales como diseñador gráfico para Brindar apoyo y acompañamiento en el procedimiento editorial del Proceso de ciencia, tecnología e innovación, entre otras actividades De fortalecimiento a la investigación. </t>
  </si>
  <si>
    <t>772/08</t>
  </si>
  <si>
    <t>316</t>
  </si>
  <si>
    <t>Prestar servicios como investigador para desarrollar, ejecutar y contribuir en la presentación  proyectos de investigación del programa ingeniería electrónica</t>
  </si>
  <si>
    <t>773/08</t>
  </si>
  <si>
    <t>313</t>
  </si>
  <si>
    <t>774/08</t>
  </si>
  <si>
    <t>311</t>
  </si>
  <si>
    <t>Prestar los servicios profesionales para el fortalecimiento de la investigación con productos de ciencia, tecnología e innovación, desarrollando proyectos de investigación y fortaleciendo así mismo el grupo de investigación fitomejoramiento y biotecnología de cultivos del Sumapaz</t>
  </si>
  <si>
    <t>775/08</t>
  </si>
  <si>
    <t>312</t>
  </si>
  <si>
    <t xml:space="preserve">Prestar servicios profesionales como investigador para desarrollar y ejecutar los proyectos presentados y aprobados en convocatorias internas y proyectos de interés institucional de la Universidad de Cundinamarca, a fin de fortalecer e incrementar la productividad científica y tecnológica. </t>
  </si>
  <si>
    <t>776/08</t>
  </si>
  <si>
    <t>314</t>
  </si>
  <si>
    <t>Prestar los servicios profesionales como investigador para realizar acompañamiento a los grupos de investigación del programa licenciatura en educación básica con énfasis en ciencias sociales y desarrollo de proyectos de investigación, a fin de fortalecer e incrementar la productividad  científica y tecnológica de la Universidad de Cundinamarca</t>
  </si>
  <si>
    <t>777/08</t>
  </si>
  <si>
    <t xml:space="preserve">Prestar los servicios profesionales como investigador para desarrollar y ejecutar los proyectos presentados en convocatorias externas y en convocatoria conjunta UNAL–UDEC, a fin de fortalecer e incrementar  la productividad  científica y tecnológica de la Universidad de Cundinamarca. </t>
  </si>
  <si>
    <t>778/08</t>
  </si>
  <si>
    <t>319</t>
  </si>
  <si>
    <t>Adquisición de equipo de cómputo para apoyar las actividades de diagramación y diseño de portada y contraportada de todas las publicaciones que se realicen a través de la editorial de la universidad de cundinamarca</t>
  </si>
  <si>
    <t>758/06</t>
  </si>
  <si>
    <t>Adquisición de licencias adobe: creative cloud (indesing, photoshop, ilustrator, acrobat, incopy), por un año, para apoyar las actividades de diagramación y diseño de portada y contraportada de todas las publicaciones que se realicen a través de la editorial de la universidad de cundinamarca</t>
  </si>
  <si>
    <t>759/06</t>
  </si>
  <si>
    <t>Prestar servicios profesionales como metrologo para contribuir y realizar la verificación de las mediciones, unidades de medida y de los equipos utilizados  en el desarrollo de proyectos de investigación</t>
  </si>
  <si>
    <t>760/06</t>
  </si>
  <si>
    <t>318</t>
  </si>
  <si>
    <t xml:space="preserve">Prestar los servicios profesionales como investigador principal  del proyecto de investigación: "biodegradación de residuos plásticos empleando tenebrio molitor y galleria mellonella y su potencial para alimentación en peces", aprobado en convocatoria de proyectos de investigación conjuntos entre la universidad de cundinamarca y la universidad nacional de Colombia sede Bogotá. </t>
  </si>
  <si>
    <t>761/06</t>
  </si>
  <si>
    <t>267</t>
  </si>
  <si>
    <t>GESTION DE MACROPROYECTOS DE CONVCATORIA INTERNA-RECURSOS CREE.</t>
  </si>
  <si>
    <t xml:space="preserve">Prestar los servicios profesionales como ingeniero sistemas para contribuir en el cumplimiento de los objetivos del macroproyecto de investigación de la facultad de educación: El agua renace en el corazón de las niñas y los niños, ,aprobado en convocatoria interna para financiar macroproyectos de investigación 2015 </t>
  </si>
  <si>
    <t>855/12</t>
  </si>
  <si>
    <t xml:space="preserve">Prestar los servicios profesionales como ingeniero electrónico para contribuir en el cumplimiento de los objetivos del macroproyecto de investigación de la facultad de educación: El agua renace en el corazón de las niñas y los niños, ,aprobado en convocatoria interna para financiar macroproyectos de investigación 2015 </t>
  </si>
  <si>
    <t>856/12</t>
  </si>
  <si>
    <t xml:space="preserve">Adquisición de materiales e insumos electrónicos requeridos para contribuir en el cumplimiento de los objetivos  del macroproyecto de investigación de la facultad de educación: El agua renace en el corazón de las niñas y los niños, ,aprobado en convocatoria interna para financiar macroproyectos de investigación 2015 </t>
  </si>
  <si>
    <t>857/12</t>
  </si>
  <si>
    <t xml:space="preserve">Impresión de cartillas y documentos para contribuir en el cumplimiento de los objetivos del macroproyecto de investigación de la facultad de educación: El agua renace en el corazón de las niñas y los niños, ,aprobado en convocatoria interna para financiar macroproyectos de investigación 2015 </t>
  </si>
  <si>
    <t>858/12</t>
  </si>
  <si>
    <t>Prestar los servicios profesionales como ingeniero agrónomo para contribuir en el cumplimiento de los objetivos del macroproyecto de investigación de la facultad de ciencias agropecuarias: estudios de biología, fisiología, ecología y estrategias de manejo del retamo espinoso (ulex europaeus l.) en la región del Sumapaz. aprobado en convocatoria interna para financiar macroproyectos de investigación 2017</t>
  </si>
  <si>
    <t>859/12</t>
  </si>
  <si>
    <t>Prestar los servicios profesionales como  asesor estadístico para contribuir en el cumplimiento de los objetivos del macroproyecto de investigación de la facultad de ciencias agropecuarias: estudios de biología, fisiología, ecología y estrategias de manejo del retamo espinoso (ulex europaeus l.) en la región del Sumapaz. aprobado en convocatoria interna para financiar macroproyectos de investigación 2017</t>
  </si>
  <si>
    <t>860/12</t>
  </si>
  <si>
    <t>Impresión de libros productos de la investigación desarrollada a través del macroproyecto de investigación de la facultad de ingeniería: desarrollo de estrategias pedagógicas mediante tecnologías emergentes para la enseñanza de las matemáticas en la universidad de Cundinamarca, aprobado en convocatoria interna para financiar macroproyectos de investigación 2017</t>
  </si>
  <si>
    <t>861/12</t>
  </si>
  <si>
    <t>Adquisición de licencias requeridas para el cumplimiento de los objetivos del  macroproyecto de investigación de la facultad de ciencias de la salud:  impacto de   la implementación de un modelo de  aula  invertida para el proceso de enseñanza aprendizaje  en el componente básico profesional del programa de enfermería, aprobado en convocatoria interna para financiar macroproyectos de investigación 2017</t>
  </si>
  <si>
    <t>862/12</t>
  </si>
  <si>
    <t>adquisición de equipos tecnológicos requeridos para el cumplimiento de los objetivos del  macroproyecto de investigación de la facultad de ciencias de la salud:  impacto de   la implementación de un modelo de  aula  invertida para el proceso de enseñanza aprendizaje  en el componente básico profesional del programa de enfermería, aprobado en convocatoria interna para financiar macroproyectos de investigación 2017</t>
  </si>
  <si>
    <t>863/12</t>
  </si>
  <si>
    <t>Impresión litográfica cartillas, poster y libro  derivados  del  macroproyecto de investigación de la facultad de ciencias de la salud:  impacto de   la implementación de un modelo de  aula  invertida para el proceso de enseñanza aprendizaje  en el componente básico profesional del programa de enfermería, aprobado en convocatoria interna para financiar macroproyectos de investigación 2017</t>
  </si>
  <si>
    <t>864/12</t>
  </si>
  <si>
    <t>Prestar los servicios profesionales como asesor estadístico para contribuir en el cumplimiento de los objetivos del  macroproyecto de investigación de la facultad de ciencias de la salud:  impacto de   la implementación de un modelo de  aula  invertida para el proceso de enseñanza aprendizaje  en el componente básico profesional del programa de enfermería, aprobado en convocatoria interna para financiar macroproyectos de investigación 2017</t>
  </si>
  <si>
    <t>865/12</t>
  </si>
  <si>
    <t>Prestar los servicios profesionales como diseñador gráfico para contribuir en el cumplimiento de los objetivos del  macroproyecto de investigación de la facultad de ciencias de la salud:  impacto de   la implementación de un modelo de  aula  invertida para el proceso de enseñanza aprendizaje  en el componente básico profesional del programa de enfermería, aprobado en convocatoria interna para financiar macroproyectos de investigación 2017</t>
  </si>
  <si>
    <t>866/12</t>
  </si>
  <si>
    <t xml:space="preserve">FORTALECIMIENTO Y VISIBILIDAD  DE LA  INVESTIGACION EXTENSION FACATATIVA </t>
  </si>
  <si>
    <t>Adquisición de equipos y materiales tecnológicos requeridos para el proyecto de investigación: "sistema de alerta temprana para la reducción de riesgos por eventos climatológicos aplicando redes de sensores y tecnologías iot", aprobado en convocatoria interna de 2018.</t>
  </si>
  <si>
    <t>867/12</t>
  </si>
  <si>
    <t>FORTALECIMIENTO Y VISIBILIDAD  DE LA  INVESTIGACION SECCIONAL GIRARDOT.</t>
  </si>
  <si>
    <t>Adquisición de equipo médico requerido para el proyecto de investigación caracterización de los procesos de enseñanza aprendizaje del área de humanidades en instituciones públicas de Girardot, aprobado en convocatoria interna para financiar proyectos de investigación 2018</t>
  </si>
  <si>
    <t>868/12</t>
  </si>
  <si>
    <t>Adquisición de equipo tecnológico requerido para el proyecto de investigación caracterización de los procesos de enseñanza aprendizaje del área de humanidades en instituciones públicas de Girardot, aprobado en convocatoria interna para financiar proyectos de investigación 2018</t>
  </si>
  <si>
    <t>869/12</t>
  </si>
  <si>
    <t>Prestar los servicios profesionales como asesor en el área de medicina   para contribuir en el cumplimiento de los objetivos del proyecto de investigación caracterización de los procesos de enseñanza aprendizaje del área de humanidades en instituciones públicas de Girardot, aprobado en convocatoria interna para financiar proyectos de investigación 2018</t>
  </si>
  <si>
    <t>870/12</t>
  </si>
  <si>
    <t>Prestar los servicios profesionales como asesor en el área de bioética para contribuir en el cumplimiento de los objetivos del proyecto de investigación: conocimiento e importancia del consentimiento informado en la investigación de estudiantes de una universidad pública de Girardot, periodo 2018, aprobado en convocatoria interna para financiar proyectos de investigación 2017</t>
  </si>
  <si>
    <t>871/12</t>
  </si>
  <si>
    <t>Prestar los servicios profesionales como asesor estadístico para contribuir en el cumplimiento de los objetivos del proyecto de investigación: conocimiento e importancia del consentimiento informado en la investigación de estudiantes de una universidad pública de Girardot, periodo 2018, aprobado en convocatoria interna para financiar proyectos de investigación 2017</t>
  </si>
  <si>
    <t>872/12</t>
  </si>
  <si>
    <t>GESTION DE CONVOCATORIAS INTERNAS,  PROYECTOS DE INVESTIGACION, PLANES DE TRABAJO SEMILLEROS DE INVESTIGACION  Y PROYECTOS DE INTERES INSTITUCIONAL.</t>
  </si>
  <si>
    <t>Prestar los servicios profesionales como ingeniero catastral para contribuir en el cumplimiento de los objetivos del proyecto de investigación: metodología para la generación de cartografía en el desminado humanitario que se está realizando en la región del Sumapaz en el marco del posconflicto, aprobado en convocatoria interna para financiar proyectos de investigación 2018.</t>
  </si>
  <si>
    <t>873/12</t>
  </si>
  <si>
    <t>Prestar los servicios profesionales como asesor en administración turística y hotelera para contribuir en el cumplimiento de los objetivos del proyecto de investigación  desarrollo de una metodología para establecer rutas turísticas provincia del Sumapaz, aprobado en convocatoria interna para financiar proyectos de investigación 2018.</t>
  </si>
  <si>
    <t>874/12</t>
  </si>
  <si>
    <t>Prestar los servicios profesionales ingeniero de sistemas  para contribuir en el cumplimiento de los objetivos del proyecto de investigación  desarrollo de una metodología para establecer rutas turísticas provincia del Sumapaz, aprobado en convocatoria interna para financiar proyectos de investigación 2018.</t>
  </si>
  <si>
    <t>875/12</t>
  </si>
  <si>
    <t>Adquisición de equipos tecnológicos requeridos para el proyecto de investigación: "análisis biomecánico y factores de riesgo de lesión de las técnicas deportivas acrobáticas. liberty, cupie, y awesome, en cheerleaders de alto rendimiento, aprobado en convocatoria interna para financiar proyectos de investigación 2018.</t>
  </si>
  <si>
    <t>876/12</t>
  </si>
  <si>
    <t xml:space="preserve"> Adquisición  de plataforma de salto para evaluación cinemática para el proyecto de investigación "análisis biomecánico y factores de riesgo de lesión de las técnicas deportivas acrobáticas. liberty, cupie, y awesome, en cheerleaders de alto rendimiento, aprobado en convocatoria interna para financiar proyectos de investigación 2018.</t>
  </si>
  <si>
    <t>877/12</t>
  </si>
  <si>
    <t>Adquisición de materiales y elementos requeridos para el  proyecto de investigación: valoración motriz en la primera infancia del municipio de Fusagasugá y el aporte de la recreación para disminuir el sedentarismo, aprobado en convocatoria interna para financiar proyectos de investigación 2018.</t>
  </si>
  <si>
    <t>878/12</t>
  </si>
  <si>
    <t>Prestar los servicios profesionales  en el área de  ciencias ambientales para contribuir en el cumplimiento de los objetivos del proyecto de investigación: “la sustentabilidad de la agricultura familiar agroecológica -afa- frente a la variabilidad climática en Sumapaz (Cundinamarca - Colombia), aprobado en convocatoria interna para financiar proyectos de investigación 2018.</t>
  </si>
  <si>
    <t>879/12</t>
  </si>
  <si>
    <t>Prestar los servicios profesionales como ingeniero agrónomo para contribuir en el cumplimiento de los objetivos del proyecto de investigación: “la sustentabilidad de la agricultura familiar agroecológica -afa- frente a la variabilidad climática en Sumapaz (Cundinamarca - Colombia), aprobado en convocatoria interna para financiar proyectos de investigación 2018.</t>
  </si>
  <si>
    <t>880/12</t>
  </si>
  <si>
    <t>Grabación de audio profesional derivado del proyecto de investigación  "Alfredo diez nieto (cuba) y blas Emilio atehortúa (Colombia). Obras solistas para violín y guitarra, aprobado en convocatoria interna para financiar proyectos de investigación 2018.</t>
  </si>
  <si>
    <t>881/12</t>
  </si>
  <si>
    <t>GESTION DE PROYECTOS PARA CONTRAPARTIDAS CONVOVATORIAS EXTERNAS.</t>
  </si>
  <si>
    <t>Adquisición de insumos de laboratorio, materiales de vidrio y  reactivos  requeridos para desarrollar el proyecto de investigación denominado: innovación estratégica para el aprovechamiento energético productivo sostenible de residuos agropecuarios en la generación y uso de energía renovable en zona rural de Fusagasugá</t>
  </si>
  <si>
    <t>882/12</t>
  </si>
  <si>
    <t>Adquisición de equipos de laboratorio para desarrollar el proyecto de investigación denominado: innovación estratégica para el aprovechamiento energético productivo sostenible de residuos agropecuarios en la generación y uso de energía renovable en zona rural de Fusagasugá</t>
  </si>
  <si>
    <t xml:space="preserve">Prestar los servicios profesionales como coinvestigador para desarrollar el proyecto de investigación denominado 66227 "Innovación estratégica para el aprovechamiento energético -Productivo sostenible de residuos agropecuarias en la generación y uso de energía renovable en zona rural de Fusagasugá", aprobado en la convocatoria 829 del 2018 de COLCIENCIAS. </t>
  </si>
  <si>
    <t>884/12</t>
  </si>
  <si>
    <t>Prestar los servicios profesionales como personal de apoyo para desarrollar el proyecto de investigación denominado 66227 "Innovación estratégica para el aprovechamiento energético -Productivo sostenible de residuos agropecuarias en la generación y uso de energía renovable en zona rural de Fusagasugá", aprobado en la convocatoria 829 del 2018 de</t>
  </si>
  <si>
    <t>885/12</t>
  </si>
  <si>
    <t>pares  externos que realizaran la  evaluación de siete (7) artículos para publicación  del vol. 6, núm. 1 (2020)  en la revista ciencias agropecuarias</t>
  </si>
  <si>
    <t>RECURSOS PROPIOS UNIDAD REGIONAL, SEDE FUSAGASUGÁ</t>
  </si>
  <si>
    <t>369</t>
  </si>
  <si>
    <t xml:space="preserve">renovación servicio anual que incluye la suscripción al sistema crossref y el soporte técnico durante un añ;o al grupo de editores de la institución para el uso y manejo del doi para las publicaciones de la universidad de cundinamarca.  </t>
  </si>
  <si>
    <t>370</t>
  </si>
  <si>
    <t>410107</t>
  </si>
  <si>
    <t>Centros de Estudios Agroambientales</t>
  </si>
  <si>
    <t xml:space="preserve">Decanatura de Ciencias Agropecuarias </t>
  </si>
  <si>
    <t xml:space="preserve"> MEJORAMIENTO DE LAS CONDICIONES PARA LA CERTIFICACIÓN Y MANTENIMIENTO DE LAS BUENAS PRÁCTICAS GANADERAS EN LAS UNIDADES AGROAMBIENTALES EL TÍBAR Y LA ESPERANZA E INICIO DE PRIMERA FASE PARA LA CERTIFICACIÓN EN BUENAS PRÁCTICAS AGRÍCOLAS EN LA UNIDAD AGROAMBIENTAL LA ESPERANZA DEL CENTRO DE ESTUDIOS AGRAOMBIENTALES DE LA UNIVERSIDAD DE CUNDINAMARCA.         
</t>
  </si>
  <si>
    <t>Toma de muestras y analisis en laboratorios especializados de muestras de aguas,suelos,tejido vegetal y analisis de la calidad de café, para las Unidades Agromabientales el Tibar y la Esperanza de la Universidad de Cundinamarca</t>
  </si>
  <si>
    <t>454/02</t>
  </si>
  <si>
    <t>Diseño, impresión, entrega e instalacion de señalizacion en las unidades agroambientales de la Universidad de Cundinamarca</t>
  </si>
  <si>
    <t>455/02</t>
  </si>
  <si>
    <t>Adqusicion de equipo de ordeño para la Unidad Agroambiental el Tibar de la Universidad de Cundinamarca</t>
  </si>
  <si>
    <t>456/02</t>
  </si>
  <si>
    <t>Adquisicion de silo secador para café, medidor de leche y kit de llave o valvula de pedal para uso institucional, para la Unidad Agroambiental la Esperanza de la Universidad de Cundinamarca</t>
  </si>
  <si>
    <t>457/02</t>
  </si>
  <si>
    <t>Toma de muestra y analisis en laboratorio especializado de pruebas de tuberculosis bovina, para la unidad Agroambiental la Esperanza de la Universidad de Cundinamarca</t>
  </si>
  <si>
    <t>458/02</t>
  </si>
  <si>
    <t>+</t>
  </si>
  <si>
    <t>410108</t>
  </si>
  <si>
    <t xml:space="preserve">Planta Fisica </t>
  </si>
  <si>
    <t xml:space="preserve">Bienes y Servicios </t>
  </si>
  <si>
    <t>25</t>
  </si>
  <si>
    <t xml:space="preserve">INTERVENTORIA PARA LA REVISION INTEGRAL, ACTUALIZACION Y AMPLIACION DEL BLOQUE A, EXTENSION SOACHA </t>
  </si>
  <si>
    <t xml:space="preserve">Revisión integral de la consultoria y licenciamiento para la actualización y ampliación del Bloque A, Extensión Soacha </t>
  </si>
  <si>
    <t>459/02</t>
  </si>
  <si>
    <t>77</t>
  </si>
  <si>
    <t>31</t>
  </si>
  <si>
    <t xml:space="preserve">.CAMPUS SOSTENIBLE - USO EFICIENTE Y RACIONAL DEL AGUA Y LA ENERGÍA      </t>
  </si>
  <si>
    <t>Consultoria para diseños eléctricos, arquitectónicos e hidrosanitarops, del proyecto Campus Sostenible en la sede Fusagasugá</t>
  </si>
  <si>
    <t>460/02</t>
  </si>
  <si>
    <t>32</t>
  </si>
  <si>
    <t xml:space="preserve">Contratación servicio profesional de Ingeniero electricista, eléctrico o electronico para el desarrollo del proyecto Campus Sostenible y otros </t>
  </si>
  <si>
    <t>461/02</t>
  </si>
  <si>
    <t>33</t>
  </si>
  <si>
    <t xml:space="preserve">Contratación servicio profesional de ingeniero hidrosanitario o afin para el desarrollo del proyecto Campus Sostenible </t>
  </si>
  <si>
    <t>462/02</t>
  </si>
  <si>
    <t>26</t>
  </si>
  <si>
    <t xml:space="preserve">CONSULTORÍA  PARA LA ELABORACIÓN DE LA FASE II DE LOS DISEÑOS TECNICOS DEL ACCESO Y CIRCULACIONES PEATONALES DE LA UNIVERSIDAS DE CUNDINAMARCA SEDE FUSAGASUGÁ         </t>
  </si>
  <si>
    <t>Consultoría para la elaboración de los estudios tecnicos complementarios y ajustes necesarios de urbanismo y arquitectura para la porteria y zonas de acceso principal de la Universidad de Cundinamarca sede Fusagasugá y elaboración de la cartilla de espacio público y andenes para la Universidad de Cundinamarca.</t>
  </si>
  <si>
    <t>463/02</t>
  </si>
  <si>
    <t>181</t>
  </si>
  <si>
    <t>.CONSULTORÍA Y LICENCIAMIENTO PARA LA ELABORACIÓN DE LOS DISEÑ;OS Y ESTUDIOS TÉCNICOS DE LA CONSTRUCCIÓN DE LA ALAMEDA (CONEXIÓN PEATONAL, MURO DE CERRAMIENTO, KIOSCO) COSTADO NORTE DE LA UNIVERSIDAD DE CUNDINAMARCA SEDE FUSAGASUGA.</t>
  </si>
  <si>
    <t>Consultoría para la elaboración de los estudios y diseños arquitectonicos, urbanistico y tecnicos necesarios para construir la alameda en el costado norte de la Universidad de Cundinamarca e intervenciones del kiosko y su entorno inmediato</t>
  </si>
  <si>
    <t>464/02</t>
  </si>
  <si>
    <t>Estampilla - Recursos Propios</t>
  </si>
  <si>
    <t>CONSTRUCCIÓN DE LA PRIMERA FASE DE LA NUEVA SEDE DE LA EXTENSIÓN ZIPAQUIRÁ DE LA UNIVERSIDAD DE CUNDINAMARCA.</t>
  </si>
  <si>
    <t>construcción de la primera fase de la nueva sede de la extensión Zipaquirá de la universidad de Cundinamarca</t>
  </si>
  <si>
    <t xml:space="preserve">interventoría a la construcción de la primera fase de la nueva sede de la extensión Zipaquirá de la universidad de Cundinamarca </t>
  </si>
  <si>
    <t xml:space="preserve">INSTALACIÓN DE SISTEMA DE ILUMINACIÓN CON ENERGIA FOTOVOLTAICA (PANELES SOLARES) - ETAPA I - PARA LAS AULAS ESPECIALES DE FORMACIÓN EN EL COLISEO DE DEPORTES  DEL PROGRAMA DE CIENCIAS DEL DEPORTE Y LA EDUCACIÓN FÍSICA - DE LA UNIVERSIDAD DE CUNDINAMARCA, EXTENSIÓN SOACHA </t>
  </si>
  <si>
    <t>Instalación de sistema de iluminación con energía fotovoltaica (paneles solares) - etapa i - para las aulas especiales de formación en el coliseo de deportes  del programa de ciencias del deporte y la educación física - de la universidad de Cundinamarca, extensión Soacha</t>
  </si>
  <si>
    <t>816/12</t>
  </si>
  <si>
    <t xml:space="preserve">Agosto </t>
  </si>
  <si>
    <t>ADQUISICIÓN E INSTALACIÓN DE PANELES SOLARES DE LA UNIVERSIDAD CUNDINAMARCA, SECCIONAL GIRARDOT</t>
  </si>
  <si>
    <t>Adquisición de paneles solares para la seccional Girardot de la Universidad de Cundinamarca</t>
  </si>
  <si>
    <t>817/12</t>
  </si>
  <si>
    <t>CONSTRUCCIÓN DE UN ESPACIO DE ACTIVIDAD FISICA Y DESCANSO PARA LA EXTENSION FACATATIVA DE LA UNIVERSIDAD DE CUNDINAMARCA.</t>
  </si>
  <si>
    <t>Construcción de un espacio de actividad física extensión Facatativá de la Universidad de Cundinamarca</t>
  </si>
  <si>
    <t>Desarrollo Tecnologico</t>
  </si>
  <si>
    <t xml:space="preserve">Sistemas y Tecnologia </t>
  </si>
  <si>
    <t>1</t>
  </si>
  <si>
    <t>APOYO PROFESIONAL ESPECIALIZADO PARA LA GESTIÓN DE SERVICIOS DE TI Y EL SOPORTE EXTERNO A LA PLATAFORMA INSTITUCIONAL DE LA UNIVERSIDAD DE CUNDINAMARCA</t>
  </si>
  <si>
    <t>contratacion personal ocasional termino fijo para la universidad de cundinamarca, direccion de sistemas y tecnologia, fusagasuga</t>
  </si>
  <si>
    <t xml:space="preserve">contratacion personal ocasional termino fijo para la universidad de cundinamarca, direccion de sistemas y tecnologia </t>
  </si>
  <si>
    <t>Recursos de Balance</t>
  </si>
  <si>
    <t>273</t>
  </si>
  <si>
    <t>7</t>
  </si>
  <si>
    <t xml:space="preserve">FORTALECIMIENTO DE LOS CONTROLES DE LA SEGURIDAD INFORMÁTICA Y LICENCIAMIENTO EN LA UNIVERSIDAD DE CUNDINAMARCA </t>
  </si>
  <si>
    <t>fondo renovable para la adquisición de insumos y fundibles para el mantenimiento preventivo y/o correctivo de los recursos informáticos y traslado de personal especializado en configuración de equipos tecnologicos</t>
  </si>
  <si>
    <t>176</t>
  </si>
  <si>
    <t>34</t>
  </si>
  <si>
    <t xml:space="preserve"> SERVICIOS DE RED MPLS CENTRALIZADA (DATOS-INTERNET DEDICADO</t>
  </si>
  <si>
    <t xml:space="preserve">otrosi no. 1 al contrato f-cps 037 de 2019 servicio de red de datos e internet dedicado con canales centralizados desde datacenter (principal y backup) para la sede, seccionales, extensiones, oficina de bogotá, granjas universitarias, seguridad perimetral en alta disponibilidad (firewall de nueva generación) que provea control y gestión del tráfico entrante y saliente de red y alojamiento de servidores en data center tipo colocation para la universidad de cundinamarca </t>
  </si>
  <si>
    <t>240</t>
  </si>
  <si>
    <t>Renovación y suscripción del servicio de licenciamiento Microsoft educativo para la universidad de Cundinamarca</t>
  </si>
  <si>
    <t>465/02</t>
  </si>
  <si>
    <t>56</t>
  </si>
  <si>
    <t>Renovación de la membresía gs1 logyca / asociación código de barras de la universidad de Cundinamarca</t>
  </si>
  <si>
    <t>466/02</t>
  </si>
  <si>
    <t>151</t>
  </si>
  <si>
    <t>Servicio de red de datos e internet dedicado con canales centralizados desde datacenter (principal y backup) para la sede, seccionales, extensiones, oficina de Bogotá, granjas universitarias. Seguridad perimetral en alta disponibilidad (firewall de nueva generación) que provea control y gestión del tráfico entrante y saliente de la red y alojamiento de servidores en data center tipo colocation para la universidad de Cundinamarca.</t>
  </si>
  <si>
    <t>467/02</t>
  </si>
  <si>
    <t>Adquisición y renovación de licencias vip educativo (programa de suscripción creative cloud) para la universidad de Cundinamarca.</t>
  </si>
  <si>
    <t>468/02</t>
  </si>
  <si>
    <t>Renovación del servicio de soporte para la licencia del servidor de base de datos oracle</t>
  </si>
  <si>
    <t>469/02</t>
  </si>
  <si>
    <t>Adquisicion de firma digital para los funconarios de la Universidad de la Cundinamarca.</t>
  </si>
  <si>
    <t>754/05</t>
  </si>
  <si>
    <t>Software especializado de chat que se integre a la página web, que incluye mantenimiento y soporte, compatibilidad con navegadores web y móviles, parametrizable, administrable y que permita la generación de indicadores, historial y reportes a la medida</t>
  </si>
  <si>
    <t>755/05</t>
  </si>
  <si>
    <t>Servicio de Facturación electrónica por doce (12) meses, incluye configuración pruebas, soporte, envió de documentos, almacenamiento, Web Services de reporte a la DIAN.</t>
  </si>
  <si>
    <t>780/08</t>
  </si>
  <si>
    <t>Prestar servicio de apoyo en la dirección de sistemas y tecnología en la extensión Soacha</t>
  </si>
  <si>
    <t>472/02</t>
  </si>
  <si>
    <t>43</t>
  </si>
  <si>
    <t>prestar servicios profesionales en el análisis, desarrollo y documentación del módulo de contratación - modalidad contratos personal académico</t>
  </si>
  <si>
    <t xml:space="preserve">Abril </t>
  </si>
  <si>
    <t>Servicio de soporte y actualizaciones de la plataforma académico administrativa, incluyendo el desarrollo de los Web services de Conciliación bancaria  y PSE en línea, para mejorar los servicios ofrecidos a la comunidad Universitaria.</t>
  </si>
  <si>
    <t>779/08</t>
  </si>
  <si>
    <t>Apoyo profesional para los procesos de desarrollo de análisis de datos de los sistemas de información de la Universidad de Cundinamarca</t>
  </si>
  <si>
    <t>784/10</t>
  </si>
  <si>
    <t>Prestar servicios de apoyo a la Dirección de Sistemas y Tecnología para el 2 semestre vigencia 2020</t>
  </si>
  <si>
    <t>785/10</t>
  </si>
  <si>
    <t>337</t>
  </si>
  <si>
    <t>suscribir los servicios de red mpls centralizada (datos-internet dedicado) con 2 canales activo-activo, automatizados, redundantes, distribuidos y administrados desde el datacenter del proveedor para cada una de la sede, seccionales, extensiones, oficina de proyectos especiales y relaciones interinstitucionales, centro académico deportivo cad Fusagasugá y los respectivos centros de estudios agroambientales (la esperanza y el tíbar). servicio de seguridad perimetral en alta disponibilidad (firewall de nueva generación) que provea control y gestión del tráfico entrante y saliente de la red y alojamiento de servidores en data center tipo colocation para la universidad de Cundinamarca.</t>
  </si>
  <si>
    <t>737/04</t>
  </si>
  <si>
    <t>Estampilla Prodesarrollo - Recursos del Balance</t>
  </si>
  <si>
    <t>291</t>
  </si>
  <si>
    <t>fortalecimiento de recursos informáticos de la universidad de cundinamarca.</t>
  </si>
  <si>
    <t>consultoría para la transición del protocolo IP versión 4 al IP versión 6, de acuerdo a las disposiciones del ministerio de las tecnologías de la información para la Universidad de Cundinamarca.</t>
  </si>
  <si>
    <t>Adquisición de un Sistema de  grabación y transmisión de streaming para la Universidad de Cundinamarca.</t>
  </si>
  <si>
    <t>852/12</t>
  </si>
  <si>
    <t>Servicio especializado de análisis de datos y presentación BI del usos de las herramientas TEAMS para la Universidad de Cundinamarca.</t>
  </si>
  <si>
    <t>854/12</t>
  </si>
  <si>
    <t>410110</t>
  </si>
  <si>
    <t>Bienestar Universitario</t>
  </si>
  <si>
    <t>FOMENTO DE LOS HABITOS, ESTILOS DE VIDA SALUDABLES, APROVECHAMIENTO DEL TIEMPO LIBRE Y FORTALECIMIENTO DE LAS APTITUDES Y ACTITUDES DE LA COMUNIDAD UNIVERSITARIA.</t>
  </si>
  <si>
    <t>contratación personal ocasional termino fijo para la universidad de cundinamarca dirección de bienestar universitario</t>
  </si>
  <si>
    <t>Transferencia de la Nacion</t>
  </si>
  <si>
    <t>3</t>
  </si>
  <si>
    <t>fondo renovable nâ° 1 - fomento de los hábitos y estilos de vida saludables, aprovechamiento del tiempo libre y fortalecimiento de las aptitudes y actitudes de la comunidad universitaria.</t>
  </si>
  <si>
    <t>Devoluciones por concepto de IVA</t>
  </si>
  <si>
    <t>22</t>
  </si>
  <si>
    <t>apoyo económico juegos fisuamãrica games 2020</t>
  </si>
  <si>
    <t>180</t>
  </si>
  <si>
    <t>otro si no. 01 a la orden de prestación de servicios f-ops 062 de 2020, que tiene como objeto prestar servicios profesionales para el fortalecimiento de hábitos de vida saludable y mejoramiento de la calidad de vida en la comunidad de la universidad de cundinamarca, extensión zipaquirá.</t>
  </si>
  <si>
    <t>269</t>
  </si>
  <si>
    <t>contratación personal ocasional termino fijo para la universidad de cundinamarca, dirección de bienestar universitario.</t>
  </si>
  <si>
    <t>274</t>
  </si>
  <si>
    <t xml:space="preserve">prestar servicios de apoyo en el desarrollo de los 4 ejes estratégicos en la universidad de cundinamarca, seccional girardot._x000D_
</t>
  </si>
  <si>
    <t>594/02</t>
  </si>
  <si>
    <t>04 de Agosto de 2020</t>
  </si>
  <si>
    <t xml:space="preserve">
367</t>
  </si>
  <si>
    <t xml:space="preserve">prestar servicios de auxiliar de enfermería a la comunidad universitaria de la sede fusagasugá en la universidad de cundinamarca._x000D_
</t>
  </si>
  <si>
    <t>575/02</t>
  </si>
  <si>
    <t>4 de Agosto de 2020</t>
  </si>
  <si>
    <t>pago de la anualidad ascun regional centro occidente</t>
  </si>
  <si>
    <t>336</t>
  </si>
  <si>
    <t>ESTRATEGIAS DE APOYO SOCIO ECONÓMICOS PARA LA OPTIMIZACIÓN DE LA RETENCIÓN ESTUDIANTIL EN ESTUDIANTES DE PREGRADO</t>
  </si>
  <si>
    <t>Contratar el servicio de restaurante universitario para los estudiantes de la universidad de Cundinamarca, extensión Facatativá. Para el primer periodo académico 2020.</t>
  </si>
  <si>
    <t>090/01</t>
  </si>
  <si>
    <t>ENERO</t>
  </si>
  <si>
    <t>Contratar el servicio de restaurante universitario para los estudiantes de la universidad de Cundinamarca, extensión Soacha. Para el primer periodo académico 2020.</t>
  </si>
  <si>
    <t>091/01</t>
  </si>
  <si>
    <t>15</t>
  </si>
  <si>
    <t>Contratar el servicio de restaurante universitario para los estudiantes de la universidad de Cundinamarca, seccional Ubaté. Para el primer periodo académico 2020.</t>
  </si>
  <si>
    <t>092/01</t>
  </si>
  <si>
    <t>11</t>
  </si>
  <si>
    <t>Contratar el servicio de restaurante   universitario para los estudiantes de la universidad de Cundinamarca, seccional Girardot para el primer periodo académico 2020.</t>
  </si>
  <si>
    <t>093/01</t>
  </si>
  <si>
    <t>12</t>
  </si>
  <si>
    <t>Contratar el servicio plan día de alimentación para los estudiantes de la universidad de Cundinamarca, seccional Girardot para el primer periodo académico 2020.</t>
  </si>
  <si>
    <t>094/01</t>
  </si>
  <si>
    <t>17</t>
  </si>
  <si>
    <t>Contratar el servicio de plan día de alimentación para los estudiantes de la universidad de Cundinamarca,  sede Fusagasugá, para el primer periodo académico 2020.</t>
  </si>
  <si>
    <t>095/01</t>
  </si>
  <si>
    <t>6</t>
  </si>
  <si>
    <t>Prestar servicios en la dirección de bienestar universitario como coordinadora en el área psicosocial en la sede Fusagasugá,  de la universidad de Cundinamarca.</t>
  </si>
  <si>
    <t>096/01</t>
  </si>
  <si>
    <t>37</t>
  </si>
  <si>
    <t>Contratar el servicio de hogar universitario para los estudiantes de la universidad de Cundinamarca, seccional Ubaté. Para el primer periodo académico 2020.</t>
  </si>
  <si>
    <t>097/01</t>
  </si>
  <si>
    <t xml:space="preserve">Prestar servicios de apoyo como profesional social comunitaria de la universidad de Cundinamarca, sede Fusagasugá. </t>
  </si>
  <si>
    <t>098/01</t>
  </si>
  <si>
    <t>Prestar servicios de auxiliar de enfermería a la comunidad universitaria de la sede Fusagasugá, , en la universidad de Cundinamarca.</t>
  </si>
  <si>
    <t>099/01</t>
  </si>
  <si>
    <t>Prestar servicios como fisioterapeuta en programas de aprendizaje de hábitos de vida saludable y mejoramiento de la calidad de vida, a la comunidad universitaria de la universidad de Cundinamarca.</t>
  </si>
  <si>
    <t>100/01</t>
  </si>
  <si>
    <t>29</t>
  </si>
  <si>
    <t>Prestar servicios de apoyo en el desarrollo de los 4 ejes estratégicos en la universidad de Cundinamarca, seccional Girardot.</t>
  </si>
  <si>
    <t>101/01</t>
  </si>
  <si>
    <t>Prestar sus servicios profesionales para el fortalecimiento de hábitos de vida saludable y mejoramiento de la calidad de vida en la comunidad de la universidad de Cundinamarca  extensión Soacha.</t>
  </si>
  <si>
    <t>102/01</t>
  </si>
  <si>
    <t>28</t>
  </si>
  <si>
    <t>Prestar servicios  profesionales  para el fortalecimiento  de hábitos de vida saludable y mejoramiento de la calidad de vida en la comunidad de la universidad de Cundinamarca  extensión Zipaquirá.</t>
  </si>
  <si>
    <t>104/01</t>
  </si>
  <si>
    <t>64</t>
  </si>
  <si>
    <t>Prestar servicio de apoyo para el fortalecimiento  de hábitos  de vida saludable  y mejoramiento de la calidad de vida en la comunidad de la  universidad de Cundinamarca extensión chía.</t>
  </si>
  <si>
    <t>105/01</t>
  </si>
  <si>
    <t>Contratar el servicio de restaurante universitario para los estudiantes de la universidad de Cundinamarca, Sede Fusagasugá para el primer periodo académico 2020.</t>
  </si>
  <si>
    <t>128/01</t>
  </si>
  <si>
    <t>Contratar el servicio de restaurante universitario para los estudiantes de la universidad de Cundinamarca, extensión Zipaquirá para el primer periodo académico 2020.</t>
  </si>
  <si>
    <t>129/01</t>
  </si>
  <si>
    <t>19</t>
  </si>
  <si>
    <t>Contratar el servicio de plan complementario de alimentación para los estudiantes de la universidad de Cundinamarca, extensión chía. Para el primer periodo académico 2020.</t>
  </si>
  <si>
    <t>124/01</t>
  </si>
  <si>
    <t>16</t>
  </si>
  <si>
    <t>Contratar el servicio de plan día de alimentación para los estudiantes de la universidad de Cundinamarca, extensión Facatativá. Para el primer periodo académico 2020.</t>
  </si>
  <si>
    <t>125/01</t>
  </si>
  <si>
    <t>13</t>
  </si>
  <si>
    <t>126/01</t>
  </si>
  <si>
    <t>8</t>
  </si>
  <si>
    <t>Contratar el servicio de plan complementario de alimentación para los estudiantes de la universidad de Cundinamarca, seccional Ubaté. Para el primer periodo académico 2020.</t>
  </si>
  <si>
    <t>113/01</t>
  </si>
  <si>
    <t>20</t>
  </si>
  <si>
    <t>Contratar el servicio de hogar universitario para los estudiantes de la universidad de Cundinamarca, sede Fusagasugá, para el primer periodo académico 2020.</t>
  </si>
  <si>
    <t>114/01</t>
  </si>
  <si>
    <t>5</t>
  </si>
  <si>
    <t>Contratar el servicio de hogar universitario para los estudiantes de la universidad de Cundinamarca, extensión Facatativá. Para el primer periodo académico 2020.</t>
  </si>
  <si>
    <t>115/01</t>
  </si>
  <si>
    <t>9</t>
  </si>
  <si>
    <t>Contratar el servicio de hogar universitario para los estudiantes de la universidad de Cundinamarca, seccional Girardot para el primer periodo académico 2020.</t>
  </si>
  <si>
    <t>116/01</t>
  </si>
  <si>
    <t>21</t>
  </si>
  <si>
    <t>118/01</t>
  </si>
  <si>
    <t>prestar servicios profesionales como psicóloga de bienestar universidad, en lo relacionado con formación para la vida</t>
  </si>
  <si>
    <t>738/04</t>
  </si>
  <si>
    <t>Marzo</t>
  </si>
  <si>
    <t>219</t>
  </si>
  <si>
    <t>Prestar servicios como instructor de tenis de mesa para estudiantes, docentes y administrativos de la universidad de Cundinamarca sede Fusagasugá.</t>
  </si>
  <si>
    <t>489/02</t>
  </si>
  <si>
    <t>137</t>
  </si>
  <si>
    <t>Prestar servicios como instructor de futbol masculino para estudiantes, docentes y administrativos  de la universidad de Cundinamarca sede Fusagasugá y extensión Soacha.</t>
  </si>
  <si>
    <t>490/02</t>
  </si>
  <si>
    <t>104</t>
  </si>
  <si>
    <t>Prestar servicios como instructor de karate do para estudiantes  de la universidad de Cundinamarca sede Fusagasugá.</t>
  </si>
  <si>
    <t>491/02</t>
  </si>
  <si>
    <t>139</t>
  </si>
  <si>
    <t>Prestar servicios como instructor de taekwondo para estudiantes  de la universidad de Cundinamarca sede Fusagasugá y extensión Soacha.</t>
  </si>
  <si>
    <t>492/02</t>
  </si>
  <si>
    <t>142</t>
  </si>
  <si>
    <t>Prestar servicios como instructor de futbol sala masculino y femenino para estudiantes, docentes y administrativos  de la universidad de Cundinamarca sede Fusagasugá y extensión Soacha.</t>
  </si>
  <si>
    <t>493/02</t>
  </si>
  <si>
    <t>NA</t>
  </si>
  <si>
    <t>Prestar servicios como instructor de rugby masculino y femenino para estudiantes de la universidad de Cundinamarca sede Fusagasugá y extensión Soacha.</t>
  </si>
  <si>
    <t>496/02</t>
  </si>
  <si>
    <t>131</t>
  </si>
  <si>
    <t>Prestar servicios como instructor de atletismo para estudiantes docentes y administrativos de la universidad de Cundinamarca sede Fusagasugá.</t>
  </si>
  <si>
    <t>497/02</t>
  </si>
  <si>
    <t>87</t>
  </si>
  <si>
    <t>Prestar servicios como instructor de baloncesto masculino y femenino para estudiantes de la universidad de Cundinamarca sede Fusagasugá y extensión Soacha.</t>
  </si>
  <si>
    <t>498/02</t>
  </si>
  <si>
    <t>101</t>
  </si>
  <si>
    <t>Prestar servicios  como instructor de voleibol masculino y femenino para estudiantes, docentes y administrativos  de la universidad de Cundinamarca sede Fusagasugá y extensión Soacha</t>
  </si>
  <si>
    <t>499/02</t>
  </si>
  <si>
    <t>106</t>
  </si>
  <si>
    <t>Prestar servicios como instructor de porras para estudiantes de la universidad de Cundinamarca sede Fusagasugá y extensión Soacha.</t>
  </si>
  <si>
    <t>500/02</t>
  </si>
  <si>
    <t>136</t>
  </si>
  <si>
    <t>Prestar servicios como instructor de futbol femenino para estudiantes de la universidad de Cundinamarca  extensión Soacha y sede fusagasuga.</t>
  </si>
  <si>
    <t>502/02</t>
  </si>
  <si>
    <t>141</t>
  </si>
  <si>
    <t xml:space="preserve">Prestar servicios como orientador deportivo para estudiantes, docentes y administrativos de la universidad extensión Facatativá. </t>
  </si>
  <si>
    <t>503/02</t>
  </si>
  <si>
    <t>100</t>
  </si>
  <si>
    <t xml:space="preserve">Prestar servicios como orientador deportivo para estudiantes, docentes y administrativos de la universidad extensión chía. </t>
  </si>
  <si>
    <t>504/02</t>
  </si>
  <si>
    <t>90</t>
  </si>
  <si>
    <t xml:space="preserve">Prestar servicios como orientador deportivo para estudiantes, docentes y administrativos de la universidad extensión Soacha. </t>
  </si>
  <si>
    <t>505/02</t>
  </si>
  <si>
    <t>102</t>
  </si>
  <si>
    <t xml:space="preserve">Prestar servicios como orientador deportivo para estudiantes, docentes y administrativos de la universidad seccional Ubaté </t>
  </si>
  <si>
    <t>506/02</t>
  </si>
  <si>
    <t>88</t>
  </si>
  <si>
    <t xml:space="preserve">Prestar servicios como orientador deportivo para estudiantes, docentes y administrativos de la universidad extensión Zipaquirá. </t>
  </si>
  <si>
    <t>507/02</t>
  </si>
  <si>
    <t>107</t>
  </si>
  <si>
    <t xml:space="preserve">Prestar servicios como orientador deportivo para estudiantes, docentes y administrativos de la universidad seccional Girardot. </t>
  </si>
  <si>
    <t>508/02</t>
  </si>
  <si>
    <t>103</t>
  </si>
  <si>
    <t>Prestar servicios como instructor de futbol masculino para estudiantes, docentes y administrativos  de la universidad de Cundinamarca sede fusagasuga y extensión Soacha.</t>
  </si>
  <si>
    <t>510/02</t>
  </si>
  <si>
    <t>Prestar servicios como instructor de karate do para estudiantes  de la universidad de Cundinamarca sede fusagasuga.</t>
  </si>
  <si>
    <t>511/02</t>
  </si>
  <si>
    <t>Prestar servicios como instructor de taekwondo para estudiantes  de la universidad de Cundinamarca sede fusagasuga y extensión Soacha.</t>
  </si>
  <si>
    <t>512/02</t>
  </si>
  <si>
    <t>Prestar servicios como instructor de futbol sala masculino y femenino para estudiantes, docentes y administrativos  de la universidad de Cundinamarca sede fusagasuga y extensión Soacha.</t>
  </si>
  <si>
    <t>513/02</t>
  </si>
  <si>
    <t>516/02</t>
  </si>
  <si>
    <t>Prestar servicios como instructor de atletismo para estudiantes docentes y administrativos de la universidad de Cundinamarca sede fusagasuga.</t>
  </si>
  <si>
    <t>517/02</t>
  </si>
  <si>
    <t>Prestar servicios como instructor de baloncesto de la universidad de Cundinamarca sede Fusagasugá y extensión Soacha.</t>
  </si>
  <si>
    <t>518/14</t>
  </si>
  <si>
    <t>Prestar servicios como instructor de voleibol masculino y femenino para estudiantes, docentes y administrativos  de la universidad de Cundinamarca sede Fusagasugá y extensión Soacha.</t>
  </si>
  <si>
    <t>519/02</t>
  </si>
  <si>
    <t>520/02</t>
  </si>
  <si>
    <t>Prestar servicios como instructor de futbol femenino para estudiantes de la universidad de Cundinamarca  extensión Soacha y sede Fusagasugá .</t>
  </si>
  <si>
    <t>522/02</t>
  </si>
  <si>
    <t>523/02</t>
  </si>
  <si>
    <t xml:space="preserve">Prestar servicios como orientador deportivo para estudiantes, docentes y administrativos de la Cuniversidad extensión chía y seccional Ubaté. </t>
  </si>
  <si>
    <t>524/14</t>
  </si>
  <si>
    <t>Prestar servicios como orientador deportivo para estudiantes, docentes y administrativos de la Cuniversidad extensiones Zipaquirá y Soacha.</t>
  </si>
  <si>
    <t>527/14</t>
  </si>
  <si>
    <t>528/02</t>
  </si>
  <si>
    <t>Prestar servicios como instructor de danza urbana de la universidad de Cundinamarca sede Fusagasugá.</t>
  </si>
  <si>
    <t>529/02</t>
  </si>
  <si>
    <t>109</t>
  </si>
  <si>
    <t>Prestar servicios como instructor de teatro de la universidad de Cundinamarca sede Fusagasugá.</t>
  </si>
  <si>
    <t>530/02</t>
  </si>
  <si>
    <t>111</t>
  </si>
  <si>
    <t>Prestar servicios como instructor de orquesta de la universidad de Cundinamarca sede Fusagasugá.</t>
  </si>
  <si>
    <t>531/02</t>
  </si>
  <si>
    <t>128</t>
  </si>
  <si>
    <t>Prestar servicios como instructor de artes plásticas de la universidad de Cundinamarca sede Fusagasugá.</t>
  </si>
  <si>
    <t>532/02</t>
  </si>
  <si>
    <t>112</t>
  </si>
  <si>
    <t>Prestar servicios como instructor de danza folclórica de la universidad de Cundinamarca sede Fusagasugá.</t>
  </si>
  <si>
    <t>533/02</t>
  </si>
  <si>
    <t>129</t>
  </si>
  <si>
    <t>Prestar servicios como instructor de artes musicales de la universidad de Cundinamarca sede Fusagasugá.</t>
  </si>
  <si>
    <t>534/02</t>
  </si>
  <si>
    <t>121</t>
  </si>
  <si>
    <t>Prestar servicios como instructor de tango y salsa de la universidad de Cundinamarca sede Fusagasugá.</t>
  </si>
  <si>
    <t>535/02</t>
  </si>
  <si>
    <t>Prestar servicios como instructor de música de la universidad de Cundinamarca extensión chía.</t>
  </si>
  <si>
    <t>536/02</t>
  </si>
  <si>
    <t>120</t>
  </si>
  <si>
    <t>Prestar servicios como instructor de danzas de la universidad de Cundinamarca extensión chía.</t>
  </si>
  <si>
    <t>537/02</t>
  </si>
  <si>
    <t>113</t>
  </si>
  <si>
    <t>Prestar servicios como instructor de teatro de la universidad de Cundinamarca extensión Soacha.</t>
  </si>
  <si>
    <t>538/02</t>
  </si>
  <si>
    <t>130</t>
  </si>
  <si>
    <t>Prestar servicios como instructor de danzas de la universidad de Cundinamarca extensión Facatativá.</t>
  </si>
  <si>
    <t>541/02</t>
  </si>
  <si>
    <t>124</t>
  </si>
  <si>
    <t>Prestar servicios como instructor de música de la universidad de Cundinamarca extensión Facatativá.</t>
  </si>
  <si>
    <t>542/02</t>
  </si>
  <si>
    <t>115</t>
  </si>
  <si>
    <t>Prestar servicios como instructor de teatro de la universidad de Cundinamarca extensión Facatativá.</t>
  </si>
  <si>
    <t>543/02</t>
  </si>
  <si>
    <t>118</t>
  </si>
  <si>
    <t>Prestar servicios como instructor de danzas de la universidad de Cundinamarca seccional Ubaté.</t>
  </si>
  <si>
    <t>544/02</t>
  </si>
  <si>
    <t>116</t>
  </si>
  <si>
    <t>Prestar servicios como instructor de música de la universidad de Cundinamarca seccional Ubaté.</t>
  </si>
  <si>
    <t>545/02</t>
  </si>
  <si>
    <t>119</t>
  </si>
  <si>
    <t>Prestar servicios como instructor de teatro de la universidad de Cundinamarca seccional Ubaté.</t>
  </si>
  <si>
    <t>546/02</t>
  </si>
  <si>
    <t>123</t>
  </si>
  <si>
    <t>Prestar servicios como instructor de música de la universidad de Cundinamarca seccional Girardot.</t>
  </si>
  <si>
    <t>547/02</t>
  </si>
  <si>
    <t>110</t>
  </si>
  <si>
    <t>Prestar servicios como instructor de teatro de la universidad de Cundinamarca seccional Girardot.</t>
  </si>
  <si>
    <t>548/02</t>
  </si>
  <si>
    <t>122</t>
  </si>
  <si>
    <t>Prestar servicios como instructor de danzas de la universidad de Cundinamarca seccional Girardot.</t>
  </si>
  <si>
    <t>549/02</t>
  </si>
  <si>
    <t>127</t>
  </si>
  <si>
    <t>Prestar servicios como instructor de orquesta de la universidad de Cundinamarca seccional Girardot.</t>
  </si>
  <si>
    <t>550/02</t>
  </si>
  <si>
    <t>117</t>
  </si>
  <si>
    <t>551/02</t>
  </si>
  <si>
    <t>552/02</t>
  </si>
  <si>
    <t>553/02</t>
  </si>
  <si>
    <t>554/02</t>
  </si>
  <si>
    <t>Prestar servicios como instructor de danza_x000D_
folclórica de la universidad de Cundinamarca sede Fusagasugá, extensión Facatativá y seccional Girardot</t>
  </si>
  <si>
    <t>555/14</t>
  </si>
  <si>
    <t>556/02</t>
  </si>
  <si>
    <t>Prestar servicios como instructor de música de la Cuniversidad de Cundinamarca extensiónes chía y soacha.</t>
  </si>
  <si>
    <t>558/14</t>
  </si>
  <si>
    <t>Prestar servicios como instructor de danzas de la universidad de  Cundinamarca extensiones chía y soacha</t>
  </si>
  <si>
    <t>559/14</t>
  </si>
  <si>
    <t>560/02</t>
  </si>
  <si>
    <t>Prestar servicios como instructor de música de la universidad de Cundinamarca extensiónes Facatativá y Ubaté.</t>
  </si>
  <si>
    <t>564/14</t>
  </si>
  <si>
    <t>565/02</t>
  </si>
  <si>
    <t>566/02</t>
  </si>
  <si>
    <t>569/02</t>
  </si>
  <si>
    <t>570/02</t>
  </si>
  <si>
    <t>572/02</t>
  </si>
  <si>
    <t>Pestar servicios profesionales como psicóloga de bienestar universitario, en lo relacionado con formación para la vida</t>
  </si>
  <si>
    <t>573/12</t>
  </si>
  <si>
    <t>Prestar servicios como fisioterapeuta en programas de aprendizaje de hábitos de vida saludable y mejoramiento de la calidad de vida, a la comunidad universitaria de la universidad de Cundinamarca</t>
  </si>
  <si>
    <t>574/02</t>
  </si>
  <si>
    <t>576/02</t>
  </si>
  <si>
    <t>Prestar  servicios profesionales para el fortalecimiento  de hábitos de vida saludable y mejoramiento de la calidad de vida en la comunidad de la universidad de Cundinamarca  seccional Girardot</t>
  </si>
  <si>
    <t>577/12</t>
  </si>
  <si>
    <t>Prestar servicios como fisioterapeuta en programas de aprendizaje de hábitos de vida saludable y mejoramiento de la calidad de vida, a la comunidad universitaria de la universidad de Cundinamarca - extensión Zipaquirá</t>
  </si>
  <si>
    <t>580/12</t>
  </si>
  <si>
    <t>Prestar servicios como fisioterapeuta en programas de aprendizaje de hábitos de vida saludable y mejoramiento de la calidad de vida, a la comunidad universitaria de la universidad de Cundinamarca, extensión Soacha</t>
  </si>
  <si>
    <t>581/12</t>
  </si>
  <si>
    <t>DEVOLUCIONES POR CONCEPTO DE IVA UNIDAD REGIONAL, SEDE FUSAGASUGÁ</t>
  </si>
  <si>
    <t>Prestar servicios profesionales y brindar orientación  en el marco de formación integral  y  permanencia  en la universidad de Cundinamarca seccional Ubaté.</t>
  </si>
  <si>
    <t>582/02</t>
  </si>
  <si>
    <t>Prestar servicios profesionales y brindar orientación  en el marco de formación integral  y  permanencia  en la Universidad de Cundinamarca extensión Facatativá.</t>
  </si>
  <si>
    <t>583/02</t>
  </si>
  <si>
    <t>Prestar servicios profesionales y brindar orientación  en el marco de formación integral  y  permanencia  en la Universidad de Cundinamarca seccional  Girardot.</t>
  </si>
  <si>
    <t>584/02</t>
  </si>
  <si>
    <t>Prestar servicio de apoyo para el fortalecimiento  de hábitos  de vida saludable  y mejoramiento de la calidad de vida en la comunidad de la  Universidad de Cundinamarca seccional Ubaté.</t>
  </si>
  <si>
    <t>587/02</t>
  </si>
  <si>
    <t>Prestar servicio de apoyo para el fortalecimiento  de hábitos  de vida saludable  y mejoramiento de la calidad de vida en la comunidad de la  Universidad de Cundinamarca extensión chía.</t>
  </si>
  <si>
    <t>589/02</t>
  </si>
  <si>
    <t>Prestar servicios  profesionales  para el fortalecimiento  de hábitos de vida saludable y mejoramiento de la calidad de vida en la comunidad de la Universidad de Cundinamarca  extensión Zipaquirá.</t>
  </si>
  <si>
    <t>590/12</t>
  </si>
  <si>
    <t>352</t>
  </si>
  <si>
    <t>Prestar su servicios profesionales  para el fortalecimiento  de hábitos de vida saludable y mejoramiento de la calidad de vida en la comunidad de la Universidad de Cundinamarca extensión Soacha.</t>
  </si>
  <si>
    <t>591/12</t>
  </si>
  <si>
    <t>Prestar servicio de apoyo para el fortalecimiento  de hábitos  de vida saludable  y mejoramiento de la calidad de vida en la comunidad de la Universidad de Cundinamarca extensión Facatativá.</t>
  </si>
  <si>
    <t>593/02</t>
  </si>
  <si>
    <t>Prestación de servicios de apoyo a la gestión para el desarrollo de las actividades específicas de fomento de los hábitos, estilos de vida saludables, aprovechamiento del tiempo libre y fortalecimiento de las aptitudes y actitudes de bienestar universitario en sede, seccionales y extensiones</t>
  </si>
  <si>
    <t>598/02</t>
  </si>
  <si>
    <t>Insumos para las actividades primeros auxilios, bienestar físico y mental</t>
  </si>
  <si>
    <t>V encuentro cultural y deportivo generación siglo 21</t>
  </si>
  <si>
    <t>601/02</t>
  </si>
  <si>
    <t>106/01</t>
  </si>
  <si>
    <t>179</t>
  </si>
  <si>
    <t>Prestar servicios como fisioterapeuta en programas de aprendizaje de hábitos de vida saludable y mejoramiento de la calidad de vida, a la comunidad universitaria de la Universidad de Cundinamarca, extensión Zipaquirá.</t>
  </si>
  <si>
    <t>107/01</t>
  </si>
  <si>
    <t>159</t>
  </si>
  <si>
    <t>Prestar servicios como fisioterapeuta en programas de aprendizaje de hábitos de vida saludable y mejoramiento de la calidad de vida, a la comunidad universitaria de la Universidad de Cundinamarca, extensión Soacha.</t>
  </si>
  <si>
    <t>108/01</t>
  </si>
  <si>
    <t>156</t>
  </si>
  <si>
    <t>Prestar servicios profesionales para el fortalecimiento de hábitos de vida saludable y mejoramiento de la calidad de vida en la comunidad de la Universidad de Cundinamarca seccional Girardot.</t>
  </si>
  <si>
    <t>109/01</t>
  </si>
  <si>
    <t>Prestar  servicios de apoyo para el fortalecimiento  de hábitos de vida saludable y mejoramiento de la calidad de vida en la comunidad de la Universidad de Cundinamarca  extensión Facatativá.</t>
  </si>
  <si>
    <t>110/01</t>
  </si>
  <si>
    <t>40</t>
  </si>
  <si>
    <t>Prestar servicios profesionales y brindar orientación en el marco de formación integral y permanencia en la Universidad de Cundinamarca, seccional Girardot.</t>
  </si>
  <si>
    <t>112/01</t>
  </si>
  <si>
    <t>354</t>
  </si>
  <si>
    <t>36</t>
  </si>
  <si>
    <t>Prestar servicios como fisioterapeuta en programas de aprendizaje de hábitos de vida saludable y mejoramiento de la calidad de vida a la comunidad universitaria de la Universidad de Cundinamarca</t>
  </si>
  <si>
    <t>119/01</t>
  </si>
  <si>
    <t>161</t>
  </si>
  <si>
    <t>Prestar servicios profesionales y brindar orientación en el marco de formación integral y permanencia en la Universidad de Cundinamarca, extensión Facatativá.</t>
  </si>
  <si>
    <t>120/01</t>
  </si>
  <si>
    <t>154</t>
  </si>
  <si>
    <t>Apoyo logístico para el desarrollo de la jornada de inducción de los estudiantes de la Universidad de Cundinamarca que ingresan al ipa 2020.</t>
  </si>
  <si>
    <t>122/01</t>
  </si>
  <si>
    <t>18</t>
  </si>
  <si>
    <t>Prestar servicios profesionales y brindar orientación en el marco de formación integral y permanencia en la Universidad de Cundinamarca seccional Ubaté.</t>
  </si>
  <si>
    <t>123/01</t>
  </si>
  <si>
    <t>55</t>
  </si>
  <si>
    <t>Prestar servicios profesionales para el fortalecimiento de hábitos de vida saludable y mejoramiento de  la calidad de vida en la comunidad de la Universidad de Cundinamarca, extensión chía.</t>
  </si>
  <si>
    <t>127/01</t>
  </si>
  <si>
    <t>160</t>
  </si>
  <si>
    <t>Contratar el servicio de conectividad móvil para facilitar el proceso de formación de los estudiantes de la universidad de Cundinamarca, que resulten beneficiados conforme a los resultados de la convocatoria que adelanta la oficina de Bienestar Universitario para el IIPA 2020, como medida de apoyo ante la emergencia sanitaria generada por el covid-19.</t>
  </si>
  <si>
    <t>410111</t>
  </si>
  <si>
    <t>Direccion Talento Humano</t>
  </si>
  <si>
    <t>FORMACION Y CAPACITACION PERSONAL ADMINISTRATIVO</t>
  </si>
  <si>
    <t>DESARROLLO Y CAPACITACION DE PERSONAL ADMINISTRATIVO</t>
  </si>
  <si>
    <t>pagar las inscripciones a los congresos ponencias, seminarios, talleres, actualizaciones, simposios, foros, y mesas de trabajo dentro de la vigencia 2019, en los cuales participe personal administrativo de planta teniendo correlaciãn a su ãrea de desempeão</t>
  </si>
  <si>
    <t>Recursos de Capital</t>
  </si>
  <si>
    <t>27</t>
  </si>
  <si>
    <t xml:space="preserve">Capacitación de atención al usuario dirigida al personal administrativo de la Universidad de Cundinamarca </t>
  </si>
  <si>
    <t>604/02</t>
  </si>
  <si>
    <t>93</t>
  </si>
  <si>
    <t>Capacitación para el desarrollo de competencias requeridas para una eficiente comunicación y trabajo en equipo dirigida al personal administrativo de la Universidad de Cundinamarca</t>
  </si>
  <si>
    <t>605/02</t>
  </si>
  <si>
    <t>94</t>
  </si>
  <si>
    <t>Capacitación para el desarrollo de competencias requeridas para el personal y trabajo colaborativo dirigida al personal administrativo de la Universidad de Cundinamarca</t>
  </si>
  <si>
    <t>606/02</t>
  </si>
  <si>
    <t>97</t>
  </si>
  <si>
    <t>Capacitación en seguridad de la información dirigida al personal administrativo de la Universidad de Cundinamarca</t>
  </si>
  <si>
    <t>607/02</t>
  </si>
  <si>
    <t>98</t>
  </si>
  <si>
    <t>Capacitación para la implementación de la gestión documental dirigida al personal administrativo de la Universidad de Cundinamarca</t>
  </si>
  <si>
    <t>608/2</t>
  </si>
  <si>
    <t>91</t>
  </si>
  <si>
    <t>Capacitación en programas de inclusión dirigida al personal administrativo de la Universidad de Cundinamarca</t>
  </si>
  <si>
    <t>609/02</t>
  </si>
  <si>
    <t>95</t>
  </si>
  <si>
    <t>Capacitación dirigida a fortalecer la proactividad laboral dirigida al personal administrativo de la Universidad de Cundinamarca</t>
  </si>
  <si>
    <t>610/02</t>
  </si>
  <si>
    <t>89</t>
  </si>
  <si>
    <t>Capacitación en negociación colectiva dirigida al personal administrativo de la Universidad de Cundinamarca</t>
  </si>
  <si>
    <t>611/02</t>
  </si>
  <si>
    <t>92</t>
  </si>
  <si>
    <t>Capacitación para formación de auditores según normas técnicas</t>
  </si>
  <si>
    <t>612/02</t>
  </si>
  <si>
    <t>96</t>
  </si>
  <si>
    <t>OFICINA DESARROLLO ACADEMICO</t>
  </si>
  <si>
    <t>FORMACION, DESARROLLO Y CAPACTACION PERSONAL DOCENTE</t>
  </si>
  <si>
    <t xml:space="preserve">FORMACIÓN Y DESARROLLO PERSONAL DOCENTE </t>
  </si>
  <si>
    <t>apoyar la formación posgradual de docentes vinculados a la universidad de cundinamarca, atendiendo lo establecido en la resolución n.083 de 2011 y resolución 235 de 2012, para la vigencia 2020</t>
  </si>
  <si>
    <t>39</t>
  </si>
  <si>
    <t xml:space="preserve">inscripción de dos (2) docentes pertenecientes a la facultad de ciencias agropecuarias, en el primer seminario internacional del cultivo de maíz para colombia, a realizarse del 25 al 27 de febrero de 2020 en la unión, valle. </t>
  </si>
  <si>
    <t>58</t>
  </si>
  <si>
    <t xml:space="preserve">inscripción de cinco (5) docentes pertenecientes a la facultad de ciencias administrativas, económicas y contables, en la conferencia ascolfa 2020, administración más allá del propósito: visiãn gerencial 2030, a realizarse del 18 al 20 de marzo de 2020 en la universidad del quindío. </t>
  </si>
  <si>
    <t>99</t>
  </si>
  <si>
    <t xml:space="preserve">inscripción de un (1) docente perteneciente a la facultad de ciencias agropecuarias, en el 1er congreso nacional itinerante ciudades sostenibles âanalizando la ciudad del presente para construir la ciudad del futuro un abordaje y una propuesta interdisciplinariaâ, a realizarse el 27 y 28 de marzo de 2020 en la ciudad de tunja. </t>
  </si>
  <si>
    <t>165</t>
  </si>
  <si>
    <t>inscripción de un (1) docente perteneciente a la facultad de ciencias del deporte y la educación física, en el curso de entrenadores world para powerlifting elite coaching course, a realizarse del 15 al 17 de marzo de 2020 en la ciudad de bogotá</t>
  </si>
  <si>
    <t>166</t>
  </si>
  <si>
    <t xml:space="preserve">inscripción de un (1) docente perteneciente a la facultad de ciencias agropecuarias, en el curso agricultura digital, técnicas de machine learning aplicadas al sector agropecuario, a realizarse del 16 al 20 de marzo de 2020 en la ciudad de medellín. </t>
  </si>
  <si>
    <t>172</t>
  </si>
  <si>
    <t xml:space="preserve">inscripción de un (1) docente perteneciente a la facultad de ciencias agropecuarias, en el curso métodos estadísticos multivariados en datos biológicos aplicaciones con r, a realizarse del 28 de marzo al 23 de mayo de 2020 en la ciudad de bogotá. </t>
  </si>
  <si>
    <t>174</t>
  </si>
  <si>
    <t>inscripción de un (1) docente perteneciente a la facultad de ciencias agropecuarias, en el curso métodos estadísticos multivariados en datos biológicos. aplicaciones con r, en modalidad virtual.</t>
  </si>
  <si>
    <t>262</t>
  </si>
  <si>
    <t>inscripción de cuatro (4) docentes pertenecientes a la facultad de ciencias agropecuarias, en el diplomado manejo de drones.</t>
  </si>
  <si>
    <t>266</t>
  </si>
  <si>
    <t>inscripción de un (1) docente perteneciente a la facultad de ciencias agropecuarias, en el diplomado comportamiento y bienestar animal aplicados, en modalidad virtual.</t>
  </si>
  <si>
    <t>300</t>
  </si>
  <si>
    <t>613/02</t>
  </si>
  <si>
    <t>Prestar servicios profesionales para asesorar y realizar el seguimiento del proceso del diseño de los campos de aprendizaje disciplinares de los programas académicos asignados basados en los lineamientos curriculares institucionales en desarrollo del modelo educativo digital transmoderno MEDIT</t>
  </si>
  <si>
    <t>614/02</t>
  </si>
  <si>
    <t>Diagnostico como línea base para la proyección del modelo de gestión curricular  en el marco del MEDIT, fase N.1</t>
  </si>
  <si>
    <t>615/02</t>
  </si>
  <si>
    <t>616/02</t>
  </si>
  <si>
    <t>inscripción de un (1) docente perteneciente a la facultad de ciencias agropecuarias, en el curso taller curso taller: modelación de la calidad del agua utilizando el modelo qual2k en corrientes superficiales, en modalidad virtual.</t>
  </si>
  <si>
    <t>RECURSOS DE CAPITAL UNIDAD REGIONAL, SEDE FUSAGASUGÁ</t>
  </si>
  <si>
    <t>DESARROLLO ADMINISTRATIVO</t>
  </si>
  <si>
    <t>PLANEACION INSTITUCIONAL</t>
  </si>
  <si>
    <t>PLANEACIÓN Y GESTIÓN</t>
  </si>
  <si>
    <t xml:space="preserve">apoyo logistico para el desarrollo de la mesa de trabajo con graduados, en el marco de la construcción del plan de desarrollo, a desarrollorse por la dirección de planeación institucional  </t>
  </si>
  <si>
    <t>177</t>
  </si>
  <si>
    <t>Prestar servicios como ingeniero civil para diseñar, estructurar, revisar y conceptuar sobre proyectos de inversión universitaria y proyectos de regalías, bajo metodología MML y MGA</t>
  </si>
  <si>
    <t>623/02</t>
  </si>
  <si>
    <t>235</t>
  </si>
  <si>
    <t>Adquisición de software integral para seguimiento a indicadores, con balance scord card</t>
  </si>
  <si>
    <t>625/08</t>
  </si>
  <si>
    <t xml:space="preserve">Prestar servicios profesionales para realizar proyecciones financieras a los proyectos de inversión, solicitudes de programas académicos y planeación institucional.  </t>
  </si>
  <si>
    <t>781/08</t>
  </si>
  <si>
    <t>788/10</t>
  </si>
  <si>
    <t>309</t>
  </si>
  <si>
    <t>adquisición de la licencia a perpetuidad de una herramienta tecnológica que permita el seguimiento de indicadores estratégicos establecidos en los documentos estratégicos de la universidad de cundinamarca</t>
  </si>
  <si>
    <t>348</t>
  </si>
  <si>
    <t>SISTEMAS INTEGRADOS DE GESTION</t>
  </si>
  <si>
    <t>sistema integrado de gestión - universidad de cundinamarca</t>
  </si>
  <si>
    <t>caja menor de la oficina de sistemas integrados de gestión</t>
  </si>
  <si>
    <t>RECURSOS DE CAPITAL</t>
  </si>
  <si>
    <t>apertura de la segunda caja menor de la oficina de calidad, vigencia 2020</t>
  </si>
  <si>
    <t>221</t>
  </si>
  <si>
    <t>Prestar servicios profesionales de Ingeniero Industrial para asesorar y realizar gestión de las actividades de alistamiento para la Certificación de los sistemas integrados de gestión de la calidad de la Universidad de Cundinamarca.</t>
  </si>
  <si>
    <t>626/02</t>
  </si>
  <si>
    <t>44</t>
  </si>
  <si>
    <t>627/02</t>
  </si>
  <si>
    <t>302</t>
  </si>
  <si>
    <t>Prestar servicios profesionales como ingeniera en procesos industriales para apoyar el Mantenimiento del sistema de gestión de la calidad y las actividades de alistamiento para la certificación de las normas relacionadas con el sistema de gestión de la calidad de la universidad de Cundinamarca.</t>
  </si>
  <si>
    <t>628/02</t>
  </si>
  <si>
    <t>45</t>
  </si>
  <si>
    <t>629/09</t>
  </si>
  <si>
    <t>308</t>
  </si>
  <si>
    <t>Prestar servicios profesionales de economista para apoyar el mantenimiento del sistema de gestión de la calidad y las actividades de alistamiento para la certificación de las normas relacionadas con el sistema de gestión de la calidad de la universidad de Cundinamarca.</t>
  </si>
  <si>
    <t>630/02</t>
  </si>
  <si>
    <t>83</t>
  </si>
  <si>
    <t>631/02</t>
  </si>
  <si>
    <t>301</t>
  </si>
  <si>
    <t>Prestar servicios Profesionales De Ingeniera Ambiental Para Asesorar Y Realizar Gestión De Actividades De Alistamiento Para Certificación De Las Normas Del Sistema De Gestión Ambiental De La Universidad De Cundinamarca.</t>
  </si>
  <si>
    <t>632/02</t>
  </si>
  <si>
    <t>57</t>
  </si>
  <si>
    <t>633/03</t>
  </si>
  <si>
    <t>305</t>
  </si>
  <si>
    <t xml:space="preserve">Prestar servicios profesionales para apoyar las actividades de alistamiento para la certificación de las normas relacionadas con el sistema de gestión ambiental de la Universidad de Cundinamarca en la seccional Girardot </t>
  </si>
  <si>
    <t>634/03</t>
  </si>
  <si>
    <t>158</t>
  </si>
  <si>
    <t>635/09</t>
  </si>
  <si>
    <t>303</t>
  </si>
  <si>
    <t>Realizar el pago del mantenimiento de la licencia del software para la Automatización de Procesos en la Universidad de Cundinamarca</t>
  </si>
  <si>
    <t>636/02</t>
  </si>
  <si>
    <t>Contratar la auditoría de otorgamiento de tercera parte según la norma ISO 9001:2015 para el Sistema de Gestión de la Calidad de la Universidad de Cundinamarca</t>
  </si>
  <si>
    <t>637/06</t>
  </si>
  <si>
    <t>349</t>
  </si>
  <si>
    <t>Contratar el Programa de auditoria del Sistema de Gestión de Calidad basado en la norma ISO 9001:2015, del Sistema de Seguridad y Salud en el Trabajo bajo el Decreto 1072 de 2015 libro 2, parte 2, titulo 4 capitulo 6 en la Universidad de Cundinamarca y del Sistema de Gestión Ambiental basado en la norma ISO 14001:2015 en la Seccional de Girardot y la Extensión Facatativá, de la Universidad de Cundinamarca.</t>
  </si>
  <si>
    <t>638/02</t>
  </si>
  <si>
    <t>Prestar servicios Profesionales para apoyar las actividades de alistamiento para la certificación de las normas relacionadas con el Sistema de Gestión Ambiental de la Universidad de Cundinamarca, en  el Nodo Centro (Extensiones Facatativá y Soacha y oficinas Bogotá).</t>
  </si>
  <si>
    <t>746/04</t>
  </si>
  <si>
    <t>Prestar servicios Profesionales para apoyar las actividades de alistamiento para la certificación de las normas relacionadas con el Sistema de Gestión Ambiental de la Universidad de Cundinamarca, en el Nodo Norte (Seccional Ubaté y  Extensiones Chía y  Zipaquira.</t>
  </si>
  <si>
    <t>747/04</t>
  </si>
  <si>
    <t>Prestar servicios Profesionales para apoyar las actividades de alistamiento para la certificación de las normas relacionadas con el Sistema de Gestión Ambiental de la Universidad de Cundinamarca, en el Nodo Sur en la Sede Fusagasugá.</t>
  </si>
  <si>
    <t>748/04</t>
  </si>
  <si>
    <t>780/09</t>
  </si>
  <si>
    <t>310</t>
  </si>
  <si>
    <t>781/09</t>
  </si>
  <si>
    <t>304</t>
  </si>
  <si>
    <t>782/09</t>
  </si>
  <si>
    <t>326</t>
  </si>
  <si>
    <t>FORTALECIMIENTO INSTITUCIONAL</t>
  </si>
  <si>
    <t xml:space="preserve">apertura del doctorado en ciencias de la educación en convenio con rudecolombia       </t>
  </si>
  <si>
    <t>cuota ordinaria anual de sostenimiento vigencia 2020, de la red de universidades estatales de colombia - rudecolombia, amparada en el convenio especãfico de cooperaciãn para el fondo comãn del doctorado en ciencias de la educaciãn de rudecolombia</t>
  </si>
  <si>
    <t>249</t>
  </si>
  <si>
    <t>Prestar servicios para apoyar el fortalecimiento de la línea de investigación doctoral: educación Ambiental</t>
  </si>
  <si>
    <t>639/02</t>
  </si>
  <si>
    <t>68</t>
  </si>
  <si>
    <t>Prestar servicios para apoyar el fortalecimiento de la línea de investigación doctoral: pedagogías, paz y poblaciones resilientes</t>
  </si>
  <si>
    <t>640/02</t>
  </si>
  <si>
    <t>69</t>
  </si>
  <si>
    <t xml:space="preserve">Prestar servicios como personal académico en el Doctorado en ciencias de la Educación, para la fundamentación investigativa y doctoral en Paz y Resiliencia </t>
  </si>
  <si>
    <t>641/02</t>
  </si>
  <si>
    <t>332</t>
  </si>
  <si>
    <t>642/02</t>
  </si>
  <si>
    <t>333</t>
  </si>
  <si>
    <t>servicios profesionales de marketing digital para fomentar la cultura translocal y transmoderna de
la universidad de cundinamarca.</t>
  </si>
  <si>
    <t xml:space="preserve">Prestar servicios profesionales en marketing digital, para generar estrategias de posicionamiento institucional </t>
  </si>
  <si>
    <t>643/10</t>
  </si>
  <si>
    <t xml:space="preserve">Prestar servicios profesionales para la creación de contenidos definiendo estrategias digitales </t>
  </si>
  <si>
    <t>644/10</t>
  </si>
  <si>
    <t>Prestar servicios como desarrollar web y tiendas virtuales</t>
  </si>
  <si>
    <t>787/10</t>
  </si>
  <si>
    <t>346</t>
  </si>
  <si>
    <t>INTERNACIONALIZACION</t>
  </si>
  <si>
    <t xml:space="preserve">VICERRECTORIA ACADEMICA </t>
  </si>
  <si>
    <t xml:space="preserve">fomento del frente estrategico: dialogando con el mundo internacionalización </t>
  </si>
  <si>
    <t>procesos de adaptación, articulación e inducción de los estudiantes de movilidad académica entrante 2020</t>
  </si>
  <si>
    <t>82</t>
  </si>
  <si>
    <t xml:space="preserve">apoyo económico de un salario mínimo legal vigente para la estudiante stefania pabon hernandez del programa zootecnia de la sede fusagasugá, adscrita al convenio de intercambio académico para el primer periodo académico 2020, bajo el programa casa cundinamarca, aprobado por el consejo de facultad de ciencias agropecuarias. </t>
  </si>
  <si>
    <t>182</t>
  </si>
  <si>
    <t>apoyo económico de un salario mínimo legal vigente para el  estudiante jorge eliecer conejo sanchez del programa zootecnia de la sede fusagasugá, adscrita al convenio de intercambio académico para el primer periodo académico 2020, bajo el modelo intercambio academico con reciprocidad en alimentacion y hospedaje, en la universidad autonoma chapingo aprobado por el consejo de facultad de ciencias agropecuarias.</t>
  </si>
  <si>
    <t>183</t>
  </si>
  <si>
    <t>apoyo económico de un salario mínimo legal vigente para la  estudiante derly yomara rodriguez del programa de administracion de empresas de la sede fusagasugá, adscrito al convenio de intercambio académico para el primer periodo académico 2020, bajo el programa de casa cundinamarca en la universidad de colima, aprobado por el consejo de facultad de ciencias administrativas, economicas y contables.</t>
  </si>
  <si>
    <t>184</t>
  </si>
  <si>
    <t xml:space="preserve">apoyo económico de un salario mínimo legal vigente para la estudiante valentina sanchez rojas del programa zootecnia de la sede fusagasugá, adscrita al convenio de intercambio académico para el primer periodo académico 2020, bajo el modelo intercambio academico con reciprocidad en alimentacion y hospedaje, en el instituto federal do sul de minas gerais aprobado por el consejo de facultad de ciencias agropecuarias. </t>
  </si>
  <si>
    <t>185</t>
  </si>
  <si>
    <t>apoyo económico de un salario mínimo legal vigente para el estudiante duvan jose guzman cubillos del programa de ingenieria de sistemas,  adscrito al convenio de intercambio académico para el primer periodo académico 2020, bajo el  modelo de intercambio academico con reciprocidad en alimentacion y hospedaje, en el instituto tecnologico de lazaro cardenas,  aprobado por el consejo de facultad de ingenieria.</t>
  </si>
  <si>
    <t>186</t>
  </si>
  <si>
    <t>apoyo económico de un salario mínimo legal vigente para la estudiante wendy johanna sierra leon del programa de ingenieria industrial,  adscrito al convenio de intercambio académico para el primer periodo académico 2020, bajo el  modelo de intercambio academico con reciprocidad en alimentacion y hospedaje, en la universidad nacional de piura,  aprobado por el consejo de facultad de ingenieria.</t>
  </si>
  <si>
    <t>187</t>
  </si>
  <si>
    <t>apoyo económico de un salario mínimo legal vigente para la estudiante paula andrea pinzon maldonado  del programa de musica,  de la extension zipaquira, adscrita al convenio de intercambio académico para el primer periodo académico 2020, bajo el  programa de movilidad, en el universidade federal de brasilia,  aprobado por el consejo de facultad de ciencias sociales, humanidades y ciencias politicas.</t>
  </si>
  <si>
    <t>188</t>
  </si>
  <si>
    <t>apoyo económico de un salario mínimo legal vigente para la estudiante angela patricia jimenez pineda del programa profesional ciencias del deporte y educacion fisica,  de la extension soacha, adscrita al convenio de intercambio académico para el primer periodo académico 2020, bajo el  modelo de intercambio academico con reciprocidad en alimentación y hospedaje, en el instituto federal sul de minas gerais,  aprobado por el consejo de facultad de ciencias del deporte y la educacion fisica.</t>
  </si>
  <si>
    <t>189</t>
  </si>
  <si>
    <t>apoyo económico de un salario mínimo legal vigente para la estudiante karen nathalia tapias guzman del programa de ingenieria de sistemas,  adscrito al convenio de intercambio académico para el primer periodo académico 2020, bajo el  modelo de intercambio academico con reciprocidad en alimentacion y hospedaje, en el instituto tecnologico de leon,  aprobado por el consejo de facultad de ingenieria.</t>
  </si>
  <si>
    <t>190</t>
  </si>
  <si>
    <t>apoyo económico de un salario mínimo legal vigente para el estudiante sebastian david torres veloza del programa profesional ciencias del deporte y educacion fisica,  de la extension soacha, adscrito al convenio de intercambio académico para el primer periodo académico 2020, bajo el  modelo de intercambio academico con reciprocidad en alimentación y hospedaje, en el instituto federal sul de minas gerais,  aprobado por el consejo de facultad de ciencias del deporte y la educacion fisica.</t>
  </si>
  <si>
    <t>191</t>
  </si>
  <si>
    <t>apoyo económico de un salario mínimo legal vigente para el estudiante esteban alejandro plata londoão  del programa de ingenieria electronica,  adscrito al convenio de intercambio académico para el primer periodo académico 2020, bajo el  modelo de intercambio academico con reciprocidad en alimentacion y hospedaje, en el instituto tecnologico de leon,  aprobado por el consejo de facultad de ingenieria.</t>
  </si>
  <si>
    <t>192</t>
  </si>
  <si>
    <t>apoyo económico de un salario mínimo legal vigente para el estudiante nicolas monroy barriga del programa profesional ciencias del deporte y educacion fisica,  de la extension soacha, adscrito al convenio de intercambio académico para el primer periodo académico 2020, bajo el  programa casa cundinamarca, en la universidad de colima, aprobado por el consejo de facultad de educación.</t>
  </si>
  <si>
    <t>193</t>
  </si>
  <si>
    <t>apoyo económico de un salario mínimo legal vigente para el estudiante alvaro daniel arias celis del programa de licenciatura en educacion basica con enfasis en humanidades, lengua castellana e ingles,  de la sede fusagasuga, adscrito al convenio de intercambio académico para el primer periodo académico 2020, bajo el  programa casa cundinamarca, en la universidad autonoma de tamaulipas, aprobado por el consejo de facultad de educación.</t>
  </si>
  <si>
    <t>194</t>
  </si>
  <si>
    <t>apoyo económico de un salario mínimo legal vigente para la estudiante ingrid geraldine zamora caãon  del programa de psicologia,  de la extension factatativa, adscrita al convenio de intercambio académico para el primer periodo académico 2020, bajo el  programa de movilidad, en el universidade federal de ciencias da saude de portoalegre,  aprobado por el consejo de facultad de ciencias sociales, humanidades y ciencias politicas.</t>
  </si>
  <si>
    <t>195</t>
  </si>
  <si>
    <t>apoyo económico de un salario mínimo legal vigente para la estudiante katherine rojas vargas del programa de licenciatura en educacion basica con enfasis en humanidades, lengua castellana e ingles,  de la sede fusagasuga, adscrito al convenio de intercambio académico para el primer periodo académico 2020, bajo el modelo de intercambio con reciprocidad en alimentacion y hospedaje, en la universidad nacional de hurlingham - unhahur, aprobado por el consejo de facultad de educación.</t>
  </si>
  <si>
    <t>196</t>
  </si>
  <si>
    <t>apoyo económico de un salario mínimo legal vigente para el estudiante david alejandro torres rivera  del programa de ingenieria electronica,  adscrito al convenio de intercambio académico para el primer periodo académico 2020, bajo el  programa de casa cundinamarca, en la universidad autonoma de tamaulipas,  aprobado por el consejo de facultad de ingenieria.</t>
  </si>
  <si>
    <t>197</t>
  </si>
  <si>
    <t>apoyo económico de un salario mínimo legal vigente para la estudiante karen giset duarte moyano del programa de licenciatura en matematicas de la sede fusagasuga, adscrito al convenio de intercambio académico para el primer periodo académico 2020, bajo el modelo de intercambio con reciprocidad en alimentacion y hospedaje, en la universidad nacional de la patagonia austral - unpa, aprobado por el consejo de facultad de educación.</t>
  </si>
  <si>
    <t>198</t>
  </si>
  <si>
    <t>apoyo económico de un salario mínimo legal vigente para el estudiante andres david reyes martinez del programa profesional ciencias del deporte y educacion fisica,  de la extension soacha, adscrito al convenio de intercambio académico para el primer periodo académico 2020, bajo el  modelo de intercambio academico con reciprocidad en alimentación y hospedaje, en el instituto federal sul de minas gerais,  aprobado por el consejo de facultad de ciencias del deporte y la educacion fisica.</t>
  </si>
  <si>
    <t>199</t>
  </si>
  <si>
    <t>apoyo económico de un salario mínimo legal vigente para el estudiante nelson eduardo bejarano morales  del programa de licenciatura en ciencias sociales de la sede fusagasuga, adscrito al convenio de intercambio académico para el primer periodo académico 2020, bajo el modelo de intercambio con reciprocidad en alimentacion y hospedaje, en la universidad federal de são joão del rei (ufsj), aprobado por el consejo de facultad de educación.</t>
  </si>
  <si>
    <t>200</t>
  </si>
  <si>
    <t>apoyo económico de un salario mínimo legal vigente para la estudiante mariem hasbleidy chapeton del programa de ingenieria electronica,  adscrito al convenio de intercambio académico para el primer periodo académico 2020, bajo el  modelo de intercambio academico con reciprocidad en alimentacion y hospedaje, en la universidad federal de roraima,  aprobado por el consejo de facultad de ingenieria.</t>
  </si>
  <si>
    <t>201</t>
  </si>
  <si>
    <t>apoyo económico de un salario mínimo legal vigente para el estudiante brian camilo arenas lozano del programa de administracion de empresas de la sede fusagasugá, adscrito al convenio de intercambio académico para el primer periodo académico 2020, bajo el modelo de intercambio academico con reciprocidad en alimentacion y hospedaje, en el instituto tecnologico de celaya, aprobado por el consejo de facultad de ciencias administrativas, economicas y contables.</t>
  </si>
  <si>
    <t>202</t>
  </si>
  <si>
    <t>apoyo económico de un salario mínimo legal vigente para la estudiante danna alejandra manrique puentes del programa de licenciatura en ciencias sociales de la sede fusagasuga, adscrito al convenio de intercambio académico para el primer periodo académico 2020, bajo el modelo de intercambio, en la universidad federal do pampa, aprobado por el consejo de facultad de educaciãn.</t>
  </si>
  <si>
    <t>203</t>
  </si>
  <si>
    <t>apoyo económico de un salario mínimo legal vigente para el estudiante juan david garcia jimenez del programa de contaduria publica de la sede fusagasugá, adscrito al convenio de intercambio académico para el primer periodo académico 2020, bajo el modelo de intercambio academico con reciprocidad en alimentacion y hospedaje, en el instituto tecnologico superior de poza rica, aprobado por el consejo de facultad de ciencias administrativas, economicas y contables.</t>
  </si>
  <si>
    <t>204</t>
  </si>
  <si>
    <t>apoyo económico de un salario mínimo legal vigente para la estudiante paula yineth ramirez cifuentes del programa de administracion de empresas de la sede fusagasugá, adscrita al convenio de intercambio académico para el primer periodo académico 2020, bajo el modelo de intercambio academico con reciprocidad en alimentacion y hospedaje, en el instituto tecnologico de de leon, aprobado por el consejo de facultad de ciencias administrativas, economicas y contables., aprobado por el consejo de facultad de ciencias administrativas, economicas y contables.</t>
  </si>
  <si>
    <t>205</t>
  </si>
  <si>
    <t>apoyo económico de un salario mínimo legal vigente para el estudiante jesus andres herrera romero del programa de administracion de empresas de la sede fusagasugá, adscrito al convenio de intercambio académico para el primer periodo académico 2020, bajo el modelo de intercambio academico con reciprocidad en alimentacion y hospedaje, en la universidad adventista de chile, aprobado por el consejo de facultad de ciencias administrativas, economicas y contables.</t>
  </si>
  <si>
    <t>206</t>
  </si>
  <si>
    <t>apoyo económico de un salario mínimo legal vigente para la estudiante jennifer stephania guzman fernandez del programa de enfermeria de la seccional girardot, adscrito al convenio de intercambio académico para el primer periodo académico 2020, bajo el modelo de intercambio, en la universidad nacional  noreste -buenos aires - unnoba, aprobado por el consejo de facultad de ciencias de la salud.</t>
  </si>
  <si>
    <t>207</t>
  </si>
  <si>
    <t>apoyo económico de un salario mínimo legal vigente para el estudiante jhonatan david gonzalez lozano el programa de administracion de empresas de la sede fusagasugá, adscrito al convenio de intercambio académico para el primer periodo académico 2020, bajo el modelo de intercambio academico con reciprocidad en alimentacion y hospedaje, en el instituto tecnologico de roque, aprobado por el consejo de facultad de ciencias administrativas, economicas y contables.</t>
  </si>
  <si>
    <t>208</t>
  </si>
  <si>
    <t>apoyo económico de un salario mínimo legal vigente para el estudiante jhon edison gomez mosquera del programa de enfermeria de la seccional girardot, adscrito al convenio de intercambio académico para el primer periodo académico 2020, bajo el modelo de intercambio, en la universidad del chubut, aprobado por el consejo de facultad de ciencias de la salud.</t>
  </si>
  <si>
    <t>209</t>
  </si>
  <si>
    <t>apoyo económico de un salario mínimo legal vigente para el estudiante angel adonai arias gomez del programa de contaduria publica de la sede fusagasugá, adscrito al convenio de intercambio académico para el primer periodo académico 2020, bajo el modelo de intercambio academico con reciprocidad en alimentacion y hospedaje, en la universidad macional de piura, aprobado por el consejo de facultad de ciencias administrativas, economicas y contables.</t>
  </si>
  <si>
    <t>210</t>
  </si>
  <si>
    <t>apoyo económico de un salario mínimo legal vigente para el estudiante juan daniel moya silva del programa de contaduria publica de la sede fusagasugá, adscrito al convenio de intercambio académico para el primer periodo académico 2020, bajo el modelo de intercambio academico con reciprocidad en alimentacion y hospedaje, en el instituto tecnologico lazaro cardenas, aprobado por el consejo de facultad de ciencias administrativas, economicas y contables.</t>
  </si>
  <si>
    <t>211</t>
  </si>
  <si>
    <t>apoyo económico de un salario mínimo legal vigente para la estudiante maria camila lozano izquierdo del programa de enfermeria de la seccional girardot, adscrito al convenio de intercambio académico para el primer periodo académico 2020, bajo el modelo de intercambio, en la universidad estatal de sonora, aprobado por el consejo de facultad de ciencias de la salud.</t>
  </si>
  <si>
    <t>212</t>
  </si>
  <si>
    <t>apoyo económico de un salario mínimo legal vigente para la estudiante katherine tique herrera del programa de administracion de empresas de la sede fusagasugá, adscrita al convenio de intercambio académico para el primer periodo académico 2020, bajo el modelo de intercambio academico con reciprocidad en alimentacion y hospedaje, en la universidad nacional de salta, aprobado por el consejo de facultad de ciencias administrativas, economicas y contables.</t>
  </si>
  <si>
    <t>213</t>
  </si>
  <si>
    <t>apoyo económico de un salario mínimo legal vigente para la estudiante daniela sanchez romero del programa de administracion de empresas de la sede fusagasugá, adscrito al convenio de intercambio académico para el primer periodo académico 2020, bajo el modelo de intercambio academico con reciprocidad en alimentacion y hospedaje, en el instituto tecnologico lazaro cardenas, aprobado por el consejo de facultad de ciencias administrativas, economicas y contables.</t>
  </si>
  <si>
    <t>214</t>
  </si>
  <si>
    <t>apoyo económico de un salario mínimo legal vigente para el  estudiante camilo andres jimenez cuellar del programa de administracion de empresas de la sede fusagasugá, adscrito al convenio de intercambio académico para el primer periodo académico 2020, bajo el programa de casa cundinamarca en la universidad de colima, aprobado por el consejo de facultad de ciencias administrativas, economicas y contables.</t>
  </si>
  <si>
    <t>215</t>
  </si>
  <si>
    <t xml:space="preserve">apoyo económico de un salario mínimo legal vigente para la estudiante francy rodriguez farfan del programa zootecnia de la sede fusagasugá, adscrita al convenio de intercambio académico para el primer periodo académico 2020, bajo el modelo intercambio academico con reciprocidad en alimentacion y hospedaje, en la universidad autonoma chapingo  aprobado por el consejo de facultad de ciencias agropecuarias. </t>
  </si>
  <si>
    <t>216</t>
  </si>
  <si>
    <t>apoyo económico de un salario mínimo legal vigente para el  estudiante sergio andres ayala deaza del programa ingeniería agronómica de la sede fusagasugá, adscrito al convenio de intercambio académico para el primer periodo académico 2020, bajo el modelo practica empresarial en la ciudad de minnesota, en la empresa gerten greenhouses mediante la agencia caep, aprobado por el consejo de facultad de ciencias agropecuarias.</t>
  </si>
  <si>
    <t>217</t>
  </si>
  <si>
    <t xml:space="preserve">Servicio de Hogar Universitario con hospedaje y alimentación durante  periodo académico para estudiantes de Intercambio </t>
  </si>
  <si>
    <t>645/02</t>
  </si>
  <si>
    <t>59</t>
  </si>
  <si>
    <t>60</t>
  </si>
  <si>
    <t>61</t>
  </si>
  <si>
    <t>Adquisición de los transporte, alimentación y hospedaje que se requirieran para la movilidad de docentes o estudiantes internacionales.</t>
  </si>
  <si>
    <t>646/02</t>
  </si>
  <si>
    <t>Proyecto de voluntariado Internacional The Real Peace Agreement</t>
  </si>
  <si>
    <t>647/02</t>
  </si>
  <si>
    <t>Prestar Servicios como profesional en Lenguas Modernas para liderar el fortalecimiento de la internacionalización en los programas y el desarrollo de las políticas del eje estratégico “Dialogando con el mundo”, que requiera la Universidad de Cundinamarca con el fin de asegurar la calidad educativa de la misma. (primer periodo académico)</t>
  </si>
  <si>
    <t>648/02</t>
  </si>
  <si>
    <t>84</t>
  </si>
  <si>
    <t xml:space="preserve">
Prestar Servicios como profesional en Lenguas Modernas para liderar el fortalecimiento de la internacionalización en los programas y el desarrollo de las políticas del eje estratégico “Dialogando con el mundo”, que requiera la Universidad de Cundinamarca con el fin de asegurar la calidad educativa de la misma. (segundo periodo academico)
</t>
  </si>
  <si>
    <t>649/08</t>
  </si>
  <si>
    <t>298</t>
  </si>
  <si>
    <t>650/02</t>
  </si>
  <si>
    <t>Prestar Servicios como profesional en internacionalización para apoyar al líder de la Oficina de Relaciones Internacionales en el desarrollo de las políticas del eje estratégico “Dialogando con el mundo”, que requiera la Universidad de Cundinamarca con el fin de asegurar la calidad educativa de la misma. (primer periodo académico)</t>
  </si>
  <si>
    <t>651/08</t>
  </si>
  <si>
    <t>289</t>
  </si>
  <si>
    <t>Prestar Servicios como profesional en internacionalización para apoyar al líder de la Oficina de Relaciones Internacionales en el desarrollo de las políticas del eje estratégico “Dialogando con el mundo”, que requiera la Universidad de Cundinamarca con el fin de asegurar la calidad educativa de la misma. (segundo periodo académico)</t>
  </si>
  <si>
    <t>652/02</t>
  </si>
  <si>
    <t>125</t>
  </si>
  <si>
    <t xml:space="preserve"> $                      3.019.494</t>
  </si>
  <si>
    <t>ANTICIPO PARA HOGAR UNIVERSITARIO DE ESTUDIANTE CHILENO JOSÉ BUGUEÑO</t>
  </si>
  <si>
    <t> </t>
  </si>
  <si>
    <t xml:space="preserve"> $        3.019.494</t>
  </si>
  <si>
    <t>PROGRAMA SEGUIMIENTO A GRADUADOS</t>
  </si>
  <si>
    <t xml:space="preserve">fortalecimiento de la identidad del graduado de la ucundinamarca  </t>
  </si>
  <si>
    <t>Servicio de catering para las actividades dirigidas a los graduados de sede, seccionales y extensiones de la universidad de Cundinamarca en el periodo de 2020</t>
  </si>
  <si>
    <t>653/02</t>
  </si>
  <si>
    <t>41</t>
  </si>
  <si>
    <t xml:space="preserve">Se debe liquidar debido a que no se ejecutarán actividades </t>
  </si>
  <si>
    <t>Contratar diplomados virtuales para los graduados de la universidad de Cundinamarca</t>
  </si>
  <si>
    <t>654/09</t>
  </si>
  <si>
    <t>RECURSOS DE CAPITAL - TRANSFERENCIA DE LA NACION - DEVOLUCIONES POR CONCEPTO DE IVA</t>
  </si>
  <si>
    <t>325</t>
  </si>
  <si>
    <t xml:space="preserve">Esta en proceso de avance </t>
  </si>
  <si>
    <t>Fidelización de graduados mediante la adquisición de elementos e insumos necesarios para el fortalecimiento de la imagen institucional de la oficina de graduados de la Cundinamarca para la sede, seccionales y extensiones.</t>
  </si>
  <si>
    <t>655/02</t>
  </si>
  <si>
    <t>42</t>
  </si>
  <si>
    <t xml:space="preserve">Se encuentra en estudio de reinicio y recepción de </t>
  </si>
  <si>
    <t>PROYECCION SOCIAL</t>
  </si>
  <si>
    <t xml:space="preserve">OFICINA AUTOEVALUACION Y ACREDITACION </t>
  </si>
  <si>
    <t xml:space="preserve">proyectos de proyección social y campos de aprendizaje culturales </t>
  </si>
  <si>
    <t>prestar servicios profesionales en la dirección de interacción social universitaria apoyando la sistematización y digitalización de los procesos de interacción social universitaria en coherencia con el sistema de gestión de la calidad y política de interacción social</t>
  </si>
  <si>
    <t>664/02</t>
  </si>
  <si>
    <t>DEVOLUCIONES POR CONCEPTO DE IVA</t>
  </si>
  <si>
    <t>252</t>
  </si>
  <si>
    <t>3.250.000</t>
  </si>
  <si>
    <t xml:space="preserve">prestar servicios profesionales en la direcciãn de interacciãn social universitaria apoyando la sistematizaciãn y digitalizaciãn de los procesos de interacciãn social universitaria en coherencia con el sistema de gestiãn de la calidad y polãtica de interacciãn social. </t>
  </si>
  <si>
    <t>284</t>
  </si>
  <si>
    <t>Prestación de Servicios de Alimentación, Alojamiento y Transporte  para el desarrollo de las actividades de Proyección Social de las facultades y programas de la Universidad de Cundinamarca</t>
  </si>
  <si>
    <t>656/06</t>
  </si>
  <si>
    <t>Prestación de Servicios de apoyo logístico para el desarrollo de las actividades de Proyección Social de las facultades y programas de la Universidad de Cundinamarca</t>
  </si>
  <si>
    <t>657/06</t>
  </si>
  <si>
    <t xml:space="preserve">Adquisición de bienes necesarios para el proceso de sensibilización, difusión y socialización de los procesos de interacción social universitaria. </t>
  </si>
  <si>
    <t>658/06</t>
  </si>
  <si>
    <t>Suministro de material didáctico y de apoyo para las actividades de Proyección Social de las facultades y programas de la Universidad de Cundinamarca</t>
  </si>
  <si>
    <t>659/06</t>
  </si>
  <si>
    <t>Prestación de servicios profesionales en la Dirección de Interacción Social Universitaria para apoyar el mercadeo, divulgación y gestión de educación continuada, proyectos sociales y voluntariado de la Universidad de Cundinamarca</t>
  </si>
  <si>
    <t xml:space="preserve">Prestación de servicios para la implementación, digitalización y puesta en marcha de los campos de aprendizaje cultural de la Universidad de Cundinamarca. </t>
  </si>
  <si>
    <t xml:space="preserve">Prestar servicios profesionales en la Dirección de Interacción Social Universitaria, apoyando la construcción del Modelo de Responsabilidad Social Universitaria en coherencia con el MEDIT y políticas institucionales </t>
  </si>
  <si>
    <t>662/02</t>
  </si>
  <si>
    <t xml:space="preserve">Prestar servicios profesionales en la Dirección de Interacción Social Universitaria, apoyando el desarrollo misional y operativo de las áreas de la Dirección de Interacción Social Universitaria </t>
  </si>
  <si>
    <t>663/02</t>
  </si>
  <si>
    <t>285</t>
  </si>
  <si>
    <t>PROGRAMA DE BECAS</t>
  </si>
  <si>
    <t>BIENESTAR UNIVERSITARIO</t>
  </si>
  <si>
    <t xml:space="preserve">EXONERACIONES DE MATRÍCULA COMO APOYO ECONÓMICO DE MATRICULA DE ESTUDIANTES DE PREGRADO CON EL FIN DE FOMENTAR LA PERMANENCIA ESTUDIANTIL.         </t>
  </si>
  <si>
    <t>exoneraciones de matrícula para el primer periodo académico 2020.</t>
  </si>
  <si>
    <t>171</t>
  </si>
  <si>
    <t>exoneraciones de matrícula para el iipa 2020</t>
  </si>
  <si>
    <t>RECURSOS PROPIOS- DEVOLUCIONES POR CONCEPTO DE IVA- ESTAMPILLA - TRANSFERENCIA DE LA NACION</t>
  </si>
  <si>
    <t>306</t>
  </si>
  <si>
    <t>asignación de mil 1.000 exoneraciones de matrícula adicionales tipo_x000D_
b, como medida de apoyo ante la emergencia sanitaria por el covid-19</t>
  </si>
  <si>
    <t>RECURSOS DE BALANCE - ART. 142 LEY 1819</t>
  </si>
  <si>
    <t>307</t>
  </si>
  <si>
    <t>asignaciãn de quinientas (500) exoneraciones de matrãcula adicionales tipo b, como medida de apoyo ante la emergencia sanitaria por el covid-19.</t>
  </si>
  <si>
    <t>RECURSOS DE BALANCE</t>
  </si>
  <si>
    <t>330</t>
  </si>
  <si>
    <t>ESCUELA DE FORMACION Y APRENDIZAJE</t>
  </si>
  <si>
    <t xml:space="preserve">AUTOEVALUACION Y ACREDITACION </t>
  </si>
  <si>
    <t>escuela de formación y aprendizaje docente efad s21</t>
  </si>
  <si>
    <t>gastos relacionados con el fortalecimiento y desarrollo de los procesos de la escuela de formación y aprendizaje docente. a partir del 13 de marzo 2020</t>
  </si>
  <si>
    <t>218</t>
  </si>
  <si>
    <t>otro si no. 1 a la orden contractual, prestar servicios profesionales en la escuela de formación y aprendizaje docente para coordinar y gestionar el desarrollo de los circuitos de formación, evaluación e innovación, en el marco de los procesos de aseguramiento de la calidad de los aprendizajes que desarrolla la efad</t>
  </si>
  <si>
    <t>263</t>
  </si>
  <si>
    <t xml:space="preserve">escuela de formación y aprendizaje docente efad s21        </t>
  </si>
  <si>
    <t xml:space="preserve">Prestar servicios profesionales en la Escuela de Formación y Aprendizaje Docente para coordinar y gestionar el desarrollo de los circuitos de formación, evaluación e innovación, en el marco de los procesos de aseguramiento de la calidad de los aprendizajes que desarrolla la EFAD </t>
  </si>
  <si>
    <t>667/02</t>
  </si>
  <si>
    <t>67</t>
  </si>
  <si>
    <t xml:space="preserve">Prestar servicios profesionales en la Escuela de Formación y Aprendizaje Docente elaborando la sistematización de experiencias pedagógicas asociadas a la implementación de los circuitos de formación, evaluación e innovación realizados a través del proceso de cualificación a profesores. </t>
  </si>
  <si>
    <t>668/02</t>
  </si>
  <si>
    <t>132</t>
  </si>
  <si>
    <t>Adquisición de bienes necesarios para el proceso de sensibilización, difusión y socialización de los procesos de formación docente derivados de la implementación de los circuitos de formación, innovación y evaluación declarados en la Escuela de Formación y Aprendizaje Docente de la Universidad de Cundinamarca</t>
  </si>
  <si>
    <t xml:space="preserve">Prestar servicios profesionales en la Escuela de Formación y Aprendizaje Docente apoyando la sistematización de datos y analítica académica, en el marco de los procesos realizados en los circuitos de formación, aprendizaje e innovación desarrollados por la Escuela de Formación Docente de la Universidad de Cundinamarca. </t>
  </si>
  <si>
    <t>670/02</t>
  </si>
  <si>
    <t xml:space="preserve">Prestar servicios profesionales en la Escuela de Formación y Aprendizaje Docente de la UCundinamarca para implementar piezas gráficas, micrositio, videotutoriales y recursos educativos digitales requeridos en el desarrollo de los circuitos de evaluación, formación e innovación. </t>
  </si>
  <si>
    <t>671/02</t>
  </si>
  <si>
    <t xml:space="preserve">Prestar servicios profesionales en la Escuela de Formación y Aprendizaje Docente gestionando el desarrollo de aplicativo para sistematizar las experiencias derivadas de la implementación de los circuitos de formación dirigidos a profesores de la Universidad de Cundinamarca. </t>
  </si>
  <si>
    <t>673/02</t>
  </si>
  <si>
    <t xml:space="preserve">Prestar servicios profesionales en la Escuela de Formación y Aprendizaje Docente coordinando el desarrollo e implementación de los servicios de atención y orientación a profesores en el marco de la implementación del plan de aprendizaje digital. </t>
  </si>
  <si>
    <t>674/02</t>
  </si>
  <si>
    <t xml:space="preserve">Prestar servicios profesionales en la Escuela de Formación y Aprendizaje Docente apoyando la implementación de la mesa de ayuda para asesorar a los profesores y monitores adscritos a la escuela de formación docente, en el diseño e implementación de los planes de aprendizaje digital elaborados en el marco de los circuitos de formación.  </t>
  </si>
  <si>
    <t>676/02</t>
  </si>
  <si>
    <t xml:space="preserve">RECURSOS PROPIOS </t>
  </si>
  <si>
    <t xml:space="preserve">Prestar servicios profesionales para desarrollar el circuito de formación con profesores y administrativos relacionado con planeación y evaluación de proyectos socioeducativos en el marco del MEDIT. </t>
  </si>
  <si>
    <t>714/03</t>
  </si>
  <si>
    <t>146</t>
  </si>
  <si>
    <t xml:space="preserve">Prestar servicios profesionales en la escuela de formación y aprendizaje docente apoyando la sistematización de datos y analítica académica, en el marco de los procesos realizados en los circuitos de formación, aprendizaje e innovación desarrollados por la escuela de formación docente de la Universidad de Cundinamarca. </t>
  </si>
  <si>
    <t>792/08</t>
  </si>
  <si>
    <t>296</t>
  </si>
  <si>
    <t>Prestar servicios profesionales en la escuela de formación y aprendizaje docente elaborando la sistematización de experiencias pedagógicas asociadas a la implementación de los circuitos de formación, evaluación e innovación realizados a través del proceso de cualificación a profesores</t>
  </si>
  <si>
    <t>793/08</t>
  </si>
  <si>
    <t>275</t>
  </si>
  <si>
    <t xml:space="preserve">Prestar servicios profesionales en la escuela de formación y aprendizaje docente para estructurar y gestionar el desarrollo de los circuitos de formación, evaluación e innovación, en el marco de los procesos de aseguramiento de la calidad de los aprendizajes que desarrolla la EFAD </t>
  </si>
  <si>
    <t>794/08</t>
  </si>
  <si>
    <t>277</t>
  </si>
  <si>
    <t xml:space="preserve">Prestar servicios profesionales en la escuela de formación y aprendizaje docente de la UCundinamarca para implementar piezas gráficas, micrositio,videotutoriales y recursos educativos digitales requeridos en el desarrollo de los circuitos de evaluación, formación e innovación. </t>
  </si>
  <si>
    <t>795/08</t>
  </si>
  <si>
    <t>276</t>
  </si>
  <si>
    <t>Prestar servicios profesionales en la escuela de formación y aprendizaje docente apoyando la implementación de la mesa de ayuda para asesorar a los profesores y monitores adscritos a la escuela de formación docente, en el diseño e implementación de los planes de aprendizaje digital elaborados en el marco de los circuitos de formación.</t>
  </si>
  <si>
    <t>796/08</t>
  </si>
  <si>
    <t>294</t>
  </si>
  <si>
    <t xml:space="preserve">Prestar servicios profesionales en la escuela de formación y aprendizaje docente gestionando el desarrollo de aplicativo para sistematizar las experiencias derivadas de la implementación de los circuitos de formación dirigidos a profesores de la Universidad de Cundinamarca. </t>
  </si>
  <si>
    <t>798/08</t>
  </si>
  <si>
    <t>288</t>
  </si>
  <si>
    <t>Prestar servicios profesionales en la Escuela de Formación y Aprendizaje Docente estructurando el desarrollo e implementación de los servicios de atención y orientación a profesores en el marco de la implementación del plan de aprendizaje digital.</t>
  </si>
  <si>
    <t>803/09</t>
  </si>
  <si>
    <t>295</t>
  </si>
  <si>
    <t>Prestar servicios profesionales en la Escuela de Formación y Aprendizaje Docente, apoyando la formulación, retroalimentación, acompañamiento y construcción de planes de aprendizaje de programas en proceso de resignificación curricular, atendiendo los lineamientos curriculares y circuitos de formación de la Escuela.</t>
  </si>
  <si>
    <t>826/12</t>
  </si>
  <si>
    <t xml:space="preserve">julio </t>
  </si>
  <si>
    <t>345</t>
  </si>
  <si>
    <t>347</t>
  </si>
  <si>
    <t>Adecuación e implementación de la Sala Interactiva Profesor Gestor del Conocimiento y el Aprendizaje EFAD S 21 para el desarrollo de circuitos de formación, innovación y evaluación.</t>
  </si>
  <si>
    <t>916/14</t>
  </si>
  <si>
    <t>Prestar servicios profesionales en la Escuela de Formación y Aprendizaje Docente apoyando el diseño e implementación de los campos de aprendizaje disciplinar de los programas resignificados curricularmente de la Facultad de Ciencias Agropecuarias, en coherencia con los lineamientos curriculares.</t>
  </si>
  <si>
    <t>917/14</t>
  </si>
  <si>
    <t>Prestar servicios profesionales en la Escuela de Formación y Aprendizaje Docente apoyando el desarrollo de recursos, metodologías y estrategias para implementar los campos de aprendizaje disciplinar de la Facultad de Ciencias Administrativas, Económicas y contables.</t>
  </si>
  <si>
    <t>918/14</t>
  </si>
  <si>
    <t>Prestar servicios profesionales en la Escuela de Formación y Aprendizaje Docente gestionando los recursos educativos digitales requeridos para el diseño e implementación de los campos de aprendizaje disciplinar de programas resignificados curricularmente.</t>
  </si>
  <si>
    <t>919/14</t>
  </si>
  <si>
    <t>Prestar servicios profesionales en la Escuela de Formación y Aprendizaje Docente apoyando el diseño e implementación de objetos y entornos virtuales requeridos en los campos de aprendizaje disciplinar de programas resignificados curricularmente.</t>
  </si>
  <si>
    <t>920/14</t>
  </si>
  <si>
    <t>Prestar servicios profesionales en la Escuela de Formación y Aprendizaje Docente gestionando el diseño e implementación de entornos virtuales requeridos en los campos de aprendizaje disciplinar de programas resignificados curricularmente.</t>
  </si>
  <si>
    <t>921/14</t>
  </si>
  <si>
    <t>Prestar servicios profesionales en la Escuela de Formación y Aprendizaje Docente diseñando e implementando recursos telemáticos y ofimáticos requeridos en los campos de aprendizaje disciplinar de programas resignificados curricularmente.</t>
  </si>
  <si>
    <t>922/14</t>
  </si>
  <si>
    <t>EDUCACION VIRTUAL Y A DISTANCIA</t>
  </si>
  <si>
    <t>OFICINA EDUCACION VIRTUAL Y A DISTANCIA</t>
  </si>
  <si>
    <t xml:space="preserve">tecnología integrada al medit    </t>
  </si>
  <si>
    <t>Prestar sus servicios profesionales en la realización del diseño pedagógico e instruccional propio del proceso de virtualización de contenidos educativos, y diseñar las estrategias, desde lo pedagógico, de los proyectos educativos llevados a cabo en el marco del MEDIT por la Oficina de Educación Virtual y a Distancia de la Universidad de Cundinamarca.</t>
  </si>
  <si>
    <t>677/02</t>
  </si>
  <si>
    <t>79</t>
  </si>
  <si>
    <t>Prestar sus servicios profesionales en el acompañamiento de los aspectos tecnológicos y pedagógicos de la administración y uso de la plataforma de gestión de aprendizaje institucional de los proyectos educativos llevados a cabo en el marco del MEDIT por la Oficina de Educación Virtual y a Distancia de la Universidad de Cundinamarca.</t>
  </si>
  <si>
    <t>678/02</t>
  </si>
  <si>
    <t>86</t>
  </si>
  <si>
    <t>Prestar sus servicios profesionales para realizar la administración del servidor de la plataforma educativa institucional y el acompañamiento en la implementación y uso de la misma según los proyectos educativos llevados a cabo en el marco del MEDIT por la Oficina de Educación Virtual y a Distancia de la Universidad de Cundinamarca.</t>
  </si>
  <si>
    <t>679/02</t>
  </si>
  <si>
    <t>85</t>
  </si>
  <si>
    <t>Prestar sus servicios profesionales para desarrollar y brindar soporte del backend y frontend de los recursos educativos digitales que conformen los proyectos educativos llevados a cabo en el marco del MEDIT por la Oficina de Educación Virtual y a Distancia de la Universidad de Cundinamarca.</t>
  </si>
  <si>
    <t>680/02</t>
  </si>
  <si>
    <t>164</t>
  </si>
  <si>
    <t>Prestar sus servicios profesionales en la gestión de los proyectos de virtualización de contenidos educativos, desde la fase de análisis hasta su implementación, llevados a cabo en el marco del MEDIT por la Oficina de Educación Virtual y a Distancia de la Universidad de Cundinamarca.</t>
  </si>
  <si>
    <t>681/02</t>
  </si>
  <si>
    <t>81</t>
  </si>
  <si>
    <t>Prestar sus servicios profesionales en la elaboración y revisión de los documentos que conformen los proyectos educativos llevados a cabo en el marco del MEDIT por la Oficina de Educación Virtual y a Distancia de la Universidad de Cundinamarca.</t>
  </si>
  <si>
    <t>682/02</t>
  </si>
  <si>
    <t>80</t>
  </si>
  <si>
    <t>Prestar sus servicios para llevar a cabo la consolidación e implementación de estrategias pedagógicas, comunicativas y de gestión en la dinamización del Laboratorio Profesor Siglo 21, según los proyectos educativos llevados a cabo en el marco del MEDIT por la Oficina de Educación Virtual y a Distancia de la Universidad de Cundinamarca.</t>
  </si>
  <si>
    <t>683/02</t>
  </si>
  <si>
    <t>contratar el desarrollo de webservices y plogins para el soporte tecnológico en la implementación de los cadis de la universidad de Cundinamarca</t>
  </si>
  <si>
    <t>739/04</t>
  </si>
  <si>
    <t>RECURSOS PROPIOS Y TRANSFERENCIA DE LA NACION</t>
  </si>
  <si>
    <t>819/12</t>
  </si>
  <si>
    <t>343</t>
  </si>
  <si>
    <t>820/12</t>
  </si>
  <si>
    <t>TRANSFERENCIA DE LA NACION</t>
  </si>
  <si>
    <t>339</t>
  </si>
  <si>
    <t>821/12</t>
  </si>
  <si>
    <t>338</t>
  </si>
  <si>
    <t>822/12</t>
  </si>
  <si>
    <t>342</t>
  </si>
  <si>
    <t>823/12</t>
  </si>
  <si>
    <t>TRANSFERENCIA DE LA NACION
- RECURSOS PROPIOS</t>
  </si>
  <si>
    <t>344</t>
  </si>
  <si>
    <t>824/12</t>
  </si>
  <si>
    <t>340</t>
  </si>
  <si>
    <t>Prestar sus servicios profesionales para llevar a cabo la consolidación e implementación de estrategias pedagógicas, comunicativas y de gestión en la dinamización del Laboratorio Profesor Siglo 21, según los proyectos educativos llevados a cabo en el marco del MEDIT por la Oficina de Educación Virtual y a Distancia de la Universidad de Cundinamarca.</t>
  </si>
  <si>
    <t>825/12</t>
  </si>
  <si>
    <t>341</t>
  </si>
  <si>
    <t>INCLUSIÓN</t>
  </si>
  <si>
    <t xml:space="preserve">VICERRECTORA ACADEMICA </t>
  </si>
  <si>
    <t xml:space="preserve">FOMENTAR LA INCLUSIÓN SOCIAL EN LA UNIVERSIDAD DE CUNDINAMARCA.  </t>
  </si>
  <si>
    <t>Prestar servicios profesionales para generar el proceso de articulación e implementación de la Política de Educación Superior Inclusiva declarada en la Universidad de Cundinamarca con cada una de las áreas misionales y administrativas.</t>
  </si>
  <si>
    <t>685/02</t>
  </si>
  <si>
    <t>Prestar servicios profesionales para generar el proceso de articulación e implementación de la Política de Educación Superior Inclusiva declarada en la Universidad de Cundinamarca
con cada una de las áreas misionales y administrativas. Para el IIPA 2020</t>
  </si>
  <si>
    <t>782/08</t>
  </si>
  <si>
    <t>290</t>
  </si>
  <si>
    <t>PLANES DE FOMENTO</t>
  </si>
  <si>
    <t>Dotacion Laboratorio</t>
  </si>
  <si>
    <t>Se Realizo reduccion por valor de $403.846</t>
  </si>
  <si>
    <t>x|</t>
  </si>
  <si>
    <t>Prestar servicios profesionales, como personal de apoyo para desarrollar el proyecto de investigación 63594 denominado "Producción de diésel renovable mediante hidrotratamiento de ácidos grasos derivados de residuos animales", aprobado en la convocatoria 802 del 2018 de Minciencias</t>
  </si>
  <si>
    <t xml:space="preserve">Prestar servicios profesionales, como personal de apoyo para desarrollar el proyecto de investigación 63594 denominado "Producción de diésel renovable mediante hidrotratamiento
de ácidos grasos derivados de residuos animales", aprobado en la convocatoria 802 del 2018 de Minciencias </t>
  </si>
  <si>
    <t>Prestar servicios profesionales, como personal de apoyo para desarrollar el proyecto de investigación 63594 denominado "Producción de diésel renovable mediante hidrotratamiento de ácidos grasos derivados de residuos animales", aprobado en la convocatoria 802 del 2018 de Minciencias.</t>
  </si>
  <si>
    <t>Adquisición de equipos de laboratorio para desarrollar el proyecto de investigación 63594 denominado "Producción de diésel renovable mediante hidrotratamiento de ácidos grasos derivados de residuos animales", aprobado en la convocatoria 802 del 2018 de Minciencias.</t>
  </si>
  <si>
    <t>Prestar servicios profesionales como co-investigador para
desarrollar el proyecto de investigación 63125 denominado "DESARROLLO TECNOLÓGICO PARA MONITOREO, MANEJO Y DETERMINACIÓN DE LA DIVERSIDAD FUNCIONAL de arvenses asociadas agricultura familiar en transición AGROECOLÓGICA DE LA PROVINCIA DEL SUMAPAZ", aprobado en la convocatoria 802 del 2018 de Minciencias</t>
  </si>
  <si>
    <t>Prestar servicios profesionales como personal de apoyo para
desarrollar el proyecto de investigación 63125denominado 
"DESARROLLO TECNOLÓGICO PARA MONITOREO, MANEJO Y DETERMINACIÓN DE LA DIVERSIDAD FUNCIONAL de arvenses asociadas agricultura familiar en transición AGROECOLÓGICA DE LA PROVINCIA DEL SUMAPAZ", aprobado en la convocatoria 802 del 2018 de Minciencias</t>
  </si>
  <si>
    <t>Adquisición de equipos de laboratorio para desarrollar el proyecto de investigación 63125 denominado "DESARROLLO TECNOLÓGICO PARA MONITOREO, MANEJO Y DETERMINACIÓN DE LA DIVERSIDAD FUNCIONAL de arvenses asociadas agricultura familiar en transición AGROECOLÓGICA DE LA PROVINCIA DEL SUMAPAZ", aprobado en la convocatoria 802 del 2018 de Minciencias</t>
  </si>
  <si>
    <t>Adquisición de equipos de campo  para el desarrollo de actividades del proyecto de investigación 63125 denominado "DESARROLLO TECNOLÓGICO PARA MONITOREO, MANEJO Y DETERMINACIÓN DE LA DIVERSIDAD FUNCIONAL de arvenses asociadas agricultura familiar en transición AGROECOLÓGICA DE LA PROVINCIA DEL SUMAPAZ", aprobado en la convocatoria 802 del 2018 de Minciencias</t>
  </si>
  <si>
    <t>Adquisición de materiales e insumos para desarrollar el proyecto de investigación 63125 denominado "DESARROLLO TECNOLÓGICO PARA MONITOREO, MANEJO Y DETERMINACIÓN DE LA DIVERSIDAD FUNCIONAL de arvenses asociadas agricultura familiar en transición AGROECOLÓGICA DE LA PROVINCIA DEL SUMAPAZ", aprobado en la convocatoria 802 del 2018 de Minciencias</t>
  </si>
  <si>
    <t>Prestar servicios profesionales como ingeniero ambiental para
desarrollar el proyecto de investigación de código 63379
denominado " Bioprospección de especies del género Piper para
el control de agentes fitopatógenos de cultivos de cacao en la
provincia del Tequendama (Cundinamarca)" aprobado en la
convocatoria 802 de 2018.</t>
  </si>
  <si>
    <t>Adquisición de equipos de laboratorio para
desarrollar el proyecto de investigación de código 63379
denominado " Bioprospección de especies del género Piper para
el control de agentes fitopatógenos de cultivos de cacao en la
provincia del Tequendama (Cundinamarca)" aprobado en la
convocatoria 802 de 2018.</t>
  </si>
  <si>
    <t>Adquisición de una impresora para
desarrollar el proyecto de investigación de código 63379
denominado " Bioprospección de especies del género Piper para
el control de agentes fitopatógenos de cultivos de cacao en la
provincia del Tequendama (Cundinamarca)" aprobado en la
convocatoria 802 de 2018.</t>
  </si>
  <si>
    <t>Adquisición de materiales e insumos para
desarrollar el proyecto de investigación de código 63379
denominado " Bioprospección de especies del género Piper para
el control de agentes fitopatógenos de cultivos de cacao en la
provincia del Tequendama (Cundinamarca)" aprobado en la
convocatoria 802 de 2018.</t>
  </si>
  <si>
    <t>Prestar servicios profesionales como ingeniero agronomo
para desarrollar el proyecto de investigacion denominado
“Interacción de Solanum lycopersicum con microorganismos
psicrófilos: promoción del crecimiento y transcriptómica
comparativa.” de la convocatoria 802 de 2018 de colciencias.</t>
  </si>
  <si>
    <t>Prestar servicios como personal de apoyo para desarrollar el
proyecto de investigacion denominado “Interacción de
Solanum lycopersicum con microorganismos psicrófilos:
promoción del crecimiento y transcriptómica comparativa.”
de la convocatoria 802 de 2018 de colciencias.</t>
  </si>
  <si>
    <t>Adquisición de equipos de laboratorio para desarrollar el
proyecto de investigacion denominado “Interacción de
Solanum lycopersicum con microorganismos psicrófilos:
promoción del crecimiento y transcriptómica comparativa.”
de la convocatoria 802 de 2018 de colciencias.</t>
  </si>
  <si>
    <t>Adquisición de materiales e insumos agricolas  para desarrollar el proyecto de investigacion denominado “Interacción de Solanum lycopersicum con microorganismos psicrófilos:
promoción del crecimiento y transcriptómica comparativa.”
de la convocatoria 802 de 2018 de colciencias.</t>
  </si>
  <si>
    <t>Adquisición de materiales e insumos de laboratorio  para desarrollar el proyecto de investigacion denominado “Interacción de
Solanum lycopersicum con microorganismos psicrófilos:
promoción del crecimiento y transcriptómica comparativa.”
de la convocatoria 802 de 2018 de colciencias.</t>
  </si>
  <si>
    <t xml:space="preserve">PRESTAR LOS SERVICIOS PROFESIONALES COMO INVESTIGADOR PRINCIPAL PARA DESARROLLAR Y EJECUTAR EL PROYECTO DE INVESTIGACIÓN Nº 62851 DENOMINADO “DISEÑO DE ESTRATEGIAS PARA EL CONTROL DE RETAMO ESPINOSO (ulex europaeus L.) EN LOS MUNICIPIOS DE SIBATE, SOACHA Y PASCA, APROBADO EN LA CONVOVATORIA 802 DE 2018 DE COLCIENCIAS. </t>
  </si>
  <si>
    <t xml:space="preserve">PRESTAR LOS SERVICIOS PROFESIONALES COMO CO-INVESTIGADOR PARA DESARROLLAR Y EJECUTAR EL PROYECTO DE INVESTIGACIÓN Nº 62851 DENOMINADO “DISEÑO DE ESTRATEGIAS PARA EL CONTROL DE RETAMO ESPINOSO (ulex europaeus L.) EN LOS MUNICIPIOS DE
SIBATE, SOACHA Y PASCA, APROBADO EN LA CONVOVATORIA 802 DE 2018 DE COLCIENCIAS. </t>
  </si>
  <si>
    <t xml:space="preserve">Prestar los servicios profesionales como coinvestigador
para el desarrollo de actividades en el proyecto de
investigacion denominado “HERRAMIENTA GEOESPACIAL
PARA LA CONSTRUCCIÓN DEL DIAGNÓSTICO
SOCIOAMBIENTAL DEL PLAN DE DESARROLLO TERRITORIAL
DEL MUNICIPIO DE SILVANIA-CUNDINAMARCA” de la
convocatoria 802 de 2018 de colciencias. </t>
  </si>
  <si>
    <t>Prestar los servicios profesionales como coinvestigador
para el desarrollo de actividades en el proyecto de
investigacion denominado “HERRAMIENTA GEOESPACIAL
PARA LA CONSTRUCCIÓN DEL DIAGNÓSTICO
SOCIOAMBIENTAL DEL PLAN DE DESARROLLO TERRITORIAL
DEL MUNICIPIO DE SILVANIA-CUNDINAMARCA” de la
convocatoria 802 de 2018 de colciencia</t>
  </si>
  <si>
    <t>Servicios especializados en el desarrollo de una plataforma web y aplicaciones tecnologicas para el cumplimiento de actividades del proyecto de investigacion n 63386 denominado: “DESARROLLO DE PROTOTIPOS DE NEGOCIOS EN BIOCOMERCIO DERIVADOS DE LAS CADENAS SOCIALES PRODUCTIVAS LOCALIZADAS EN LOS SENDEROS TRADICIONALES DE GIRARDOT Y ALTO MAGDALENA A PARTIR DE LA VEGETACIÒN DEL BOSQUE SECO TROPICAL”,
aprobado en la convocatoria 802 de COLCIENCIAS.</t>
  </si>
  <si>
    <t>Prestar los servicios profesionales como co-investigador para
desarrollar el proyecto de investigación 63386 denominado:
“DESARROLLO DE PROTOTIPOS DE NEGOCIOS EN BIOCOMERCIO DERIVADOS DE LAS CADENAS SOCIALES PRODUCTIVAS LOCALIZADAS EN LOS SENDEROS TRADICIONALES DE GIRARDOT Y ALTO MAGDALENA A PARTIR DE LA VEGETACIÒN DEL BOSQUE SECO TROPICAL”, aprobado en la convocatoria 802 de COLCIENCIAS..</t>
  </si>
  <si>
    <t>Prestar los servicios profesionales como co investigador
para desarrollar el proyecto de investigación denominado:
“EVALUACIÓN DE LA RECONVERSIÓN TECNOLÓGICA A CAFÉ
ORGÁNICO EN PRODUCTORES DE ARBELÁEZ, FUSAGASUGÁ
Y TIBACUY", aprobado en la convocatoria 802 de
COLCIENCIAS..</t>
  </si>
  <si>
    <t>Prestar los servicios profesionales como investigador
principal para desarrollar el proyecto de investigación
denominado: “EVALUACIÓN DE LA RECONVERSIÓN
TECNOLÓGICA A CAFÉ ORGÁNICO EN PRODUCTORES DE
ARBELÁEZ, FUSAGASUGÁ Y TIBACUY", aprobado en la
convocatoria 802 de COLCIENCIAS..</t>
  </si>
  <si>
    <t>Prestar los servicios profesionales como investigador principal para desarrollar el proyecto de investigación denominado 66161 de Colciencias: “PROTOTIPO DE SISTEMA DE GENERACION DE ENERGIA ELECTRICA A PARTIR DE RESIDUOS SOLIDOS ORGANICOS DE LA PLAZA DE MERCADO DEL MUNICIPIO DE
FUSAGASUGA", aprobado en la convocatoria 829 de COLCIENCIAS</t>
  </si>
  <si>
    <t>Adquisicion de equipo para el monitoreo y control de las
variables que se manejan en el el proyecto de investigación denominado 66161 de Colciencias: “PROTOTIPO DE SISTEMA DE GENERACION DE ENERGIA ELECTRICA A PARTIR DE RESIDUOS SOLIDOS ORGANICOS DE LA PLAZA DE MERCADO DEL MUNICIPIO DE FUSAGASUGA", aprobado en la convocatoria 829 de COLCIENCIAS</t>
  </si>
  <si>
    <t xml:space="preserve">Adquisicion de transductores querido para el desarrollo del proyecto de investigacion  denominado 66161 de Colciencias: “PROTOTIPO DE SISTEMA DE GENERACION DE ENERGIA ELECTRICA A PARTIR DE RESIDUOS SOLIDOS ORGANICOS DE LA PLAZA DE MERCADO DEL MUNICIPIO DE FUSAGASUGA", aprobado en la convocatoria 829 de COLCIENCIAS
 </t>
  </si>
  <si>
    <t xml:space="preserve">Adquisicion de un biodigestor requerido para el desarrollo del proyecto de investigacion  denominado 66161 de Colciencias: “PROTOTIPO DE SISTEMA DE GENERACION DE ENERGIA ELECTRICA A PARTIR DE RESIDUOS SOLIDOS ORGANICOS DE LA PLAZA DE MERCADO DEL MUNICIPIO DE FUSAGASUGA", aprobado en la convocatoria 829 de COLCIENCIAS
</t>
  </si>
  <si>
    <t>Prestar los servicios profesionales como investigador para desarrollar la Estancia Postdoctoral aprobada en la Convocatoria 848 de 2019 de MINCIENCIAS</t>
  </si>
  <si>
    <t>Prestar los servicios profesionales como investigador para desarrollar la Estancia Postdoctoral aprobada en la Convocatoria 811 de 2018 de MINCIENCIAS</t>
  </si>
  <si>
    <t>923/15</t>
  </si>
  <si>
    <t>924/15</t>
  </si>
  <si>
    <t>925/15</t>
  </si>
  <si>
    <t>926/15</t>
  </si>
  <si>
    <t>927/15</t>
  </si>
  <si>
    <t>928/15</t>
  </si>
  <si>
    <t>929/15</t>
  </si>
  <si>
    <t>930/15</t>
  </si>
  <si>
    <t>931/15</t>
  </si>
  <si>
    <t>932/15</t>
  </si>
  <si>
    <t>933/15</t>
  </si>
  <si>
    <t>934/15</t>
  </si>
  <si>
    <t>935/15</t>
  </si>
  <si>
    <t>936/15</t>
  </si>
  <si>
    <t>937/15</t>
  </si>
  <si>
    <t>938/15</t>
  </si>
  <si>
    <t>939/15</t>
  </si>
  <si>
    <t>940/15</t>
  </si>
  <si>
    <t>941/15</t>
  </si>
  <si>
    <t>942/15</t>
  </si>
  <si>
    <t>943/15</t>
  </si>
  <si>
    <t>944/15</t>
  </si>
  <si>
    <t>945/15</t>
  </si>
  <si>
    <t>946/15</t>
  </si>
  <si>
    <t>947/15</t>
  </si>
  <si>
    <t>948/15</t>
  </si>
  <si>
    <t>949/15</t>
  </si>
  <si>
    <t>950/15</t>
  </si>
  <si>
    <t>951/15</t>
  </si>
  <si>
    <t>952/15</t>
  </si>
  <si>
    <t>953/15</t>
  </si>
  <si>
    <t>954/15</t>
  </si>
  <si>
    <t>955/15</t>
  </si>
  <si>
    <t>956/15</t>
  </si>
  <si>
    <t>24 de agosto de 2020</t>
  </si>
  <si>
    <t>883/15</t>
  </si>
  <si>
    <t xml:space="preserve">prestar servicio como personal académico para apoyar la creación, construcción y radicación del documento maestro del proyecto doctoral en ciencias de la educación en convenio con rudecolombia ante el ministerio de educación nacional, así mismo sustentar ante pares académicos nacionales para la obtención del registro calificado. </t>
  </si>
  <si>
    <t>prestar servicio como personal académico para la creación, construcción y radicación del documento maestro del proyecto doctoral en ciencias de la educación en convenio con rudecolombia ante el ministerio de educación nacional, así como sustentar el mismo ante pares académicos nacionales para la obtención del registro calificado, sustentado las líneas de investigación del proyecto doctoral.</t>
  </si>
  <si>
    <t>380</t>
  </si>
  <si>
    <t>381</t>
  </si>
  <si>
    <t>ESTAMPILLA UNIDAD REGIONAL, SEDE FUSAGASUGÁ</t>
  </si>
  <si>
    <t>RECURSOS DE BALANCE - ESTAMPILLA UNIDAD REGIONAL, EXTENSIÓN FACATATIVÁ</t>
  </si>
  <si>
    <t>financiar los gastos de transporte, insumos y material bibliografico requerido para el desarrollo del proyecto de investigacion: sistema de alerta temprana para la reducción de riesgos por eventos climatologicos aplicando redes de sensores y tecnologias iot, aprobado en la convocatoria interna para financiar proyectos de investigación 2018, de la facultad de ingenieria de la universidad de cundinamarca.</t>
  </si>
  <si>
    <t xml:space="preserve">ESTAMPILLA UNIDAD REGIONAL, EXTENSIÓN FACATATIVÁ
RECURSOS DE BALANCE - ESTAMPILLA UNIDAD REGIONAL, EXTENSIÓN FACATATIVÁ
</t>
  </si>
  <si>
    <t>Adquisición de equipos esenciales para la modernización de laboratorios de microbiología, nutrición animal, química y biología, programa de zootecnia, seccional Ubaté.</t>
  </si>
  <si>
    <t xml:space="preserve">RECURSOS PROPIOS UNIDAD REGIONAL, SEDE FUSAGASUGÁ </t>
  </si>
  <si>
    <t>25 de Agosto de 2020</t>
  </si>
  <si>
    <t xml:space="preserve">DEVOLUCIONES POR CONCEPTO DE IVA UNIDAD REGIONAL, SEDE FUSAGASUGÁ </t>
  </si>
  <si>
    <t>25 de Agosto de 20200</t>
  </si>
  <si>
    <t xml:space="preserve"> xx&lt;</t>
  </si>
  <si>
    <t xml:space="preserve">ESTAMPILLA UNIDAD REGIONAL, SECCIONAL GIRARDOT 
RECURSOS DE BALANCE - ESTAMPILLA UNIDAD REGIONAL, SECCIONAL GIRARDOT 
ESTAMPILLA UNIDAD REGIONAL, SEDE FUSAGASUGÁ </t>
  </si>
  <si>
    <t>398, 415,416, 444,448, 456, 458, 459, 461, 501</t>
  </si>
  <si>
    <t xml:space="preserve">3282
3283
3284
3285
3286
3287
3288
3289
3298
3819
3820
3821
3822
3823
3824
</t>
  </si>
  <si>
    <t xml:space="preserve">3499
3504
3505
3513
3514
3515
3516
3517
3518
3519
3520
3549
3581
3589
3590
3594
3596
3598
3600
3601
3602
3603
3605
3623
3627
3629
3798
4157
</t>
  </si>
  <si>
    <t xml:space="preserve">319
320
321
322
323
324
325
326
327
328
329
330
331
332
333
334
336
387
388
389
390
391
493
1238
1563
1568
1575
1599
1818
</t>
  </si>
  <si>
    <t xml:space="preserve">730
1631
3841
</t>
  </si>
  <si>
    <t xml:space="preserve">2648
2687
2699
2713
2758
2799
3219
</t>
  </si>
  <si>
    <t>Valor CDP a la Fecha de Segumineto</t>
  </si>
  <si>
    <t>% pendiente por Ejecuta</t>
  </si>
  <si>
    <t xml:space="preserve">3647
3648
3649
3650
3702
</t>
  </si>
  <si>
    <t>Direccion Planeacion Institucional</t>
  </si>
  <si>
    <t>Dotación del cento de forrmación e innovación del aprendizaje del profesor del siglo 21</t>
  </si>
  <si>
    <t>Laboratorio mapoteca ernesto guhl - segunda fase</t>
  </si>
  <si>
    <t>28 de Agosto de 2020</t>
  </si>
  <si>
    <t>pares  externos que realizaran la  evaluacion de cinco (5) proyectos de interes institucional</t>
  </si>
  <si>
    <t>fondo renovable na° 02 a fomento de los hábitos, estilos de vida saludables, aprovechamiento del tiempo libre y fortalecimiento de las aptitudes y actitudes de la comunidad universitaria</t>
  </si>
  <si>
    <t>FINANCIAR LOS GASTOS DE MATERIALES, INSUMOS Y REFRIGERIOS RQUERIDOS PARA EL DESARROLLO DEL MACROPROYECTO DE INVESTIGACION: ESTUDIOS DE BIOLOGIA, FISIOLOGIA, ECOLOGIA Y ESTRATEGIAS DE MANEJO DEL RETAMO ESPINOSO (ULEX EUROPAEUS L.) EN LA REGIÓN DEL SUMAPAZ, APROBADO EN LA CONVOCATORIA INTERNA PARA FINANCIAR MACROPROYECTOS DE INVESTIGACIÓN 2017.</t>
  </si>
  <si>
    <t>ESTAMPILLA UNIDAD REGIONAL, SECCIONAL GIRARDOT</t>
  </si>
  <si>
    <t>Adquisición de equipos para sonido en vivo y producción musical para los grupos institucionales del programa de música</t>
  </si>
  <si>
    <t xml:space="preserve">Adquisición de equipos y mobiliario especializados para laboratorio de electrónica de la universidad de Cundinamarca sede Fusagasugá </t>
  </si>
  <si>
    <t xml:space="preserve">Adquirir equipos básicos para un laboratorio de biotecnología genética para servicio de la facultad de ciencias agropecuarias </t>
  </si>
  <si>
    <t>959/16</t>
  </si>
  <si>
    <t>960/16</t>
  </si>
  <si>
    <t>961/16</t>
  </si>
  <si>
    <t>31 de Agosto de 2020</t>
  </si>
  <si>
    <t>Adquisición de Equipos para Sonido en Vivo y Producción Musical para los Grupos Institucionales del programa de música</t>
  </si>
  <si>
    <t xml:space="preserve">Dotación del laboratorio de electrónica de la universidad de Cundinamarca sede Fusagasugá </t>
  </si>
  <si>
    <t xml:space="preserve">Dotación del laboratorio de biotecnología genética para servicio de la facultad de Ciencias agropecuarias </t>
  </si>
  <si>
    <t>Adecuación de los laboratorios de simulación sala de cirugía y cuidados intensivos, sala de mujer y recién nacido, sala de procedimientos y sala de urgencias de la universidad de Cundinamarca seccional Girardot</t>
  </si>
  <si>
    <t>pendiente asignacion numero de proyecto</t>
  </si>
  <si>
    <t xml:space="preserve">Prestar servicios profesionales para guiar las fases del proceso de resignificación curricular en los programa+E39:E46s academicos </t>
  </si>
  <si>
    <t>Prestar servicios profesionales para Asesorar los programas académicos para la resignificación curricular de acuerdo con el  MEDIT</t>
  </si>
  <si>
    <t>prestar servicios profesionales para diseñar el plan de  aprendizaje correspondiente al nivel c1 del campo de aprendizaje institucional: lengua extranjera</t>
  </si>
  <si>
    <t>prestar servicios profesionales Diagnostico como linea base para la proyección del modelo de gestion curricular en el marco del MEDIT, fase N.1</t>
  </si>
  <si>
    <t>prestar servicios profesionales Diseñar la propuesta del modelo de gestión curricular en el marco del MEDIT y los lineamientos estrategicos institucionales</t>
  </si>
  <si>
    <t>prestar servicios profesionales Asesorar y capacitar a los coordinadores y equipos docentes de los programas académicos de pregrado.</t>
  </si>
  <si>
    <t>prestar servicios profesionales actualizar el simulador institucional y realizar el diseño del sistema de seguimiento para el mejoramiento de los resultados saber pro.</t>
  </si>
  <si>
    <t>diseñar los campos de aprendizaje institucionales denominados ciencia tecnología e innovación, lengua extranjera y catedra generación siglo 21 para ser alojados en la plataforma institucional y actualización del CAI ciudadanía siglo 21</t>
  </si>
  <si>
    <t>964/16</t>
  </si>
  <si>
    <t>965/16</t>
  </si>
  <si>
    <t>966/16</t>
  </si>
  <si>
    <t>967/16</t>
  </si>
  <si>
    <t>968/16</t>
  </si>
  <si>
    <t>969/16</t>
  </si>
  <si>
    <t>970/16</t>
  </si>
  <si>
    <t>971/16</t>
  </si>
  <si>
    <t xml:space="preserve">Mejoramiento de las condiciones ambientales de los espacios de aprendizaje (aulas de clase), pertenecientes a la universidad de Cundinamarca </t>
  </si>
  <si>
    <t xml:space="preserve">Adecuación y dotación de mobiliario en aulas para programas de posgrados de la universidad de Cundinamarca sede Fusagasugá </t>
  </si>
  <si>
    <t>Supervisión externa para la ejecución del contrato para la construcción de un espacio de actividad física y descanso para la extensión Facatativá de la universidad de Cundinamarca</t>
  </si>
  <si>
    <t>Septiembre</t>
  </si>
  <si>
    <t>972/16</t>
  </si>
  <si>
    <t>973/16</t>
  </si>
  <si>
    <t>974/16</t>
  </si>
  <si>
    <t>MEJORAMIENTO DE LAS CONDICIONES AMBIENTALES DE LOS ESPACIOS DE APRENDIZAJE (AULAS DE CLASE), PERTENECIENTES A LA UNIVERSIDAD DE CUNDINAMARCA SECCIONAL GIRARDOT</t>
  </si>
  <si>
    <t>Construcción de un espacio de actividad física y descanso para la extensión Facatativá de la universidad de Cundinamarca</t>
  </si>
  <si>
    <t>pendiete numero de proyecto</t>
  </si>
  <si>
    <t xml:space="preserve">pendiente asignacion Recursos </t>
  </si>
  <si>
    <t>Adquisición de equipos de cómputo y de digitalización de documentos para el fortalecimiento de los recursos informáticos de la seccional Girardot, extensión Facatativá y sede Fusagasugá.</t>
  </si>
  <si>
    <t>Desarrollo e implementación de una aplicación móvil (app) con servicios de respuesta integrados a la plataforma institucional, para Android e ios, que permita acceder a la información académica y la solicitud de servicios habilitados para la comunidad universitaria.</t>
  </si>
  <si>
    <t>Actualización, fortalecimiento e implementación de la infraestructura wlan de la universidad de Cundinamarca extensión Facatativá</t>
  </si>
  <si>
    <t>Actualización, fortalecimiento e implementación de la infraestructura wlan de la universidad de Cundinamarca extensión chía</t>
  </si>
  <si>
    <t>976/16</t>
  </si>
  <si>
    <t>977/16</t>
  </si>
  <si>
    <t>978/16</t>
  </si>
  <si>
    <t>Fortalecimiento de recursos informáticos de la universidad de Cundinamarca.</t>
  </si>
  <si>
    <t xml:space="preserve">Mejoramiento de la red de internet y cableado de la extensión Facatativá </t>
  </si>
  <si>
    <t xml:space="preserve">Mejoramiento de la red de internet y cableado de la extensión Chía </t>
  </si>
  <si>
    <t>pendiente numero de proyecto</t>
  </si>
  <si>
    <t xml:space="preserve"> Manejo reproductivo del hato BON puro </t>
  </si>
  <si>
    <t>Estudios de consultoría para la construcción del centro de equino terapia como proyecto productivo, social y desarrollo tecnológico en la unidad agroambiental la esperanza de la universidad de Cundinamarca.</t>
  </si>
  <si>
    <t>Estudios de consultoría para la construcción del laboratorio de acuicultura de la facultad de ciencias agropecuarias en la unidad agroambiental la esperanza de la universidad de Cundinamarca</t>
  </si>
  <si>
    <t>Estudios de consultoría para la construcción de una planta de tratamiento de aguas residuales ptar y levantamiento topográfico para la unidad agroambiental la esperanza de la universidad de Cundinamarca</t>
  </si>
  <si>
    <t>979/16</t>
  </si>
  <si>
    <t>980/16</t>
  </si>
  <si>
    <t>981/16</t>
  </si>
  <si>
    <t>982/16</t>
  </si>
  <si>
    <t xml:space="preserve">Septiembre </t>
  </si>
  <si>
    <t xml:space="preserve">Estudios y diseños para la construcción de la PTAR, laboratorio de acuicultura y centro de equinoterapia </t>
  </si>
  <si>
    <t>Prestar servicios profesionales para apoyar el proceso de implementación de acciones de la política de educación superior inclusiva declarada en la universidad de Cundinamarca con cada una de las áreas misionales y administrativas. Para el iipa 2020</t>
  </si>
  <si>
    <t xml:space="preserve">Diplomado: educación inclusiva, diversidad y estrategias pedagógicas </t>
  </si>
  <si>
    <t>Diplomado: diversidad como propósito educativo</t>
  </si>
  <si>
    <t>Campaña: diversidad somos todos</t>
  </si>
  <si>
    <t>983/16</t>
  </si>
  <si>
    <t>984/16</t>
  </si>
  <si>
    <t>985/16</t>
  </si>
  <si>
    <t>986/16</t>
  </si>
  <si>
    <t>987/16</t>
  </si>
  <si>
    <t xml:space="preserve">Producir contenidos educativos digitales de veinte (24) programas de pregrado equivalente a dos (2) créditos académicos cada uno para un total de cuarenta (48) créditos académicos </t>
  </si>
  <si>
    <t>Producción de contenidos educativos digitales</t>
  </si>
  <si>
    <t>989/16</t>
  </si>
  <si>
    <t>992/16</t>
  </si>
  <si>
    <t>993/16</t>
  </si>
  <si>
    <t>995/16</t>
  </si>
  <si>
    <t>996/16</t>
  </si>
  <si>
    <t>Dotación del Laboratorios de Biomecánica Soacha</t>
  </si>
  <si>
    <t xml:space="preserve">Difunsión de tecnologia de información y
telecomunicaciones (Computadores, impresoras y teras)- FACATATIVA
</t>
  </si>
  <si>
    <t>equipo informatico accesorios(TERMOHIGROMETROS, DESHUMIDIFICADOR Y EXTRACTOR DE AIRE )</t>
  </si>
  <si>
    <t>Digitalizacion del deposito de Archivo en Ubate (NominAS, Aportes de pension y hojas de vida) desde 1972 hasta 2000</t>
  </si>
  <si>
    <t>997/16</t>
  </si>
  <si>
    <t>998/16</t>
  </si>
  <si>
    <t>999/16</t>
  </si>
  <si>
    <t>Digitalización de la cuarta (4). Edición de la revista informativa GRADUADOS UCUNDINAMARCA para el fortalecimiento de las relaciones entre los Graduados y la Universidad de Cundinamarca</t>
  </si>
  <si>
    <t>Apoyo logístico para la organización y ejecución del tercer congreso de graduados de la UCundinamarca en las diferentes unidades regionales</t>
  </si>
  <si>
    <t>1000/16</t>
  </si>
  <si>
    <t>1001/16</t>
  </si>
  <si>
    <t>Prestación de servicios profesionales en la dirección de interacción social universitaria para apoyar el diseño de recursos educativos digitales, piezas publicitarias y entornos virtuales para la difusión de los proyectos de Interacción
Social</t>
  </si>
  <si>
    <t>1002/16</t>
  </si>
  <si>
    <t>Adquisición de Unidad Técnica de Almacenamiento Central UTAC para la Extensión Soacha, Extensión Chía, Seccional Ubaté y las Unidades del Centro de Estudios Agroambientales  La Esperanza - Fusagasugá, El Vergel - Facatativá, y El Tíbar - Ubaté</t>
  </si>
  <si>
    <t>Adquisición de puntos ecológicos, contenedores de residuos y estibas plásticas (convencionales y antiderrames), Sede Fusagasugá, Seccionales Girardot y Ubaté, Extensiones Facatativá, Chía, Soacha, Zipaquirá, Oficinas Bogotá, CAD y las Unidades del Centro de Estudios Agroambientales, La Esperanza - Fusagasugá, El Vergel - Facatativá, y El Tíbar - Ubaté.</t>
  </si>
  <si>
    <t xml:space="preserve">Adquisición de báscula o balanza de piso para la Seccional de Ubaté, las Extensiones de Chía, Zipaquirá, Soacha, oficinas Bogotá y las Unidades del Centro de Estudios Agroambientales, La Esperanza, El Vergel y El Tíbar. 	</t>
  </si>
  <si>
    <t xml:space="preserve">Adquisición de trituradoras o destructoras de papel para la Sede Fusagasugá, Seccional Girardot, Seccional Ubaté, Extensión Zipaquirá, Extensión Facatativá, Extensión Chía, Extensión Soacha, Oficinas Bogotá  y las Unidades del Centro de Estudios Agroambientales, La Esperanza, El Vergel y El Tíbar. </t>
  </si>
  <si>
    <t xml:space="preserve">Adquisición de trituradora de material vegetal para Sede Fusagasugá, Unidad Agroambiental El Vergel- Facatativá y Unidad Agroambiental el Tíbar -Ubaté.		</t>
  </si>
  <si>
    <t xml:space="preserve">Dotación de Kits de prevención de derrames ambientales para laboratorios,  Unidades del Centro de Estudios Agroambientales y áreas de mantenimiento de la Universidad de Cundinamarca. 		</t>
  </si>
  <si>
    <t xml:space="preserve">Estudio de factibilidad  para implementación de alternativas de ahorro y uso eficiente de energía para la Universidad de Cundinamarca, con base en iluminación fotovoltáica, mecanismos y  dispositivos ahorradores.		</t>
  </si>
  <si>
    <t xml:space="preserve">Adquisición de ecobicicletas para movilidad limpia y saludable - Biciucundinamarca. Fase 1.		 	</t>
  </si>
  <si>
    <t>1003/16</t>
  </si>
  <si>
    <t>1004/16</t>
  </si>
  <si>
    <t>1005/16</t>
  </si>
  <si>
    <t>1006/16</t>
  </si>
  <si>
    <t>1007/16</t>
  </si>
  <si>
    <t>1008/16</t>
  </si>
  <si>
    <t>1009/16</t>
  </si>
  <si>
    <t>1010/16</t>
  </si>
  <si>
    <t>Proyecto universidad verde - implementación y certificación del sistema de gestión ambiental de la universidad de Cundinamarca 2020 bajo requisitos del NTC ISO 14001:2015</t>
  </si>
  <si>
    <t xml:space="preserve">Adquisición de material bibliografico, de acuerdo con el documento maestro y como requerimiento para la presentación del programa ante el Ministerio de Educación Nacional para la obtención del registro calificado </t>
  </si>
  <si>
    <t>1011/16</t>
  </si>
  <si>
    <t>Prestar servicios como instructor de Teatro para la comunidad Universitaria de la Universidad de Cundinamarca Seccional Ubaté y Extensión Zipaquirá.</t>
  </si>
  <si>
    <t>1012/16</t>
  </si>
  <si>
    <t>1013/16</t>
  </si>
  <si>
    <t>914/16</t>
  </si>
  <si>
    <t>669/16</t>
  </si>
  <si>
    <t>844/16</t>
  </si>
  <si>
    <t>722/16</t>
  </si>
  <si>
    <t>815/16</t>
  </si>
  <si>
    <t>734/16</t>
  </si>
  <si>
    <t>735/16</t>
  </si>
  <si>
    <t>818/16</t>
  </si>
  <si>
    <t xml:space="preserve">Prestar servicios en el desarrollo del aplicativo del banco de proyectos de la universidad de cundinamarca </t>
  </si>
  <si>
    <t>621/16</t>
  </si>
  <si>
    <t>622/16</t>
  </si>
  <si>
    <t xml:space="preserve">Suministros de Oficina ( Carpetas legajadoras,
Carpetas Cuatro aletas,  Folders de colgantes,
 y cajas de archivos)-
FACATATIVA
</t>
  </si>
  <si>
    <t>438/16</t>
  </si>
  <si>
    <t>Suministros de Oficina ( Carpetas legajadoras,
Carpetas Cuatro aletas,  Folders de colgantes,
 y cajas de archivos)-GIRARDOT</t>
  </si>
  <si>
    <t>440/16</t>
  </si>
  <si>
    <t xml:space="preserve">Difunsión de tecnologia de información y
telecomunicaciones (Computadores, impresoras y teras)- GIRARDOT
</t>
  </si>
  <si>
    <t>439/16</t>
  </si>
  <si>
    <t xml:space="preserve">Suministros de Oficina ( Carpetas legajadoras,
Carpetas Cuatro aletas, , Folders de colgantes,
 y cajas de archivos)- Fusagasugá
</t>
  </si>
  <si>
    <t>436/16</t>
  </si>
  <si>
    <t>660/16</t>
  </si>
  <si>
    <t>661/16</t>
  </si>
  <si>
    <t>01 de Septiembre de 2020</t>
  </si>
  <si>
    <t>ESTAMPILLA UNIDAD REGIONAL, SEDE FUSAGASUGÁ
RECURSOS DE BALANCE - ESTAMPILLA UNIDAD REGIONAL, SEDE FUSAGASUGÁ</t>
  </si>
  <si>
    <t>ESTAMPILLA UNIDAD REGIONAL, EXTENSIÓN FACATATIVÁ
RECURSOS DE BALANCE - ESTAMPILLA UNIDAD REGIONAL, EXTENSIÓN FACATATIVÁ</t>
  </si>
  <si>
    <t xml:space="preserve">ESTAMPILLA UNIDAD REGIONAL, SECCIONAL GIRARDOT
RECURSOS DE BALANCE - ESTAMPILLA UNIDAD REGIONAL, SECCIONAL GIRARDOT </t>
  </si>
  <si>
    <t>02 de Septiembre de 2020</t>
  </si>
  <si>
    <t>ESTAMPILLA UNIDAD REGIONAL, SECCIONAL GIRARDOT
ESTAMPILLA UNIDAD REGIONAL, SEDE FUSAGASUGÁ
RECURSOS DE BALANCE - ESTAMPILLA UNIDAD REGIONAL, SECCIONAL GIRARDOT</t>
  </si>
  <si>
    <t>RECURSOS DE BALANCE - PLANES DE FOMENTO A LA CALIDAD UNIDAD REGIONAL, SEDE FUSAGASUGÁ</t>
  </si>
  <si>
    <t xml:space="preserve">ESTAMPILLA UNIDAD REGIONAL, SECCIONAL GIRARDOT
ESTAMPILLA UNIDAD REGIONAL, SEDE FUSAGASUGÁ
RECURSOS DE BALANCE - ESTAMPILLA UNIDAD REGIONAL, SEDE FUSAGASUGÁ
RECURSOS DE BALANCE - ESTAMPILLA UNIDAD REGIONAL, SECCIONAL GIRARDOT
</t>
  </si>
  <si>
    <t>RECURSOS DEL BALANCE - CIRCULAR 026 UNIDAD REGIONAL, SEDE FUSAGASUGÁ</t>
  </si>
  <si>
    <t xml:space="preserve">ESTAMPILLA UNIDAD REGIONAL, EXTENSIÓN FACATATIVÁ
ESTAMPILLA UNIDAD REGIONAL, SECCIONAL GIRARDOT
RECURSOS DE BALANCE - ART. 142 LEY 1819 UNIDAD REGIONAL, SEDE FUSAGASUGÁ
RECURSOS DEL BALANCE - CIRCULAR 026 UNIDAD REGIONAL, SEDE FUSAGASUGÁ
RECURSOS DE BALANCE - ESTAMPILLA UNIDAD REGIONAL, SEDE FUSAGASUGÁ
RECURSOS DE BALANCE - ESTAMPILLA UNIDAD REGIONAL, SECCIONAL GIRARDOT
RECURSOS DE BALANCE - ESTAMPILLA UNIDAD REGIONAL, EXTENSIÓN FACATATIVÁ
</t>
  </si>
  <si>
    <t>Septiembre de 2020</t>
  </si>
  <si>
    <t>Elaboro: Katerine Viviana Garcia Orjuela
Contratista Direccion Planeacion Institucional 
Universidad de Cundinamarca Septiembre de 2020</t>
  </si>
  <si>
    <t>RECURSOS DE BALANC, SEDE FUSAGASUGA</t>
  </si>
  <si>
    <t>03 de Septiembre de 2020</t>
  </si>
  <si>
    <t>RECURSOS DE BALANCE, UNIDAD REGIONAL FUSAGASUGA</t>
  </si>
  <si>
    <t>INSCRIPCIÓN DE UN (1) DOCENTE PERTENECIENTE A LA FACULTAD DE CIENCIAS AGROPECUARIAS, EN EL CURSO BÁSICO Y APLICADO DE INMUNOLOGÍA AVIAR, EN MODALIDAD VIRTUAL.</t>
  </si>
  <si>
    <t>10</t>
  </si>
  <si>
    <t>957/17</t>
  </si>
  <si>
    <t>958/17</t>
  </si>
  <si>
    <t>Prestar servicios para Estructuración y parametrización de los indicadores estratégicos del plan de acción 2020 - 2023, de acuerdo al plan de desarrollo de la universidad de Cundinamarca.</t>
  </si>
  <si>
    <t>1019/17</t>
  </si>
  <si>
    <t>septiembre</t>
  </si>
  <si>
    <t>Suministro e instalación de equipos tecnológico para el mejoramiento de los espacios asignados para la escuela de formación y aprendizaje docente EFAD - centro Orlando Fals Borda y la Mapoteca Ernesto Guhl de la Universidad de Cundinamarca en la sede Fusagasugá</t>
  </si>
  <si>
    <t>08 de Septiembre de 2020</t>
  </si>
  <si>
    <t>Suministro e Instalación de equipamiento y mobiliario para la dotación del centro Orlando Fals Borda para el programa de Licenciatura en Ciencias Sociales en la sede Fusagasugá</t>
  </si>
  <si>
    <t>741/17</t>
  </si>
  <si>
    <t>742/17</t>
  </si>
  <si>
    <t>736/17</t>
  </si>
  <si>
    <t xml:space="preserve">prestar servicios profesionales en el análisis, desarrollo y documentación de las mejoras requeridas del módulo de caracterización y ampliación de las funcionalidades existentes </t>
  </si>
  <si>
    <t>804/17</t>
  </si>
  <si>
    <t>fase 1 de Consultoría del sistema de gestión de seguridad de la información para la Universidad de Cundinamarca.</t>
  </si>
  <si>
    <t>851/17</t>
  </si>
  <si>
    <t>Aquisición del servicio del Contac Center, como medio de comunicación para la comunidad Universitaria</t>
  </si>
  <si>
    <t>853/17</t>
  </si>
  <si>
    <t>CONTRATACION DE UN PROFESIONAL PARA LA SUPERVISIÓN A LA INTERVENTORÍA TÉCNICA, ECONÓMICA, FINANCIERA, JURÍDICA, ADMINISTRATIVA Y AMBIENTAL DE LA CONSTRUCCION DE LA PRIMERA FASE DE LA SEDE PARA LA EXTENSIÓN ZIPAQUIRÁ DE LA UNIVERSIDAD DE CUNDINAMARCA.</t>
  </si>
  <si>
    <t>1020/17</t>
  </si>
  <si>
    <t>08 de Septiembre de2020</t>
  </si>
  <si>
    <t>Adquirir equipos y suministros para el laboratorio de hidráulica, mecánica de fluidos y recurso suelo - aire del programa de ingeniería ambiental de la universidad de Cundinamarca seccional Girardot</t>
  </si>
  <si>
    <t>723/17</t>
  </si>
  <si>
    <t>Adecuación y dotación de Mobiliario de los Laboratorios de Simulación Sala de Cirugía y Cuidados Intensivos, Sala de Mujer y Recién Nacido, Sala de Procedimientos y Sala de Urgencias de la Universidad de Cundinamarca Seccional Girardot.</t>
  </si>
  <si>
    <t>Dotación de equipos especializados para los Laboratorios de Simulación Sala de Cirugía y Cuidados Intensivos, Sala de Mujer y Recién Nacido, Sala de Procedimientos y Sala de Urgencias de la Universidad de Cundinamarca Seccional Girardot.</t>
  </si>
  <si>
    <t>962/17</t>
  </si>
  <si>
    <t>consultoría estudio de diseño para laboratorio de hidráulica, mecánica de fluidos y recurso suelo - aire del programa de ingeniería ambiental de la universidad cundinamarca, extensión facatativá</t>
  </si>
  <si>
    <t>724/17</t>
  </si>
  <si>
    <t>Prestar los servicios profesionales como investigador principal para desarrollar y ejecutar el proyecto de investigación nº 62851 denominado “diseño de estrategias para el control de retamo espinoso (ulex europaeus l.) En los municipios de sibate, Soacha y pasca, aprobado en la convocatoria 802 de 2018 de Colciencias, como contrapartida de la universidad de Cundinamarca.</t>
  </si>
  <si>
    <t>Prestar los servicios profesionales como Co-investigador para desarrollar y ejecutar el proyecto de investigación nº 62851 denominado “diseño de estrategias para el control de retamo espinoso (ulex Europaeus l.) En los municipios de Sibate, Soacha y pasca, aprobado en la Convocatoria 802 de 2018 de Colciencias, como contrapartida de la universidad de Cundinamarca.</t>
  </si>
  <si>
    <t>Prestar los servicios profesionales como coinvestigador para el desarrollo de actividades en el proyecto de investigación denominado “herramienta geoespacial para la construcción del diagnóstico socio ambiental del plan de desarrollo territorial del municipio de silvania-cundinamarca” de la convocatoria 802 de 2018 de Colciencias, como contrapartida de la universidad de Cundinamarca</t>
  </si>
  <si>
    <t>Prestar los servicios profesionales como coinvestigador para el desarrollo de actividades en el proyecto de investigación denominado “herramienta geoespacial para la construcción del diagnóstico socio ambiental del plan de desarrollo territorial del municipio de Silvana Cundinamarca” de la convocatoria 802 de 2018 de Colciencias, como contrapartida de la universidad de Cundinamarca</t>
  </si>
  <si>
    <t>prestar servicios profesionales, como personal de apoyo para desarrollar el proyecto de investigación 63594 denominado "producción de diésel renovable mediante hidrotratamiento de ácidos grasos derivados de residuos animales", aprobado en la convocatoria 802 del 2018 de minciencias, como contrapartida de la universidad de Cundinamarca</t>
  </si>
  <si>
    <t>Prestar los servicios profesionales como investigador para desarrollar y ejecutar los proyectos de investigación de la facultad de ciencias administrativas, económicas y contables presentados en convocatorias internas y en convocatoria conjunta unal-udec, a fin de fortalecer e incrementar la productividad científica y tecnológica de la universidad de Cundinamarca</t>
  </si>
  <si>
    <t>Prestar los servicios profesionales como ingeniero de sistemas, para contribuir en la ejecución del proyecto de investigación denominado: tecnología y cuidado prenatal comunitario en áreas vulnerables de Girardot/convocatoria interna para financiar proyectos de investigación 2018</t>
  </si>
  <si>
    <t>1021/17</t>
  </si>
  <si>
    <t>1022/17</t>
  </si>
  <si>
    <t>1023/17</t>
  </si>
  <si>
    <t>1024/17</t>
  </si>
  <si>
    <t>1025/17</t>
  </si>
  <si>
    <t>1026/17</t>
  </si>
  <si>
    <t>1027/17</t>
  </si>
  <si>
    <t>1028/17</t>
  </si>
  <si>
    <t>8 de Septiembre de 2020</t>
  </si>
  <si>
    <t>Recursos de Balance, Unidad Regional Fusagasuga</t>
  </si>
  <si>
    <t>442
485</t>
  </si>
  <si>
    <t>09 de Septiembre de 2020</t>
  </si>
  <si>
    <t xml:space="preserve">adquisición de elementos para la fase ii del laboratorio de biomecanica - programa de ciencias del deporte y la educación física, universidad de cundinamarca- extensión soacha         
</t>
  </si>
  <si>
    <t>Recursos de Capital, Unidad Regional Fusagasuga</t>
  </si>
  <si>
    <t>Recursos de Balance, estampilla Fusagasuga</t>
  </si>
  <si>
    <t>RECURSOS DE BALANCE UNIDAD REGIONAL, SEDE FUSAGASUGÁ</t>
  </si>
  <si>
    <t>512</t>
  </si>
  <si>
    <t>513</t>
  </si>
  <si>
    <t>RECURSOS DE BALANCE UNIDAD REGIONAL, SEDE FUSAGASUGÁ RECURSOS DE BALANCE - ESTAMPILLA UNIDAD REGIONAL, SEDE FUSAGASUGÁ RECURSOS DEL BALANCE - IMPUESTO SOBRE LA EQUIDAD CREE UNIDAD REGIONAL, SEDE FUSAGASUGÁ</t>
  </si>
  <si>
    <t xml:space="preserve">_x000D_
construccion de la primera fase de la sede para la extensión zipaquira de la universidad de cundinamarca - pruebas de equipos e instalaciones técnicas, trámites y obtención de sus certificaciones. </t>
  </si>
  <si>
    <t>prestar los servicios profesionales como investigador principal del proyecto de investigación: impacto de la economía social y solidaria (ess) del sector primario en el crecimiento del departamento de cundinamarca, aprobado en convocatoria de proyectos de investigación conjuntos entre la universidad de cundinamarca y la universidad nacional de colombia sede bogotá.</t>
  </si>
  <si>
    <t>Certificacion Anulada 271</t>
  </si>
  <si>
    <t>Certificacion anulada 441</t>
  </si>
  <si>
    <t>15 de Septiembre de 2020</t>
  </si>
  <si>
    <t>Equipos y elementos para el fortalecimiento de los hábitos y  estilos de vida saludable de la comunidad universitaria para las sedes</t>
  </si>
  <si>
    <t>Elementos deportivos para el aprovechamiento del tiempo libre y los procesos de formación y competencia  para la comunidad universitaria</t>
  </si>
  <si>
    <t>1029/18</t>
  </si>
  <si>
    <t>1030/18</t>
  </si>
  <si>
    <t>1031/18</t>
  </si>
  <si>
    <t>1032/18</t>
  </si>
  <si>
    <r>
      <t>Adquisición Instrumentos y equipos  musicales para la formación, aprendizaje y puesta en escena para el desarrollo de las habilidades musicales,</t>
    </r>
    <r>
      <rPr>
        <sz val="11"/>
        <color rgb="FF000000"/>
        <rFont val="Century Gothic"/>
        <family val="2"/>
      </rPr>
      <t xml:space="preserve"> aprovechamiento del tiempo libre y fortalecimiento de las aptitudes y actitudes de la comunidad universitaria.</t>
    </r>
  </si>
  <si>
    <t>Adquisición e instalación del Dispositivo UPS (Uninterruptible Power Supply) de 30KVA con tablero de baypass y acometida para la Sede Fusagasugá – Centro de Datos Principal</t>
  </si>
  <si>
    <t>1033/18</t>
  </si>
  <si>
    <t>Dotación de Mobiliario para los laboratorios de Simulación Sala de Cirugía y Cuidados Intensivos, Sala de Mujer y Recién Nacido, Sala de Procedimientos y Sala de Urgencias de la Universidad de Cundinamarca Seccional Girardot.</t>
  </si>
  <si>
    <t>1034/18</t>
  </si>
  <si>
    <t xml:space="preserve">Prestar servicios para realizar el diseño gráfico de contenidos educativos en formato digital (imágenes, infografías, animación, plantillas para contenido, diagramación de documentos) y realizar el montaje en plataforma de los diplomados: Catedra de la paz, Gestión catastral descentralizada, Negocios e inversiones de mercados de capitales, Diseño y desarrollo de videojuegos, y Mercados capitales como pilar en el desarrollo del agro colombiano. </t>
  </si>
  <si>
    <t>988/18</t>
  </si>
  <si>
    <t>850/18</t>
  </si>
  <si>
    <t>975/18</t>
  </si>
  <si>
    <t>599/18</t>
  </si>
  <si>
    <t>963/18</t>
  </si>
  <si>
    <t>Realizar estudio de suelos y pruebas de laboratorio requeridos para el proyecto denominado: fortalecimiento de la infraestructura física y ecnológica el centro de estudios agroambientales de la universidad de cundinamarca agroucundinamarca</t>
  </si>
  <si>
    <t xml:space="preserve"> Prestar servicios profesionales para brindar
acompañamiento a la vicerrectoría académica en el
proceso de Ciencia, Tecnología e innovación </t>
  </si>
  <si>
    <t>1035/18</t>
  </si>
  <si>
    <t>1036/18</t>
  </si>
  <si>
    <t>540</t>
  </si>
  <si>
    <t>548</t>
  </si>
  <si>
    <t>contratar el suministro e instalación de un invernadero y equipos eléctricos, electrónicos, acuicolas e hidroponicos especializados para el centro de tecnología aproyecto acuaponiaa unidad agroambiental el vergel de la universidad de cundinamarca, sede facatativa.</t>
  </si>
  <si>
    <t xml:space="preserve">suministro e instalación equipos tecnológicos para el centro de investigación orlando fals borda, la mapoteca ernesto guhl y centro de formacion e innovacion docente de la universidad de cundinamarca sede fusagasugá. </t>
  </si>
  <si>
    <t>suministro e instalación equipos tecnológicos para el centro de investigación orlando fals borda, la mapoteca ernesto guhl y centro de formacion e innovacion docente de la universidad de cundinamarca sede fusagasuga.</t>
  </si>
  <si>
    <t xml:space="preserve">suministro e instalación equipos tecnológicos para el centro de investigación orlando fals borda, la mapoteca ernesto guhl y centro de formacion e innovacion docente de la universidad de cundinamarca sede fusagasugá. _x000D_
_x000D_
</t>
  </si>
  <si>
    <t>DICIEMBRE</t>
  </si>
  <si>
    <t>543</t>
  </si>
  <si>
    <t>544</t>
  </si>
  <si>
    <t>545</t>
  </si>
  <si>
    <t>15 de Septiembre</t>
  </si>
  <si>
    <t>31 de Diciembre de 2020</t>
  </si>
  <si>
    <t>adquisiciãn de software especializado en laboratorios virtuales de fãsica, para el laboratorio de ciencias bãsicas de la sede fusagasugã</t>
  </si>
  <si>
    <t>actualización del acuerdo institucional small (software arcgis students), para la facultad de ciencias agropecuarias de la universidad de cundinamarca</t>
  </si>
  <si>
    <t>565</t>
  </si>
  <si>
    <t>569</t>
  </si>
  <si>
    <t>1040/19</t>
  </si>
  <si>
    <t>829/20</t>
  </si>
  <si>
    <t>591</t>
  </si>
  <si>
    <t>ADQUISICION BIBLIOTECA DIGITAL MULTIDISCIPLINAR PARA LA FACULTAD DE CIENCIAS ADMINISTRATIVAS ECONOMICAS Y CONTABLES, FACULTAD DE INGENIERIA Y FACULTAD DE CIENCIAS DEL DEPORTE Y LA EDUCACION FISICA DE LA UNIVERSIDAD DE CUNDINAMARCA EN SU SEDE, SECCIONALES Y EXTENSIONES</t>
  </si>
  <si>
    <t>618</t>
  </si>
  <si>
    <t>1051/23</t>
  </si>
  <si>
    <t>648</t>
  </si>
  <si>
    <t xml:space="preserve">RECURSOS DE BALANCE - ESTAMPILLA RECURSOS PROPIOS </t>
  </si>
  <si>
    <t>adquisicion de silo secador de cafe, medidor de leche y kit de llave o valvula de pedal para la unidad agroambiental la esperanza de la universidad de cundinamarca</t>
  </si>
  <si>
    <t>631</t>
  </si>
  <si>
    <t>1094/26</t>
  </si>
  <si>
    <t>31 de diciembre de 2020</t>
  </si>
  <si>
    <t>595</t>
  </si>
  <si>
    <t>657</t>
  </si>
  <si>
    <t>prestar servicios profesionales para la supervisión a la interventoría técnica, económica, financiera, jurídica, administrativa y ambiental de la construccion de la primera fase de la sede para la extensión zipaquirá de la universidad de cundinamarca.</t>
  </si>
  <si>
    <t>resolucion n 080 (9 de junio de 2020) por medio de la cual se liquida el valor y se ordena el pago compensatorio de las areas publicas objeto de cesion obligatoria del proyecto institucional iii universidad de cundinamarca udec.</t>
  </si>
  <si>
    <t>660</t>
  </si>
  <si>
    <t>659</t>
  </si>
  <si>
    <t>600</t>
  </si>
  <si>
    <t>otrosi al contrato de obra f-cto- 302 de 2019 cuyo objeto es remodelación de la cubierta y cielo razos bloque c-sector
cafeteria universitaria, bloque e de la universidad de cundinamarca seccional ubaté</t>
  </si>
  <si>
    <t>ESTAMPILLA</t>
  </si>
  <si>
    <t>remodelacion de la cubierta y cielo razos bloque c-sector cafeteria, bloque d y bloque e de la universidad de cundinamarca seccional ubaté.</t>
  </si>
  <si>
    <t xml:space="preserve">resolucion n 080 (9 de junio de 2020) por medio  de la cual se liquida el valor y se ordena el pago compensatorio de las areas publicas objeto de cesion obligatoria del proyecto institucional iii universidad de cundinamarca udec.									_x000D_
</t>
  </si>
  <si>
    <t xml:space="preserve">ESTAMPILLA, RECURSOS PROPIOS RECURSOS DEL BALANCE TRANSFERENCIAS DEL DEPARTAMENTO </t>
  </si>
  <si>
    <t>prestar servicios profesionales de un arquitecto (a) para el desarrollo del proyecto construcción de un espacio de actividad física y descanso para la extensión facatativá y la consultoría para la elaboración de los estudios y diseñ;os arquitectónicos, urbanísticos y técnicos necesarios para construir la alameda en el costado norte de la universidad de cundinamarca</t>
  </si>
  <si>
    <t xml:space="preserve">ESTAMPILLA </t>
  </si>
  <si>
    <t>556</t>
  </si>
  <si>
    <t>572</t>
  </si>
  <si>
    <t>suministro de insumos de red de datos y eléctricos regulados para la mejora de la conectividad de los equipos tecnológicos de la biblioteca central sede fusagasugá</t>
  </si>
  <si>
    <t>adquisición de los insumos tecnológicos necesarios para los recursos informáticos de la universidad de cundinamarca en su sede, seccionales extensiones y oficina de convenios y relaciones interinstitucionales de bogotá.</t>
  </si>
  <si>
    <t>adquisición de impresora para tarjetas con tecnología mifare con retransferencia dúplex, laminadora y codificadora, incluye consumibles, software para impresión, grabación de chip y tarjetas con tecnología mifare 4k.</t>
  </si>
  <si>
    <t>servicio de desarrollo a la medida de una app móvil de servicios institucionales bajo los requerimientos establecidos por la universidad de cundinamarca.</t>
  </si>
  <si>
    <t>571</t>
  </si>
  <si>
    <t>5397-5399</t>
  </si>
  <si>
    <t>587</t>
  </si>
  <si>
    <t>ADQUIRIR HERRAMIENTAS DE APOYO DE DESPLAZAMIENTO PARA PERSONAS CON DIFICULTAD EN LA MOVILIDAD EN SEDES, SECCIONALES Y EXTENSIONES</t>
  </si>
  <si>
    <t>986/23</t>
  </si>
  <si>
    <t>589</t>
  </si>
  <si>
    <t>adquisición de herramientas tecnológicas para el apoyo en el desarrollo de actividades académicas a estudiantes con discapacidad visual</t>
  </si>
  <si>
    <t>1110/28</t>
  </si>
  <si>
    <t>otro sí al anexo 097 de 2020 con objeto: prestar sus servicios profesionales en la realización del diseñ;o pedagógico e instruccional propio del proceso de virtualización de contenidos educativos, y diseñ;ar las estrategias, desde lo pedagógico, de los proyectos educativos llevados a cabo en el marco del medit por la oficina de educación virtual y a distancia de la universidad de cundinamarca.</t>
  </si>
  <si>
    <t>N7A</t>
  </si>
  <si>
    <t>31 DE DICIEMBRE DE 2020</t>
  </si>
  <si>
    <t>639</t>
  </si>
  <si>
    <t>otro sí al anexo anexo 096 de 2020 con objeto: prestar sus servicios profesionales en la elaboración y revisión de los documentos que conformen los proyectos educativos llevados a cabo en el marco del medit por la oficina de educación virtual y a distancia de la universidad de cundinamarca.</t>
  </si>
  <si>
    <t>640</t>
  </si>
  <si>
    <t>escuela de formación y aprendizaje docente efad s22</t>
  </si>
  <si>
    <t>PRESTAR SERVICIOS PROFESIONALES EN LA ESCUELA DE FORMACION Y APRENDIZAJE DOCENTE GESTIONANDO EL DISENO E IMPLEMENTACION DE ENTORNOS VIRTUALES REQUERIDOS EN LOS CAMPOS DE APRENDIZAJE DISCIPLINAR DE PROGRAMAS RESIGNIFICADOS CURRICULARMENTE.</t>
  </si>
  <si>
    <t>1052/23</t>
  </si>
  <si>
    <t xml:space="preserve">RECURSOS PROPIOS y RECURSOS DE BALANCE </t>
  </si>
  <si>
    <t>31de diciembre de 2020</t>
  </si>
  <si>
    <t>586</t>
  </si>
  <si>
    <t>escuela de formación y aprendizaje docente efad s23</t>
  </si>
  <si>
    <t>APERTURA CAJA MENOR DE LA ESCUELA DE FORMACION Y APRENDIZAJE DOCENTE  NO 2 PARA LA VIGENCIA 2020</t>
  </si>
  <si>
    <t>31de diciembre de 2021</t>
  </si>
  <si>
    <t>527</t>
  </si>
  <si>
    <t>31de diciembre de 2011</t>
  </si>
  <si>
    <t>31de diciembre de 2012</t>
  </si>
  <si>
    <t>31de diciembre de 2013</t>
  </si>
  <si>
    <t>31de diciembre de 2014</t>
  </si>
  <si>
    <t>31de diciembre de 2015</t>
  </si>
  <si>
    <t>31de diciembre de 2016</t>
  </si>
  <si>
    <t>31de diciembre de 2017</t>
  </si>
  <si>
    <t>31de diciembre de 2018</t>
  </si>
  <si>
    <t>31de diciembre de 2019</t>
  </si>
  <si>
    <t>ASIGNACION EXONERACIONES DE MATRICULA POR EVENTO ACADEMICO, EVENTO DEPORTIVO, EVENTO CULTURAL, MEDALLERIA Y RECURSOS ECONOMICOS</t>
  </si>
  <si>
    <t>APORTES ART. 142 LEY 1819 COOPERATIVA DEVOLUCIONES POR CONCEPTO DE IVA ESTAMPILLA</t>
  </si>
  <si>
    <t>6878- 6902</t>
  </si>
  <si>
    <t>547</t>
  </si>
  <si>
    <t>apoyo económico de un salario mínimo legal vigente para la estudiante stefania pabon hernandez del programa zootecnia de la sede fusagasugá, adscrita al convenio de intercambio académico para el segundo periodo académico 2020, bajo el programa casa cundinamarca, de la universidad autonoma tamaulipas aprobado por el consejo de facultad de ciencias agropecuarias</t>
  </si>
  <si>
    <t>604</t>
  </si>
  <si>
    <t>apoyo económico de un salario mínimo legal vigente para la estudiante ingrid geraldine zamora cañ;on del programa de psicologia, de la extension factatativa, adscrita al convenio de intercambio académico para el segundo periodo académico 2020, bajo el programa de movilidad, en el universidade federal de ciencias da saude de portoalegre, aprobado por el consejo de facultad de ciencias sociales, humanidades y ciencias politicas</t>
  </si>
  <si>
    <t>605</t>
  </si>
  <si>
    <t>apoyo económico de un salario mínimo legal vigente para el estudiante duvan jose guzman cubillos del programa de ingenieria de sistemas, adscrito al convenio de intercambio académico para el segundo periodo académico 2020, bajo el modelo de intercambio academico con reciprocidad en alimentacion y hospedaje, en el instituto tecnologico de lazaro cardenas, aprobado por el consejo de facultad de ingenieria</t>
  </si>
  <si>
    <t>606</t>
  </si>
  <si>
    <t xml:space="preserve">apoyo econãmico de un salario mãnimo legal vigente para la estudiante paula yineth ramirez cifuentes del programa de administracion de empresas de la extension facatativã adscrita al convenio de intercambio acadãmico para el segundo periodo acadãmico 2020, bajo el modelo de intercambio academico con reciprocidad en alimentacion y hospedaje, en el instituto tecnologico de leon, aprobado por el consejo de facultad de ciencias administrativas, economicas y contables. tecnologico de leon, aprobado por el consejo de facultad de ciencias administrativas, economicas y contables._x000D_
</t>
  </si>
  <si>
    <t>607</t>
  </si>
  <si>
    <t>apoyo económico de un salario mínimo legal vigente para la estudiante karen nathalia tapias guzman del programa de ingenieria electronica, adscrito al convenio de intercambio académico para el segundo periodo académico 2020, bajo el modelo de intercambio academico con reciprocidad en alimentacion y hospedaje, en el instituto tecnologico de leon, aprobado por el consejo de facultad de ingenieria</t>
  </si>
  <si>
    <t>608</t>
  </si>
  <si>
    <t>apoyo económico de un salario mínimo legal vigente para la estudiante daniela sanchez romero del programa de administracion de empresas de la sede fusagasugá, adscrito al convenio de intercambio académico para el segundo periodo académico 2020, bajo el modelo de intercambio academico con reciprocidad en alimentacion y hospedaje, en el instituto tecnologico lazaro cardenas, aprobado por el consejo de facultad de ciencias administrativas, economicas y contables</t>
  </si>
  <si>
    <t>609</t>
  </si>
  <si>
    <t>apoyo económico de un salario mínimo legal vigente para el estudiante esteban alejandro plata londoñ;o del programa de ingenieria electronica, adscrito al convenio de intercambio académico para el segundo periodo académico 2020, bajo el modelo de intercambio academico con reciprocidad en alimentacion y hospedaje, en el instituto tecnologico de leon, aprobado por el consejo de facultad de ingenieria.</t>
  </si>
  <si>
    <t>610</t>
  </si>
  <si>
    <t>apoyo econãmico de un salario mãnimo legal vigente para la estudiante katherine tique herrera del programa de_x000D_
administracion de empresas de la seccional girardot, adscrita al convenio de intercambio acadãmico para el segundo periodo acadãmico 2020, bajo el modelo de intercambio academico con reciprocidad en alimentacion y hospedaje, en la universidad nacional de salta, aprobado por el consejo de facultad de ciencias administrativas, economicas y contables.</t>
  </si>
  <si>
    <t>611</t>
  </si>
  <si>
    <t>apoyo económico de un salario mínimo legal vigente para la estudiante maria camila lozano izquierdo del programa de enfermeria de la seccional girardot, adscrito al convenio de intercambio académico para el segundo periodo académico 2020, bajo el modelo de intercambio, en la universidad estatal de sonora, aprobado por el consejo de facultad de ciencias de la salud</t>
  </si>
  <si>
    <t>612</t>
  </si>
  <si>
    <t>apoyo económico de un salario mínimo legal vigente para el estudiante sergio andres ayala deaza del programa ingeniería agronómica de la sede fusagasugá, adscrito al convenio de intercambio académico para el segundo periodo académico 2020, bajo el modelo practica empresarial en la ciudad de minnesota, en la empresa gerten greenhouses mediante la agencia caep, aprobado por el consejo de facultad de ciencias agropecuarias.</t>
  </si>
  <si>
    <t>613</t>
  </si>
  <si>
    <t>aunar esfuerzos financieros y académicos entre las partes para desarrollar el programa fulbright english teaching assitants (eta) para la movilidad académica de tres (3) asistente(s) estadounidense(s) para la enseñ;anza en el idioma inglés en la universidad de cundinamarca</t>
  </si>
  <si>
    <t>649</t>
  </si>
  <si>
    <t>581</t>
  </si>
  <si>
    <t>584</t>
  </si>
  <si>
    <t>603</t>
  </si>
  <si>
    <t>621</t>
  </si>
  <si>
    <t>Prestar servicios profesionales para diseñar y desarrollar el plan de aprendizaje de 2 cursos: Liderazgo innovador y Construcción y trabajo colaborativo para capacitacion del personal administrativo de la Universidad de Cundinamarca, equivalente(s) a un (1) crédito académico cada uno, lo cual contempla: Resultados esperados de aprendizaje, actividades, contenidos, recursos educativos e instrumentos de recolección de datos</t>
  </si>
  <si>
    <t>Prestar servicios profesionales para diseñar y desarrollar el plan de aprendizaje de 2 cursos: Comunicación personal y colectiva e Inteligencia situacional y emocional para capacitacion del personal administrativo de la Universidad de Cundinamarca, equivalente(s) a un (1) crédito académico cada uno, lo cual contempla: Resultados esperados de aprendizaje, actividades, contenidos, recursos educativos e instrumentos de recolección de datos.</t>
  </si>
  <si>
    <t>Prestar servicios profesionales para diseñar y desarrollar el plan de aprendizaje de 2 cursos: Negociación efectiva y Resolución de conflictos para capacitacion del personal administrativo de la Universidad de Cundinamarca, equivalente(s) a un (1) crédito académico cada uno, lo cual contempla: Resultados esperados de aprendizaje, actividades, contenidos, recursos educativos e instrumentos de recolección de datos.</t>
  </si>
  <si>
    <t>1096/27</t>
  </si>
  <si>
    <t>1097/27</t>
  </si>
  <si>
    <t>1098/27</t>
  </si>
  <si>
    <t>Prestar servicios profesionales para diseñar y desarrollar el plan de aprendizaje de 2 cursos: Planeación, Seguimiento y Control y Gestión del cambio para capacitacion del personal administrativo de la Universidad de Cundinamarca, equivalente(s) a un (1) crédito académico cada uno, lo cual contempla: Resultados esperados de aprendizaje, actividades, contenidos, recursos educativos e instrumentos de recolección de datos</t>
  </si>
  <si>
    <t>Prestar servicios profesionales para diseñar y desarrollar el plan de aprendizaje de 2 cursos: Creatividad e innovación y Emprendimiento personal y empresarial para capacitacion del personal administrativo de la Universidad de Cundinamarca, equivalente(s) a un (1) crédito académico cada uno, lo cual contempla: Resultados esperados de aprendizaje, actividades, contenidos, recursos educativos e instrumentos de recolección de datos</t>
  </si>
  <si>
    <t>1099/27</t>
  </si>
  <si>
    <t>1100/27</t>
  </si>
  <si>
    <t>Prestar servicios profesionales para diseñar y desarrollar el plan de aprendizaje de 2 cursos: Administración y gestión organizacional y De la Administración por objetivos a la Administración por resultados para capacitacion del personal administrativo de la Universidad de Cundinamarca, equivalente(s) a un (1) crédito académico cada uno, lo cual contempla: Resultados esperados de aprendizaje, actividades, contenidos, recursos educativos e instrumentos de recolección de datos</t>
  </si>
  <si>
    <t>Prestar servicios profesionales para diseñar y desarrollar el plan de aprendizaje de 2 cursos: Agilismo y Análisis de datos para capacitacion del personal administrativo de la Universidad de Cundinamarca, equivalente(s) a un (1) crédito académico cada uno, lo cual contempla: Resultados esperados de aprendizaje, actividades, contenidos, recursos educativos e instrumentos de recolección de datos.</t>
  </si>
  <si>
    <t>1101/27</t>
  </si>
  <si>
    <t>1102/27</t>
  </si>
  <si>
    <t>628</t>
  </si>
  <si>
    <t>630</t>
  </si>
  <si>
    <t>629</t>
  </si>
  <si>
    <t>627</t>
  </si>
  <si>
    <t>626</t>
  </si>
  <si>
    <t>624</t>
  </si>
  <si>
    <t>625</t>
  </si>
  <si>
    <t>apoyar la formacion posgradual del personal administrativo vinculado a la universidad de cundinamarca, atendiendo lo establecido en la resolucion no. 083 de 2011 y resolucion 235 de 2012. vigencia 2020</t>
  </si>
  <si>
    <t>656</t>
  </si>
  <si>
    <t>31 Diciembre de 2020</t>
  </si>
  <si>
    <t>otrosi a la orden de prestación de servicios  f-ops na° 173 del 2020 prestar servicios como ingeniero civil para diseñ;ar, estructurar, revisar y conceptuar sobre los proyectos de inversión universitaria y proyectos de regalías, fomento o ante entidades nacionales o departamentales bajo metodología mml y mga, en la dirección de planeación institucional.</t>
  </si>
  <si>
    <t>otrosi a la orden de prestación de servicios  f-ops na° 226 del 2020prestar servicios para el desarrollo del aplicativo del banco de proyectos de la universidad de cundinamarca</t>
  </si>
  <si>
    <t>642</t>
  </si>
  <si>
    <t>643</t>
  </si>
  <si>
    <t>31 DE Diciembe de 2020</t>
  </si>
  <si>
    <t>contratar el suministro e instalacion de modulo invernadero para el centro de tecnologia aproyecto acuaponiaa unidad agroambiental el vergel de la universidad de cundinamarca, sede facatativa.</t>
  </si>
  <si>
    <t>637</t>
  </si>
  <si>
    <t>638</t>
  </si>
  <si>
    <t xml:space="preserve">diseño, construcción e implementación de una estrategia de incremento de la productividad de las upas de la región sabana occidente a partir de una alternativa tecnológica sostenible basada en un prototipo de sistema acuapónico automatizado_x000D_
_x000D_
</t>
  </si>
  <si>
    <t>31 de Diciembre 2020</t>
  </si>
  <si>
    <t>553</t>
  </si>
  <si>
    <t>contratar la renovación del mantenimiento de las licencias del software para la automatización de procesos en la universidad de cundinamarca</t>
  </si>
  <si>
    <t>383</t>
  </si>
  <si>
    <t>adquisición  de un  (1)  macromedidorpara  la  extensión  de facatativá</t>
  </si>
  <si>
    <t>592</t>
  </si>
  <si>
    <t>adquisición de 300 plantas de eugeniade40 cm-60 cm incluido el    transporte    para    launidad    agroambiental    el    vergel extensión facatativá</t>
  </si>
  <si>
    <t>593</t>
  </si>
  <si>
    <t>otrosi a la orden de prestación de servicios f-ops na° 154 del 2020prestar servicios profesionales de ingeniero industrial para asesorar y realizar gestión de las actividades de alistamiento para la certificación de los sistemas integrados de gestión de la calidad de la universidad de cundinamarca.</t>
  </si>
  <si>
    <t>Proyecto universidad verde - implementación y certificación del sistema de gestión ambiental de la universidad de Cundinamarca 2020 bajo requisitos del NTC ISO 14001:2019</t>
  </si>
  <si>
    <t>641</t>
  </si>
  <si>
    <t>otrosi n. 01 a la orden de prestacion de servicios 153 cuyo objeto es prestar servicios profesionales para apoyar las actividades de alistamiento para la certificación de las normas relacionadas con el sistema de gestión ambiental de la universidad de cundinamarca, en el nodo norte (seccional ubaté, extensión chía y extensión zipaquirá)</t>
  </si>
  <si>
    <t>652</t>
  </si>
  <si>
    <t xml:space="preserve">otrosi n. 01 a la orden de prestacion de servicios 152 cuyo objeto es prestar servicios profesionales para apoyar las actividades de alistamiento para la certificacion de las normas relacionadas con el sistema de gestion ambiental de la universidad de cundinamarca, en la seccional girardot  </t>
  </si>
  <si>
    <t>653</t>
  </si>
  <si>
    <t>otrosi n. 01 a la orden de prestacion de servicios 151 cuyo objeto es prestar servicios profesionales de ingeniera ambiental para asesorar y realizar gestion de actividades de alistamiento para certificacion de las normas del sistema de gestion ambiental de la universidad de cundinamarca.</t>
  </si>
  <si>
    <t>654</t>
  </si>
  <si>
    <t>1043/2</t>
  </si>
  <si>
    <t>1044/2</t>
  </si>
  <si>
    <t>562</t>
  </si>
  <si>
    <t>equipos e implementos de gimnasio para el fortalecimiento de los habitos y estilos de vida saludable de la comunidad en la sede, seccionales y extensiones.</t>
  </si>
  <si>
    <t>566</t>
  </si>
  <si>
    <t>567</t>
  </si>
  <si>
    <t>prestar servicios profesionales como psicóloga de bienestar universitario, en lo relacionado con formación para la vida</t>
  </si>
  <si>
    <t>573</t>
  </si>
  <si>
    <t>590</t>
  </si>
  <si>
    <t>594</t>
  </si>
  <si>
    <t>reconocimientos para los administrativos y docentes en el marco del v encuentro cultural y deportivo generación siglo 21</t>
  </si>
  <si>
    <t>597</t>
  </si>
  <si>
    <t xml:space="preserve">prestar servicios profesionales para articular los lineamientos y direccionar estrategias que favorezcan el éxito académico y oportuna graduación, enmarcados en el modelo educativo digital transmoderno y la normatividad vigente, contribuyendo al aseguramiento de la calidad </t>
  </si>
  <si>
    <t>598</t>
  </si>
  <si>
    <t>apoyo logistico para el v encuentro cultural y deportivo generación siglo 21</t>
  </si>
  <si>
    <t>599</t>
  </si>
  <si>
    <t>Adquisición de  trajes del folclor colombiano para la formación, aprendizaje y puesta en escena para aprovechamiento del tiempo libre y fortalecimiento de las aptitudes y actitudes de la comunidad universitaria.</t>
  </si>
  <si>
    <t>1.714.345.682,27</t>
  </si>
  <si>
    <t>31 de Dciembre de 2020</t>
  </si>
  <si>
    <t>financiar los gastos de insumos y servicios requeridos para el desarrollo del poryecto de interes institucional:  obtención de una patente de habichuela (phaseolus vulgaris) tipo voluble para la región del sumapaz.</t>
  </si>
  <si>
    <t>financiar los gastos de materiales, transporte y servicios tecnológicos requeridos para el desarrollo del proyecto de investigación: tecnología y cuidado prenatal comunitario en areas vulnerables de girardot, aprobado en la convocatoria interna para financiar proyectos de  investigación 2018, de la facultad de ciencias de la salud de la universidad de cundinamarca</t>
  </si>
  <si>
    <t>prestar los servicios profesionales como investigador principal para desarrollar y ejecutar el proyecto de investigación naº 62851 denominado: diseñ;o de estrategias_x000D_
para el control de retamo espinoso (ulex europaeus l.) en los municipios de sibaté, soacha y pascaa, aprobado en la convocatoria 802 de 2018 de colciencias, como contrapartida de la universidad de cundinamarca</t>
  </si>
  <si>
    <t xml:space="preserve">prestar los servicios profesionales como coinvestigador para desarrollar y ejecutar el proyecto de investigación naº 62851 denominado: diseñ;o de estrategias_x000D_
para el control de retamo espinoso (ulex uropaeus l.) en los municipios de sibate, soacha y pasca, aprobado en la convocatoria 802 de 2018 de colciencias, como_x000D_
contrapartida de la universidad de cundinamarca_x000D_
</t>
  </si>
  <si>
    <t>adquisicion de agitador magnetico con calentamiento requerido para el proyecto de investigacion: validacion de tecnicas analíticas (volumetricas, electrodos selectivos y de espectroscopia visible) para el analisis de aguas de la región del alto magdalena, aprobado en convocatoria interna para financiar proyectos de interes institucional</t>
  </si>
  <si>
    <t>adquisición de equipos tecnológicos requeridos para el proyecto de investigación: tecnología y cuidado prenatal comunitario en áreas vulnerables de girardot, aprobado en convocatoria interna para financiar convocatoria interna para financiar proyectos de investigacion 2018</t>
  </si>
  <si>
    <t>adquisición de kit materno requeridos para el proyecto de investigación: tecnología y cuidado prenatal comunitario en áreas vulnerables de girardot, aprobado en convocatoria interna para financiar convocatoria interna para financiar proyectos de investigacion 2018</t>
  </si>
  <si>
    <t xml:space="preserve">adquisición de equipos requeridos para contribuir al cumplimiento de los objetivos del proyecto resignificando las huellas de la cultura panche, aprobado en convocatoria interna para financiar macroproyectos de investigacion 2017 </t>
  </si>
  <si>
    <t>adquisicion de equipos de laboratorio (fisiologia) requeridos para el proyecto de investigación: analisis biomecanico y factores de riesgo de lesión de las técnicas deportivas acrobáticas. liberty, cupie, y awesome, en cheerleaders de alto rendimiento, aprobado en convocatoria interna para financiar proyectos de investigacion 2018</t>
  </si>
  <si>
    <t xml:space="preserve">_x000D_
pago inscripcion de16 estudiantes pertenecientes semilleros de investigación para garantizar su participación en el xxiii encuentro nacional y xvii encuentro internacional de semilleros de investigación a fundación redcolsi, a realizarse de manera virtual del 24 al 27 de noviembre de 2020_x000D_
</t>
  </si>
  <si>
    <t>adquisicion de equipo de computo para apoyar las actividades de diagramacion y diseñ;o de portada y contraportada de todas las publicaciones que se realicen a traves de la editorial de la universidad de cundinamarca</t>
  </si>
  <si>
    <t xml:space="preserve">renovacion de suscripcion anual de la herramienta de antiplagio turnitin </t>
  </si>
  <si>
    <t>adquisicion de equipos de laboratorio para el desarrollo del proyecto efectos de un plan de entrenamiento realizado en media y moderada altitud, entrenamiento de ejercicio aeróbico submaximo con mascaras de simulación de altitud, aprobado en (cpi2017) convocatoria interna para financiar proyectos de investigación 2017</t>
  </si>
  <si>
    <t>adquisicion de equipos de laboratorio (fisiologia) requeridos para el proyecto de investigacion: analisis biomecanico y factores de riesgo de lesion de las tecnicas deportivas acrobaticas. liberty, cupie, y awesome, en cheerleaders de alto rendimiento, aprobado en convocatoria interna para financiar proyectos de investigacion 2018</t>
  </si>
  <si>
    <t>adquisición de materiales y elementos requeridos para el proyecto de investigación: valoración motriz en la primera infancia del municipio de fusagasugá y el aporte de la recreación para disminuir el sedentarismo, aprobado en convocatoria interna para financiar proyectos de investigación 2018</t>
  </si>
  <si>
    <t xml:space="preserve">prestar los servicios para brindar apoyo y acompañ;amiento en el diseñ;o, diagramacion y maquetacion de libros derivados de proyectos de investigacion como productos de ciencia, tecnologia e innovacion de los grupos de investigacion la universidad de cundinamarca. </t>
  </si>
  <si>
    <t>prestar los servicios profesionales como corrector ortografico y gramatical y revision de estilo de libros derivados de proyectos de investigacion como productos de_x000D_
ciencia, tecnologia e innovación de los grupos de investigacion la universidad de cundinamarca.</t>
  </si>
  <si>
    <t>isbn para  publicaciones no periódicas (libros, cartillas, monografías, entre otros), que se realizaran en la editorial de la universidad de cundinamarca (vigencia 2020).</t>
  </si>
  <si>
    <t>552</t>
  </si>
  <si>
    <t>554</t>
  </si>
  <si>
    <t>557</t>
  </si>
  <si>
    <t>559</t>
  </si>
  <si>
    <t>560</t>
  </si>
  <si>
    <t>561</t>
  </si>
  <si>
    <t>568</t>
  </si>
  <si>
    <t>578</t>
  </si>
  <si>
    <t>601</t>
  </si>
  <si>
    <t>602</t>
  </si>
  <si>
    <t>615</t>
  </si>
  <si>
    <t>616</t>
  </si>
  <si>
    <t>617</t>
  </si>
  <si>
    <t>619</t>
  </si>
  <si>
    <t>622</t>
  </si>
  <si>
    <t>623</t>
  </si>
  <si>
    <t>632</t>
  </si>
  <si>
    <t>633</t>
  </si>
  <si>
    <t>634</t>
  </si>
  <si>
    <t>635</t>
  </si>
  <si>
    <t>636</t>
  </si>
  <si>
    <t>644</t>
  </si>
  <si>
    <t>647</t>
  </si>
  <si>
    <t>650</t>
  </si>
  <si>
    <t>financiar los gastos de publicacion del articulo  titulado: amunicipal organic solid waste composting: development of a tele-monitoring and automation control systema en la_x000D_
revista indexada de categoría b agronomy research.</t>
  </si>
  <si>
    <t xml:space="preserve">financiar los gastos de salidas de campo y servicios tecnologicos  de receptores submetricos requeridos para el desarrollo del proyecto de investigacion: metodología para la generación de cartografía en el desminado humanitario que se está realizando en la región del sumapaz en el marco del posconflictoa, aprobado en la convocatoria interna para financiar proyectos de investigación 2018 </t>
  </si>
  <si>
    <t xml:space="preserve">prestar los servicios profesionales como investigador para desarrollar y ejecutar los proyectos de investigación de la facultad de ciencias administrativas, económicas y contables presentados en convocatorias internas y en convocatoria conjunta unal-udec, a fin de fortalecer e incrementar la productividad científica y tecnológica de la universidad de cundinamarca_x000D_
</t>
  </si>
  <si>
    <t xml:space="preserve">prestar servicios profesionales como asesor juridico de la universidad de cundinamarca, para contribuir en el desarrollo y ejecucion de programas y proyectos de investigacion internos y externos._x000D_
</t>
  </si>
  <si>
    <t xml:space="preserve">prestar servicios profesionales para brindar acompañ;amiento a la vicerrectoria academica en el proceso de ciencia, tecnología e innovacion_x000D_
</t>
  </si>
  <si>
    <t>prestar los servicios profesionales como ingeniero de sistemas, para contribuir en la ejecución del proyecto de investigación denominado: tecnología y cuidado prenatal comunitario en áreas vulnerables de girardot, aprobado en convocatoria interna para financiar proyectos de investigación 2018.</t>
  </si>
  <si>
    <t xml:space="preserve">transferencia de resultados, fortalecimiento y visibilidad  a los procesos de investigacion 										_x000D_
</t>
  </si>
  <si>
    <t xml:space="preserve">gestion de convocatorias internas,  proyectos de investigacion, planes de trabajo semilleros de investigacion  y proyectos de interes institucional.									_x000D_
</t>
  </si>
  <si>
    <t xml:space="preserve">servicios profesionales  y/o tecnológicos  para el fortalecimiento de la investigación 										_x000D_
</t>
  </si>
  <si>
    <t xml:space="preserve">fortalecimiento y visibilidad  de la  investigacion seccional girardot </t>
  </si>
  <si>
    <t xml:space="preserve">gestion de proyectos para contrapartidas convovatorias externas 									_x000D_
</t>
  </si>
  <si>
    <t xml:space="preserve">gestion de macroproyectos de convcatoria interna-recursos cree									_x000D_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</si>
</sst>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8" formatCode="&quot;$&quot;\ #,##0.00;[Red]\-&quot;$&quot;\ #,##0.00"/>
    <numFmt numFmtId="41" formatCode="_-* #,##0_-;\-* #,##0_-;_-* &quot;-&quot;_-;_-@_-"/>
    <numFmt numFmtId="44" formatCode="_-&quot;$&quot;\ * #,##0.00_-;\-&quot;$&quot;\ * #,##0.00_-;_-&quot;$&quot;\ * &quot;-&quot;??_-;_-@_-"/>
    <numFmt numFmtId="164" formatCode="_(* #,##0.00_);_(* \(#,##0.00\);_(* &quot;-&quot;??_);_(@_)"/>
    <numFmt numFmtId="165" formatCode="_(&quot;$&quot;\ * #,##0.00_);_(&quot;$&quot;\ * \(#,##0.00\);_(&quot;$&quot;\ * &quot;-&quot;??_);_(@_)"/>
    <numFmt numFmtId="166" formatCode="_-&quot;$&quot;* #,##0_-;\-&quot;$&quot;* #,##0_-;_-&quot;$&quot;* &quot;-&quot;_-;_-@_-"/>
    <numFmt numFmtId="167" formatCode="_-[$$-80A]* #,##0.00_-;\-[$$-80A]* #,##0.00_-;_-[$$-80A]* &quot;-&quot;??_-;_-@_-"/>
    <numFmt numFmtId="168" formatCode="_-[$$-80A]* #,##0_-;\-[$$-80A]* #,##0_-;_-[$$-80A]* &quot;-&quot;??_-;_-@_-"/>
    <numFmt numFmtId="169" formatCode="_-&quot;$&quot;* #,##0.00_-;\-&quot;$&quot;* #,##0.00_-;_-&quot;$&quot;* &quot;-&quot;_-;_-@_-"/>
    <numFmt numFmtId="170" formatCode="_ &quot;$&quot;\ * #,##0.00_ ;_ &quot;$&quot;\ * \-#,##0.00_ ;_ &quot;$&quot;\ * &quot;-&quot;??_ ;_ @_ "/>
    <numFmt numFmtId="171" formatCode="###,###,##0.00"/>
    <numFmt numFmtId="172" formatCode="###,###"/>
    <numFmt numFmtId="173" formatCode="#,##0_ ;\-#,##0\ "/>
    <numFmt numFmtId="174" formatCode="0_ ;\-0\ "/>
  </numFmts>
  <fonts count="63" x14ac:knownFonts="1">
    <font>
      <sz val="11"/>
      <color theme="1"/>
      <name val="Calibri"/>
      <family val="2"/>
      <scheme val="minor"/>
    </font>
    <font>
      <sz val="10"/>
      <color theme="1"/>
      <name val="Calibri"/>
      <family val="2"/>
      <scheme val="minor"/>
    </font>
    <font>
      <b/>
      <sz val="10"/>
      <color theme="1"/>
      <name val="Calibri"/>
      <family val="2"/>
      <scheme val="minor"/>
    </font>
    <font>
      <sz val="11"/>
      <color theme="1"/>
      <name val="Calibri"/>
      <family val="2"/>
      <scheme val="minor"/>
    </font>
    <font>
      <sz val="10"/>
      <name val="Arial"/>
      <family val="2"/>
    </font>
    <font>
      <b/>
      <sz val="8"/>
      <color theme="1"/>
      <name val="Calibri"/>
      <family val="2"/>
      <scheme val="minor"/>
    </font>
    <font>
      <sz val="8"/>
      <color theme="1"/>
      <name val="Calibri"/>
      <family val="2"/>
      <scheme val="minor"/>
    </font>
    <font>
      <sz val="10"/>
      <color theme="1"/>
      <name val="Arial"/>
      <family val="2"/>
    </font>
    <font>
      <b/>
      <sz val="12"/>
      <color theme="9" tint="-0.499984740745262"/>
      <name val="Calibri"/>
      <family val="2"/>
      <scheme val="minor"/>
    </font>
    <font>
      <sz val="16"/>
      <color theme="1"/>
      <name val="Calibri"/>
      <family val="2"/>
      <scheme val="minor"/>
    </font>
    <font>
      <sz val="22"/>
      <color theme="1"/>
      <name val="Calibri"/>
      <family val="2"/>
      <scheme val="minor"/>
    </font>
    <font>
      <b/>
      <sz val="9"/>
      <color rgb="FFFFFFFF"/>
      <name val="Calibri"/>
      <family val="2"/>
      <scheme val="minor"/>
    </font>
    <font>
      <b/>
      <sz val="9"/>
      <color theme="1"/>
      <name val="Calibri"/>
      <family val="2"/>
      <scheme val="minor"/>
    </font>
    <font>
      <sz val="9"/>
      <color rgb="FF000000"/>
      <name val="Arial"/>
      <family val="2"/>
    </font>
    <font>
      <b/>
      <sz val="9"/>
      <color rgb="FF292929"/>
      <name val="Arial"/>
      <family val="2"/>
    </font>
    <font>
      <sz val="9"/>
      <color theme="1"/>
      <name val="Calibri"/>
      <family val="2"/>
      <scheme val="minor"/>
    </font>
    <font>
      <b/>
      <sz val="5"/>
      <color theme="1"/>
      <name val="Calibri"/>
      <family val="2"/>
      <scheme val="minor"/>
    </font>
    <font>
      <b/>
      <sz val="8"/>
      <color theme="1"/>
      <name val="Arial"/>
      <family val="2"/>
    </font>
    <font>
      <b/>
      <sz val="11"/>
      <color rgb="FF292929"/>
      <name val="Arial"/>
      <family val="2"/>
    </font>
    <font>
      <sz val="5"/>
      <color theme="1"/>
      <name val="Calibri"/>
      <family val="2"/>
      <scheme val="minor"/>
    </font>
    <font>
      <b/>
      <sz val="8"/>
      <name val="Calibri"/>
      <family val="2"/>
      <scheme val="minor"/>
    </font>
    <font>
      <b/>
      <sz val="12"/>
      <name val="Calibri"/>
      <family val="2"/>
      <scheme val="minor"/>
    </font>
    <font>
      <sz val="10"/>
      <name val="Calibri"/>
      <family val="2"/>
      <scheme val="minor"/>
    </font>
    <font>
      <sz val="11"/>
      <color theme="1"/>
      <name val="Arial"/>
      <family val="2"/>
    </font>
    <font>
      <sz val="8"/>
      <color rgb="FF000000"/>
      <name val="Arial"/>
      <family val="2"/>
    </font>
    <font>
      <sz val="8"/>
      <color theme="1"/>
      <name val="Arial"/>
      <family val="2"/>
    </font>
    <font>
      <sz val="11"/>
      <color theme="1"/>
      <name val="Century Gothic"/>
      <family val="2"/>
    </font>
    <font>
      <sz val="11"/>
      <color theme="9" tint="-0.499984740745262"/>
      <name val="Century Gothic"/>
      <family val="2"/>
    </font>
    <font>
      <sz val="10"/>
      <name val="Century Gothic"/>
      <family val="2"/>
    </font>
    <font>
      <sz val="11"/>
      <name val="Century Gothic"/>
      <family val="2"/>
    </font>
    <font>
      <b/>
      <sz val="11"/>
      <color theme="1"/>
      <name val="Century Gothic"/>
      <family val="2"/>
    </font>
    <font>
      <b/>
      <sz val="20"/>
      <name val="Century Gothic"/>
      <family val="2"/>
    </font>
    <font>
      <b/>
      <sz val="11"/>
      <name val="Century Gothic"/>
      <family val="2"/>
    </font>
    <font>
      <sz val="11"/>
      <color rgb="FF000000"/>
      <name val="Century Gothic"/>
      <family val="2"/>
    </font>
    <font>
      <b/>
      <sz val="12"/>
      <name val="Century Gothic"/>
      <family val="2"/>
    </font>
    <font>
      <sz val="11"/>
      <name val="Arial"/>
      <family val="2"/>
    </font>
    <font>
      <b/>
      <sz val="8"/>
      <color theme="1"/>
      <name val="Century Gothic"/>
      <family val="2"/>
    </font>
    <font>
      <b/>
      <sz val="9"/>
      <color rgb="FFFFFFFF"/>
      <name val="Century Gothic"/>
      <family val="2"/>
    </font>
    <font>
      <sz val="11"/>
      <color rgb="FF000000"/>
      <name val="Arial"/>
      <family val="2"/>
    </font>
    <font>
      <sz val="12"/>
      <name val="Century Gothic"/>
      <family val="2"/>
    </font>
    <font>
      <b/>
      <sz val="16"/>
      <name val="Century Gothic"/>
      <family val="2"/>
    </font>
    <font>
      <b/>
      <sz val="18"/>
      <name val="Century Gothic"/>
      <family val="2"/>
    </font>
    <font>
      <b/>
      <sz val="10"/>
      <color theme="1"/>
      <name val="Century Gothic"/>
      <family val="2"/>
    </font>
    <font>
      <b/>
      <sz val="22"/>
      <name val="Century Gothic"/>
      <family val="2"/>
    </font>
    <font>
      <sz val="10"/>
      <color theme="1"/>
      <name val="Verdana"/>
      <family val="2"/>
    </font>
    <font>
      <sz val="11"/>
      <color rgb="FFFF0000"/>
      <name val="Century Gothic"/>
      <family val="2"/>
    </font>
    <font>
      <b/>
      <sz val="11"/>
      <color rgb="FFFFFFFF"/>
      <name val="Century Gothic"/>
      <family val="2"/>
    </font>
    <font>
      <sz val="8"/>
      <color theme="1"/>
      <name val="Century Gothic"/>
      <family val="2"/>
    </font>
    <font>
      <b/>
      <sz val="11"/>
      <color theme="1"/>
      <name val="Calibri"/>
      <family val="2"/>
      <scheme val="minor"/>
    </font>
    <font>
      <sz val="8"/>
      <name val="Calibri"/>
      <family val="2"/>
      <scheme val="minor"/>
    </font>
    <font>
      <b/>
      <sz val="11"/>
      <name val="Calibri"/>
      <family val="2"/>
      <scheme val="minor"/>
    </font>
    <font>
      <sz val="11"/>
      <name val="Calibri"/>
      <family val="2"/>
      <scheme val="minor"/>
    </font>
    <font>
      <sz val="7"/>
      <name val="Century Gothic"/>
      <family val="2"/>
    </font>
    <font>
      <sz val="10"/>
      <color rgb="FF000000"/>
      <name val="Century Gothic"/>
      <family val="2"/>
    </font>
    <font>
      <b/>
      <sz val="8"/>
      <color rgb="FFFFFFFF"/>
      <name val="Century Gothic"/>
      <family val="2"/>
    </font>
    <font>
      <b/>
      <sz val="6"/>
      <color rgb="FFFFFFFF"/>
      <name val="Century Gothic"/>
      <family val="2"/>
    </font>
    <font>
      <sz val="9"/>
      <name val="Century Gothic"/>
      <family val="2"/>
    </font>
    <font>
      <sz val="11"/>
      <color rgb="FF375623"/>
      <name val="Century Gothic"/>
      <family val="2"/>
    </font>
    <font>
      <b/>
      <sz val="11"/>
      <color rgb="FF000000"/>
      <name val="Century Gothic"/>
      <family val="2"/>
    </font>
    <font>
      <sz val="12"/>
      <color theme="1"/>
      <name val="Century Gothic"/>
      <family val="2"/>
    </font>
    <font>
      <b/>
      <sz val="11"/>
      <color rgb="FFFF0000"/>
      <name val="Century Gothic"/>
      <family val="2"/>
    </font>
    <font>
      <sz val="11"/>
      <name val="Times New Roman"/>
      <family val="1"/>
    </font>
    <font>
      <sz val="11"/>
      <color rgb="FFFF0000"/>
      <name val="Arial"/>
      <family val="2"/>
    </font>
  </fonts>
  <fills count="18">
    <fill>
      <patternFill patternType="none"/>
    </fill>
    <fill>
      <patternFill patternType="gray125"/>
    </fill>
    <fill>
      <patternFill patternType="solid">
        <fgColor theme="0"/>
        <bgColor indexed="64"/>
      </patternFill>
    </fill>
    <fill>
      <patternFill patternType="solid">
        <fgColor rgb="FF0F3D38"/>
        <bgColor indexed="64"/>
      </patternFill>
    </fill>
    <fill>
      <patternFill patternType="solid">
        <fgColor theme="9" tint="0.39997558519241921"/>
        <bgColor indexed="64"/>
      </patternFill>
    </fill>
    <fill>
      <patternFill patternType="solid">
        <fgColor theme="8" tint="0.79998168889431442"/>
        <bgColor indexed="64"/>
      </patternFill>
    </fill>
    <fill>
      <patternFill patternType="solid">
        <fgColor theme="7" tint="0.39997558519241921"/>
        <bgColor indexed="64"/>
      </patternFill>
    </fill>
    <fill>
      <patternFill patternType="solid">
        <fgColor theme="5" tint="0.39997558519241921"/>
        <bgColor indexed="64"/>
      </patternFill>
    </fill>
    <fill>
      <patternFill patternType="solid">
        <fgColor rgb="FFFFFFFF"/>
        <bgColor indexed="64"/>
      </patternFill>
    </fill>
    <fill>
      <patternFill patternType="solid">
        <fgColor rgb="FF00B0F0"/>
        <bgColor indexed="64"/>
      </patternFill>
    </fill>
    <fill>
      <patternFill patternType="solid">
        <fgColor theme="9" tint="-0.249977111117893"/>
        <bgColor indexed="64"/>
      </patternFill>
    </fill>
    <fill>
      <patternFill patternType="solid">
        <fgColor theme="7" tint="-0.249977111117893"/>
        <bgColor indexed="64"/>
      </patternFill>
    </fill>
    <fill>
      <patternFill patternType="solid">
        <fgColor theme="5" tint="-0.249977111117893"/>
        <bgColor indexed="64"/>
      </patternFill>
    </fill>
    <fill>
      <patternFill patternType="solid">
        <fgColor theme="9" tint="0.59999389629810485"/>
        <bgColor indexed="64"/>
      </patternFill>
    </fill>
    <fill>
      <patternFill patternType="solid">
        <fgColor theme="7" tint="0.59999389629810485"/>
        <bgColor indexed="64"/>
      </patternFill>
    </fill>
    <fill>
      <patternFill patternType="solid">
        <fgColor theme="5" tint="0.59999389629810485"/>
        <bgColor indexed="64"/>
      </patternFill>
    </fill>
    <fill>
      <patternFill patternType="solid">
        <fgColor theme="4" tint="0.59999389629810485"/>
        <bgColor indexed="64"/>
      </patternFill>
    </fill>
    <fill>
      <patternFill patternType="solid">
        <fgColor rgb="FFFF0000"/>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style="thin">
        <color rgb="FF4B514E"/>
      </left>
      <right style="thin">
        <color rgb="FF4B514E"/>
      </right>
      <top style="thin">
        <color rgb="FF4B514E"/>
      </top>
      <bottom/>
      <diagonal/>
    </border>
    <border>
      <left style="thin">
        <color rgb="FF4B514E"/>
      </left>
      <right style="thin">
        <color rgb="FF4B514E"/>
      </right>
      <top/>
      <bottom style="thin">
        <color rgb="FF4B514E"/>
      </bottom>
      <diagonal/>
    </border>
    <border>
      <left style="thin">
        <color rgb="FF4B514E"/>
      </left>
      <right/>
      <top style="thin">
        <color rgb="FF4B514E"/>
      </top>
      <bottom style="thin">
        <color indexed="64"/>
      </bottom>
      <diagonal/>
    </border>
    <border>
      <left/>
      <right/>
      <top style="thin">
        <color rgb="FF4B514E"/>
      </top>
      <bottom style="thin">
        <color indexed="64"/>
      </bottom>
      <diagonal/>
    </border>
    <border>
      <left/>
      <right style="thin">
        <color rgb="FF4B514E"/>
      </right>
      <top style="thin">
        <color rgb="FF4B514E"/>
      </top>
      <bottom style="thin">
        <color indexed="64"/>
      </bottom>
      <diagonal/>
    </border>
    <border>
      <left style="thin">
        <color rgb="FF4B514E"/>
      </left>
      <right/>
      <top/>
      <bottom/>
      <diagonal/>
    </border>
    <border>
      <left style="thin">
        <color rgb="FF4B514E"/>
      </left>
      <right style="thin">
        <color rgb="FF4B514E"/>
      </right>
      <top/>
      <bottom/>
      <diagonal/>
    </border>
    <border>
      <left style="thin">
        <color indexed="64"/>
      </left>
      <right style="thin">
        <color indexed="64"/>
      </right>
      <top style="thin">
        <color indexed="64"/>
      </top>
      <bottom/>
      <diagonal/>
    </border>
    <border>
      <left/>
      <right style="thin">
        <color rgb="FF4B514E"/>
      </right>
      <top style="thin">
        <color rgb="FF4B514E"/>
      </top>
      <bottom style="thin">
        <color rgb="FF4B514E"/>
      </bottom>
      <diagonal/>
    </border>
    <border>
      <left style="thin">
        <color indexed="8"/>
      </left>
      <right style="thin">
        <color indexed="8"/>
      </right>
      <top style="thin">
        <color indexed="8"/>
      </top>
      <bottom style="thin">
        <color indexed="8"/>
      </bottom>
      <diagonal/>
    </border>
    <border>
      <left style="thin">
        <color rgb="FF4B514E"/>
      </left>
      <right/>
      <top style="thin">
        <color rgb="FF4B514E"/>
      </top>
      <bottom/>
      <diagonal/>
    </border>
    <border>
      <left style="thin">
        <color rgb="FF4B514E"/>
      </left>
      <right/>
      <top/>
      <bottom style="thin">
        <color rgb="FF4B514E"/>
      </bottom>
      <diagonal/>
    </border>
    <border>
      <left style="thin">
        <color indexed="64"/>
      </left>
      <right style="thin">
        <color indexed="64"/>
      </right>
      <top/>
      <bottom style="thin">
        <color indexed="64"/>
      </bottom>
      <diagonal/>
    </border>
    <border>
      <left/>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top style="thin">
        <color indexed="64"/>
      </top>
      <bottom/>
      <diagonal/>
    </border>
    <border>
      <left style="thin">
        <color rgb="FF4B514E"/>
      </left>
      <right/>
      <top/>
      <bottom style="thin">
        <color indexed="64"/>
      </bottom>
      <diagonal/>
    </border>
    <border>
      <left/>
      <right style="thin">
        <color rgb="FF000000"/>
      </right>
      <top style="thin">
        <color rgb="FF000000"/>
      </top>
      <bottom style="thin">
        <color rgb="FF000000"/>
      </bottom>
      <diagonal/>
    </border>
    <border>
      <left style="thin">
        <color indexed="8"/>
      </left>
      <right/>
      <top style="thin">
        <color indexed="8"/>
      </top>
      <bottom style="thin">
        <color indexed="8"/>
      </bottom>
      <diagonal/>
    </border>
    <border>
      <left style="thin">
        <color indexed="8"/>
      </left>
      <right style="thin">
        <color indexed="8"/>
      </right>
      <top style="thin">
        <color indexed="8"/>
      </top>
      <bottom/>
      <diagonal/>
    </border>
    <border>
      <left style="thin">
        <color rgb="FF000000"/>
      </left>
      <right/>
      <top style="thin">
        <color rgb="FF000000"/>
      </top>
      <bottom style="thin">
        <color rgb="FF000000"/>
      </bottom>
      <diagonal/>
    </border>
    <border>
      <left style="thin">
        <color indexed="64"/>
      </left>
      <right style="thin">
        <color indexed="64"/>
      </right>
      <top/>
      <bottom/>
      <diagonal/>
    </border>
    <border>
      <left style="thin">
        <color indexed="8"/>
      </left>
      <right/>
      <top style="thin">
        <color indexed="8"/>
      </top>
      <bottom/>
      <diagonal/>
    </border>
  </borders>
  <cellStyleXfs count="11">
    <xf numFmtId="0" fontId="0" fillId="0" borderId="0"/>
    <xf numFmtId="0" fontId="4" fillId="0" borderId="0"/>
    <xf numFmtId="165" fontId="3" fillId="0" borderId="0" applyFont="0" applyFill="0" applyBorder="0" applyAlignment="0" applyProtection="0"/>
    <xf numFmtId="166" fontId="3" fillId="0" borderId="0" applyFont="0" applyFill="0" applyBorder="0" applyAlignment="0" applyProtection="0"/>
    <xf numFmtId="165" fontId="7" fillId="0" borderId="0" applyFont="0" applyFill="0" applyBorder="0" applyAlignment="0" applyProtection="0"/>
    <xf numFmtId="170" fontId="4" fillId="0" borderId="0" applyFont="0" applyFill="0" applyBorder="0" applyAlignment="0" applyProtection="0"/>
    <xf numFmtId="164" fontId="3" fillId="0" borderId="0" applyFont="0" applyFill="0" applyBorder="0" applyAlignment="0" applyProtection="0"/>
    <xf numFmtId="9" fontId="3" fillId="0" borderId="0" applyFont="0" applyFill="0" applyBorder="0" applyAlignment="0" applyProtection="0"/>
    <xf numFmtId="41" fontId="3" fillId="0" borderId="0" applyFont="0" applyFill="0" applyBorder="0" applyAlignment="0" applyProtection="0"/>
    <xf numFmtId="49" fontId="44" fillId="0" borderId="0" applyFill="0" applyBorder="0" applyProtection="0">
      <alignment horizontal="left" vertical="center"/>
    </xf>
    <xf numFmtId="44" fontId="3" fillId="0" borderId="0" applyFont="0" applyFill="0" applyBorder="0" applyAlignment="0" applyProtection="0"/>
  </cellStyleXfs>
  <cellXfs count="607">
    <xf numFmtId="0" fontId="0" fillId="0" borderId="0" xfId="0"/>
    <xf numFmtId="0" fontId="0" fillId="0" borderId="0" xfId="0" applyAlignment="1">
      <alignment horizontal="right"/>
    </xf>
    <xf numFmtId="0" fontId="6" fillId="0" borderId="0" xfId="0" applyFont="1"/>
    <xf numFmtId="168" fontId="6" fillId="0" borderId="0" xfId="0" applyNumberFormat="1" applyFont="1"/>
    <xf numFmtId="0" fontId="1" fillId="0" borderId="0" xfId="0" applyFont="1"/>
    <xf numFmtId="0" fontId="2" fillId="2" borderId="0" xfId="0" applyFont="1" applyFill="1"/>
    <xf numFmtId="0" fontId="5" fillId="2" borderId="0" xfId="0" applyFont="1" applyFill="1"/>
    <xf numFmtId="0" fontId="8" fillId="0" borderId="0" xfId="0" applyFont="1"/>
    <xf numFmtId="0" fontId="12" fillId="2" borderId="0" xfId="0" applyFont="1" applyFill="1"/>
    <xf numFmtId="0" fontId="15" fillId="0" borderId="0" xfId="0" applyFont="1" applyAlignment="1">
      <alignment horizontal="center"/>
    </xf>
    <xf numFmtId="0" fontId="15" fillId="0" borderId="0" xfId="0" applyFont="1" applyAlignment="1">
      <alignment wrapText="1"/>
    </xf>
    <xf numFmtId="0" fontId="14" fillId="0" borderId="0" xfId="0" applyFont="1" applyBorder="1" applyAlignment="1">
      <alignment horizontal="center" vertical="center" wrapText="1"/>
    </xf>
    <xf numFmtId="0" fontId="16" fillId="2" borderId="0" xfId="0" applyFont="1" applyFill="1"/>
    <xf numFmtId="0" fontId="16" fillId="0" borderId="0" xfId="0" applyFont="1"/>
    <xf numFmtId="169" fontId="5" fillId="2" borderId="0" xfId="0" applyNumberFormat="1" applyFont="1" applyFill="1"/>
    <xf numFmtId="169" fontId="5" fillId="0" borderId="0" xfId="3" applyNumberFormat="1" applyFont="1" applyAlignment="1">
      <alignment wrapText="1"/>
    </xf>
    <xf numFmtId="0" fontId="17" fillId="2" borderId="1" xfId="0" applyFont="1" applyFill="1" applyBorder="1" applyAlignment="1">
      <alignment vertical="center"/>
    </xf>
    <xf numFmtId="0" fontId="7" fillId="2" borderId="0" xfId="0" applyFont="1" applyFill="1"/>
    <xf numFmtId="0" fontId="1" fillId="0" borderId="0" xfId="0" applyFont="1" applyAlignment="1">
      <alignment horizontal="center" vertical="center"/>
    </xf>
    <xf numFmtId="0" fontId="17" fillId="2" borderId="0" xfId="0" applyFont="1" applyFill="1" applyBorder="1" applyAlignment="1">
      <alignment vertical="center"/>
    </xf>
    <xf numFmtId="0" fontId="5" fillId="2" borderId="1" xfId="0" applyFont="1" applyFill="1" applyBorder="1" applyAlignment="1">
      <alignment horizontal="center" vertical="center"/>
    </xf>
    <xf numFmtId="1" fontId="6" fillId="0" borderId="0" xfId="0" applyNumberFormat="1" applyFont="1" applyAlignment="1">
      <alignment horizontal="center" vertical="center"/>
    </xf>
    <xf numFmtId="1" fontId="5" fillId="0" borderId="0" xfId="3" applyNumberFormat="1" applyFont="1" applyAlignment="1">
      <alignment horizontal="center" vertical="center" wrapText="1"/>
    </xf>
    <xf numFmtId="0" fontId="16" fillId="2" borderId="0" xfId="0" applyFont="1" applyFill="1" applyAlignment="1">
      <alignment horizontal="center" vertical="center"/>
    </xf>
    <xf numFmtId="0" fontId="2" fillId="2" borderId="0" xfId="0" applyFont="1" applyFill="1" applyAlignment="1">
      <alignment horizontal="center" vertical="center"/>
    </xf>
    <xf numFmtId="168" fontId="16" fillId="0" borderId="0" xfId="0" applyNumberFormat="1" applyFont="1" applyAlignment="1">
      <alignment horizontal="center" vertical="center"/>
    </xf>
    <xf numFmtId="0" fontId="20" fillId="2" borderId="0" xfId="0" applyFont="1" applyFill="1"/>
    <xf numFmtId="0" fontId="20" fillId="0" borderId="0" xfId="0" applyFont="1"/>
    <xf numFmtId="0" fontId="19" fillId="2" borderId="0" xfId="0" applyFont="1" applyFill="1" applyAlignment="1">
      <alignment vertical="top"/>
    </xf>
    <xf numFmtId="168" fontId="19" fillId="0" borderId="0" xfId="0" applyNumberFormat="1" applyFont="1" applyAlignment="1">
      <alignment vertical="top"/>
    </xf>
    <xf numFmtId="168" fontId="15" fillId="0" borderId="0" xfId="0" applyNumberFormat="1" applyFont="1"/>
    <xf numFmtId="169" fontId="5" fillId="2" borderId="0" xfId="0" applyNumberFormat="1" applyFont="1" applyFill="1" applyAlignment="1">
      <alignment horizontal="center" vertical="center"/>
    </xf>
    <xf numFmtId="169" fontId="5" fillId="0" borderId="0" xfId="3" applyNumberFormat="1" applyFont="1" applyAlignment="1">
      <alignment horizontal="center" vertical="center" wrapText="1"/>
    </xf>
    <xf numFmtId="0" fontId="22" fillId="0" borderId="0" xfId="0" applyFont="1" applyAlignment="1">
      <alignment horizontal="center" vertical="center"/>
    </xf>
    <xf numFmtId="0" fontId="21" fillId="2" borderId="0" xfId="0" applyFont="1" applyFill="1" applyAlignment="1">
      <alignment horizontal="center" vertical="center"/>
    </xf>
    <xf numFmtId="0" fontId="21" fillId="0" borderId="0" xfId="0" applyFont="1" applyAlignment="1">
      <alignment horizontal="center" vertical="center"/>
    </xf>
    <xf numFmtId="0" fontId="22" fillId="0" borderId="0" xfId="0" applyFont="1"/>
    <xf numFmtId="0" fontId="22" fillId="2" borderId="11" xfId="0" applyFont="1" applyFill="1" applyBorder="1" applyAlignment="1">
      <alignment horizontal="center" vertical="center"/>
    </xf>
    <xf numFmtId="1" fontId="16" fillId="0" borderId="0" xfId="0" applyNumberFormat="1" applyFont="1" applyAlignment="1">
      <alignment horizontal="center" vertical="center"/>
    </xf>
    <xf numFmtId="0" fontId="5" fillId="4" borderId="1" xfId="0" applyFont="1" applyFill="1" applyBorder="1" applyAlignment="1">
      <alignment horizontal="center" vertical="center"/>
    </xf>
    <xf numFmtId="0" fontId="5" fillId="6" borderId="1" xfId="0" applyFont="1" applyFill="1" applyBorder="1" applyAlignment="1">
      <alignment horizontal="center" vertical="center"/>
    </xf>
    <xf numFmtId="0" fontId="5" fillId="7" borderId="1" xfId="0" applyFont="1" applyFill="1" applyBorder="1" applyAlignment="1">
      <alignment horizontal="center" vertical="center"/>
    </xf>
    <xf numFmtId="0" fontId="19" fillId="2" borderId="0" xfId="0" applyFont="1" applyFill="1" applyAlignment="1">
      <alignment horizontal="center" vertical="center"/>
    </xf>
    <xf numFmtId="0" fontId="22" fillId="4" borderId="1" xfId="0" applyFont="1" applyFill="1" applyBorder="1" applyAlignment="1">
      <alignment horizontal="center" vertical="center"/>
    </xf>
    <xf numFmtId="168" fontId="19" fillId="0" borderId="0" xfId="0" applyNumberFormat="1" applyFont="1" applyAlignment="1">
      <alignment horizontal="center" vertical="center"/>
    </xf>
    <xf numFmtId="0" fontId="5" fillId="4" borderId="20" xfId="0" applyFont="1" applyFill="1" applyBorder="1" applyAlignment="1">
      <alignment horizontal="center" vertical="center"/>
    </xf>
    <xf numFmtId="0" fontId="5" fillId="6" borderId="20" xfId="0" applyFont="1" applyFill="1" applyBorder="1" applyAlignment="1">
      <alignment horizontal="center" vertical="center"/>
    </xf>
    <xf numFmtId="0" fontId="5" fillId="7" borderId="20" xfId="0" applyFont="1" applyFill="1" applyBorder="1" applyAlignment="1">
      <alignment horizontal="center" vertical="center"/>
    </xf>
    <xf numFmtId="0" fontId="22" fillId="0" borderId="1" xfId="0" applyFont="1" applyBorder="1"/>
    <xf numFmtId="0" fontId="22" fillId="2" borderId="1" xfId="0" applyFont="1" applyFill="1" applyBorder="1" applyAlignment="1">
      <alignment horizontal="center" vertical="center" wrapText="1"/>
    </xf>
    <xf numFmtId="165" fontId="22" fillId="2" borderId="1" xfId="2" applyFont="1" applyFill="1" applyBorder="1" applyAlignment="1">
      <alignment horizontal="center" vertical="center" wrapText="1"/>
    </xf>
    <xf numFmtId="0" fontId="6" fillId="0" borderId="1" xfId="0" applyFont="1" applyBorder="1"/>
    <xf numFmtId="168" fontId="19" fillId="0" borderId="1" xfId="0" applyNumberFormat="1" applyFont="1" applyBorder="1" applyAlignment="1">
      <alignment horizontal="center" vertical="center"/>
    </xf>
    <xf numFmtId="49" fontId="26" fillId="0" borderId="1" xfId="2" applyNumberFormat="1" applyFont="1" applyFill="1" applyBorder="1" applyAlignment="1">
      <alignment horizontal="center" vertical="center" wrapText="1"/>
    </xf>
    <xf numFmtId="167" fontId="27" fillId="0" borderId="1" xfId="0" applyNumberFormat="1" applyFont="1" applyFill="1" applyBorder="1" applyAlignment="1">
      <alignment horizontal="center" vertical="center" wrapText="1"/>
    </xf>
    <xf numFmtId="0" fontId="29" fillId="0" borderId="1" xfId="0" applyFont="1" applyFill="1" applyBorder="1" applyAlignment="1">
      <alignment horizontal="center" vertical="center" wrapText="1"/>
    </xf>
    <xf numFmtId="0" fontId="29" fillId="0" borderId="1" xfId="0" applyFont="1" applyFill="1" applyBorder="1" applyAlignment="1">
      <alignment horizontal="center" vertical="center"/>
    </xf>
    <xf numFmtId="168" fontId="30" fillId="0" borderId="1" xfId="0" applyNumberFormat="1" applyFont="1" applyFill="1" applyBorder="1" applyAlignment="1">
      <alignment horizontal="center" vertical="center"/>
    </xf>
    <xf numFmtId="0" fontId="26" fillId="0" borderId="1" xfId="0" applyFont="1" applyFill="1" applyBorder="1" applyAlignment="1">
      <alignment horizontal="center" vertical="center"/>
    </xf>
    <xf numFmtId="0" fontId="26" fillId="0" borderId="1" xfId="0" applyFont="1" applyFill="1" applyBorder="1" applyAlignment="1">
      <alignment horizontal="center" vertical="center" wrapText="1"/>
    </xf>
    <xf numFmtId="3" fontId="29" fillId="0" borderId="1" xfId="0" applyNumberFormat="1" applyFont="1" applyFill="1" applyBorder="1" applyAlignment="1">
      <alignment horizontal="center" vertical="center" wrapText="1"/>
    </xf>
    <xf numFmtId="172" fontId="26" fillId="0" borderId="1" xfId="0" applyNumberFormat="1" applyFont="1" applyFill="1" applyBorder="1" applyAlignment="1">
      <alignment horizontal="center" vertical="center" wrapText="1"/>
    </xf>
    <xf numFmtId="171" fontId="26" fillId="0" borderId="1" xfId="0" applyNumberFormat="1" applyFont="1" applyFill="1" applyBorder="1" applyAlignment="1">
      <alignment horizontal="center" vertical="center"/>
    </xf>
    <xf numFmtId="10" fontId="31" fillId="5" borderId="1" xfId="7" applyNumberFormat="1" applyFont="1" applyFill="1" applyBorder="1" applyAlignment="1">
      <alignment horizontal="center" vertical="center" wrapText="1"/>
    </xf>
    <xf numFmtId="0" fontId="27" fillId="0" borderId="1" xfId="0" applyFont="1" applyFill="1" applyBorder="1" applyAlignment="1">
      <alignment horizontal="center" vertical="center" wrapText="1"/>
    </xf>
    <xf numFmtId="0" fontId="29" fillId="0" borderId="1" xfId="0" applyNumberFormat="1" applyFont="1" applyFill="1" applyBorder="1" applyAlignment="1">
      <alignment horizontal="center" vertical="center" wrapText="1"/>
    </xf>
    <xf numFmtId="165" fontId="29" fillId="0" borderId="1" xfId="2" applyFont="1" applyFill="1" applyBorder="1" applyAlignment="1">
      <alignment horizontal="center" vertical="center" wrapText="1"/>
    </xf>
    <xf numFmtId="0" fontId="33" fillId="0" borderId="1" xfId="0" applyFont="1" applyFill="1" applyBorder="1" applyAlignment="1">
      <alignment horizontal="center" vertical="center" wrapText="1"/>
    </xf>
    <xf numFmtId="0" fontId="29" fillId="2" borderId="1" xfId="0" applyFont="1" applyFill="1" applyBorder="1" applyAlignment="1">
      <alignment horizontal="center" vertical="center" wrapText="1"/>
    </xf>
    <xf numFmtId="165" fontId="29" fillId="2" borderId="1" xfId="2" applyFont="1" applyFill="1" applyBorder="1" applyAlignment="1">
      <alignment horizontal="center" vertical="center" wrapText="1"/>
    </xf>
    <xf numFmtId="0" fontId="32" fillId="0" borderId="1" xfId="0" applyFont="1" applyFill="1" applyBorder="1" applyAlignment="1">
      <alignment horizontal="center" vertical="center"/>
    </xf>
    <xf numFmtId="171" fontId="29" fillId="0" borderId="1" xfId="0" applyNumberFormat="1" applyFont="1" applyFill="1" applyBorder="1" applyAlignment="1">
      <alignment horizontal="center" vertical="center" wrapText="1"/>
    </xf>
    <xf numFmtId="168" fontId="26" fillId="0" borderId="1" xfId="0" applyNumberFormat="1" applyFont="1" applyFill="1" applyBorder="1" applyAlignment="1">
      <alignment horizontal="center" vertical="center"/>
    </xf>
    <xf numFmtId="166" fontId="27" fillId="0" borderId="1" xfId="3" applyFont="1" applyFill="1" applyBorder="1" applyAlignment="1">
      <alignment horizontal="center" vertical="center" wrapText="1"/>
    </xf>
    <xf numFmtId="166" fontId="30" fillId="0" borderId="1" xfId="3" applyFont="1" applyFill="1" applyBorder="1" applyAlignment="1">
      <alignment horizontal="center" vertical="center"/>
    </xf>
    <xf numFmtId="166" fontId="16" fillId="2" borderId="0" xfId="3" applyFont="1" applyFill="1" applyAlignment="1">
      <alignment horizontal="center" vertical="center"/>
    </xf>
    <xf numFmtId="166" fontId="2" fillId="2" borderId="0" xfId="3" applyFont="1" applyFill="1"/>
    <xf numFmtId="166" fontId="1" fillId="0" borderId="0" xfId="3" applyFont="1" applyAlignment="1">
      <alignment horizontal="center" vertical="center"/>
    </xf>
    <xf numFmtId="166" fontId="22" fillId="0" borderId="0" xfId="3" applyFont="1"/>
    <xf numFmtId="166" fontId="16" fillId="0" borderId="0" xfId="3" applyFont="1" applyAlignment="1">
      <alignment horizontal="center" vertical="center"/>
    </xf>
    <xf numFmtId="166" fontId="26" fillId="0" borderId="1" xfId="3" applyFont="1" applyFill="1" applyBorder="1" applyAlignment="1">
      <alignment horizontal="center" vertical="center"/>
    </xf>
    <xf numFmtId="0" fontId="34" fillId="2" borderId="11" xfId="0" applyFont="1" applyFill="1" applyBorder="1" applyAlignment="1">
      <alignment vertical="center" wrapText="1"/>
    </xf>
    <xf numFmtId="165" fontId="28" fillId="2" borderId="11" xfId="2" applyFont="1" applyFill="1" applyBorder="1" applyAlignment="1">
      <alignment vertical="center" wrapText="1"/>
    </xf>
    <xf numFmtId="10" fontId="31" fillId="5" borderId="12" xfId="7" applyNumberFormat="1" applyFont="1" applyFill="1" applyBorder="1" applyAlignment="1">
      <alignment horizontal="center" vertical="center" wrapText="1"/>
    </xf>
    <xf numFmtId="0" fontId="28" fillId="2" borderId="1" xfId="0" applyFont="1" applyFill="1" applyBorder="1" applyAlignment="1">
      <alignment horizontal="center" vertical="center" wrapText="1"/>
    </xf>
    <xf numFmtId="165" fontId="28" fillId="2" borderId="1" xfId="2" applyFont="1" applyFill="1" applyBorder="1" applyAlignment="1">
      <alignment horizontal="center" vertical="center" wrapText="1"/>
    </xf>
    <xf numFmtId="0" fontId="25" fillId="0" borderId="1" xfId="0" applyFont="1" applyBorder="1" applyAlignment="1">
      <alignment horizontal="center" vertical="center" wrapText="1"/>
    </xf>
    <xf numFmtId="14" fontId="29" fillId="0" borderId="1" xfId="2" applyNumberFormat="1" applyFont="1" applyFill="1" applyBorder="1" applyAlignment="1">
      <alignment horizontal="center" vertical="center" wrapText="1"/>
    </xf>
    <xf numFmtId="0" fontId="35" fillId="0" borderId="1" xfId="0" applyFont="1" applyFill="1" applyBorder="1" applyAlignment="1">
      <alignment horizontal="center" vertical="center"/>
    </xf>
    <xf numFmtId="0" fontId="38" fillId="0" borderId="1" xfId="0" applyFont="1" applyFill="1" applyBorder="1" applyAlignment="1">
      <alignment horizontal="center" vertical="center" wrapText="1"/>
    </xf>
    <xf numFmtId="3" fontId="26" fillId="0" borderId="1" xfId="0" applyNumberFormat="1" applyFont="1" applyFill="1" applyBorder="1" applyAlignment="1">
      <alignment horizontal="center" vertical="center" wrapText="1"/>
    </xf>
    <xf numFmtId="1" fontId="29" fillId="0" borderId="1" xfId="0" applyNumberFormat="1" applyFont="1" applyFill="1" applyBorder="1" applyAlignment="1">
      <alignment horizontal="center" vertical="center" wrapText="1"/>
    </xf>
    <xf numFmtId="0" fontId="23" fillId="0" borderId="1" xfId="0" applyFont="1" applyFill="1" applyBorder="1" applyAlignment="1">
      <alignment horizontal="center" vertical="center" wrapText="1"/>
    </xf>
    <xf numFmtId="0" fontId="35" fillId="0" borderId="1" xfId="0" applyFont="1" applyFill="1" applyBorder="1" applyAlignment="1">
      <alignment horizontal="center" vertical="center" wrapText="1"/>
    </xf>
    <xf numFmtId="166" fontId="29" fillId="0" borderId="1" xfId="3" applyFont="1" applyFill="1" applyBorder="1" applyAlignment="1">
      <alignment horizontal="center" vertical="center" wrapText="1"/>
    </xf>
    <xf numFmtId="0" fontId="24" fillId="0" borderId="1" xfId="0" applyFont="1" applyBorder="1" applyAlignment="1">
      <alignment horizontal="center" vertical="center"/>
    </xf>
    <xf numFmtId="0" fontId="29" fillId="0" borderId="11" xfId="0" applyFont="1" applyFill="1" applyBorder="1" applyAlignment="1">
      <alignment horizontal="center" vertical="center" wrapText="1"/>
    </xf>
    <xf numFmtId="165" fontId="29" fillId="0" borderId="11" xfId="2" applyFont="1" applyFill="1" applyBorder="1" applyAlignment="1">
      <alignment horizontal="center" vertical="center" wrapText="1"/>
    </xf>
    <xf numFmtId="0" fontId="33" fillId="0" borderId="1" xfId="0" applyFont="1" applyFill="1" applyBorder="1" applyAlignment="1">
      <alignment horizontal="center" vertical="center"/>
    </xf>
    <xf numFmtId="0" fontId="29" fillId="8" borderId="1" xfId="0" applyFont="1" applyFill="1" applyBorder="1" applyAlignment="1">
      <alignment horizontal="center" vertical="center" wrapText="1"/>
    </xf>
    <xf numFmtId="0" fontId="22" fillId="2" borderId="14" xfId="0" applyFont="1" applyFill="1" applyBorder="1" applyAlignment="1">
      <alignment horizontal="center" vertical="center"/>
    </xf>
    <xf numFmtId="166" fontId="29" fillId="0" borderId="1" xfId="3" applyFont="1" applyFill="1" applyBorder="1" applyAlignment="1">
      <alignment horizontal="center" vertical="center"/>
    </xf>
    <xf numFmtId="9" fontId="32" fillId="5" borderId="1" xfId="7" applyFont="1" applyFill="1" applyBorder="1" applyAlignment="1">
      <alignment horizontal="center" vertical="center" wrapText="1"/>
    </xf>
    <xf numFmtId="0" fontId="29" fillId="2" borderId="1" xfId="0" applyFont="1" applyFill="1" applyBorder="1" applyAlignment="1">
      <alignment horizontal="center" vertical="center"/>
    </xf>
    <xf numFmtId="3" fontId="29" fillId="0" borderId="1" xfId="0" applyNumberFormat="1" applyFont="1" applyFill="1" applyBorder="1" applyAlignment="1">
      <alignment horizontal="center" vertical="center"/>
    </xf>
    <xf numFmtId="0" fontId="36" fillId="4" borderId="1" xfId="0" applyFont="1" applyFill="1" applyBorder="1" applyAlignment="1">
      <alignment horizontal="center" vertical="center"/>
    </xf>
    <xf numFmtId="169" fontId="30" fillId="0" borderId="1" xfId="3" applyNumberFormat="1" applyFont="1" applyBorder="1" applyAlignment="1">
      <alignment horizontal="center" vertical="center" wrapText="1"/>
    </xf>
    <xf numFmtId="0" fontId="29" fillId="0" borderId="1" xfId="0" applyFont="1" applyBorder="1" applyAlignment="1">
      <alignment horizontal="center" vertical="center" wrapText="1"/>
    </xf>
    <xf numFmtId="168" fontId="26" fillId="0" borderId="1" xfId="0" applyNumberFormat="1" applyFont="1" applyBorder="1" applyAlignment="1">
      <alignment horizontal="center" vertical="center"/>
    </xf>
    <xf numFmtId="168" fontId="30" fillId="0" borderId="1" xfId="0" applyNumberFormat="1" applyFont="1" applyBorder="1" applyAlignment="1">
      <alignment horizontal="center" vertical="center"/>
    </xf>
    <xf numFmtId="0" fontId="26" fillId="0" borderId="1" xfId="0" applyFont="1" applyBorder="1" applyAlignment="1">
      <alignment horizontal="center" vertical="center"/>
    </xf>
    <xf numFmtId="0" fontId="26" fillId="0" borderId="1" xfId="0" applyFont="1" applyBorder="1" applyAlignment="1">
      <alignment horizontal="center" vertical="center" wrapText="1"/>
    </xf>
    <xf numFmtId="0" fontId="26" fillId="8" borderId="1" xfId="0" applyFont="1" applyFill="1" applyBorder="1" applyAlignment="1">
      <alignment horizontal="center" vertical="center" wrapText="1"/>
    </xf>
    <xf numFmtId="0" fontId="32" fillId="0" borderId="1" xfId="0" applyFont="1" applyBorder="1" applyAlignment="1">
      <alignment horizontal="center" vertical="center"/>
    </xf>
    <xf numFmtId="10" fontId="32" fillId="5" borderId="12" xfId="7" applyNumberFormat="1" applyFont="1" applyFill="1" applyBorder="1" applyAlignment="1">
      <alignment horizontal="center" vertical="center" wrapText="1"/>
    </xf>
    <xf numFmtId="165" fontId="39" fillId="2" borderId="11" xfId="2" applyFont="1" applyFill="1" applyBorder="1" applyAlignment="1">
      <alignment vertical="center" wrapText="1"/>
    </xf>
    <xf numFmtId="10" fontId="40" fillId="5" borderId="12" xfId="7" applyNumberFormat="1" applyFont="1" applyFill="1" applyBorder="1" applyAlignment="1">
      <alignment horizontal="center" vertical="center" wrapText="1"/>
    </xf>
    <xf numFmtId="10" fontId="41" fillId="5" borderId="12" xfId="7" applyNumberFormat="1" applyFont="1" applyFill="1" applyBorder="1" applyAlignment="1">
      <alignment horizontal="center" vertical="center" wrapText="1"/>
    </xf>
    <xf numFmtId="3" fontId="26" fillId="0" borderId="1" xfId="0" applyNumberFormat="1" applyFont="1" applyFill="1" applyBorder="1" applyAlignment="1">
      <alignment horizontal="center" vertical="center"/>
    </xf>
    <xf numFmtId="0" fontId="34" fillId="0" borderId="0" xfId="0" applyFont="1" applyAlignment="1">
      <alignment horizontal="center" vertical="center"/>
    </xf>
    <xf numFmtId="0" fontId="34" fillId="0" borderId="0" xfId="0" applyFont="1" applyAlignment="1">
      <alignment horizontal="left" vertical="center"/>
    </xf>
    <xf numFmtId="0" fontId="30" fillId="2" borderId="1" xfId="0" applyFont="1" applyFill="1" applyBorder="1" applyAlignment="1">
      <alignment vertical="center"/>
    </xf>
    <xf numFmtId="0" fontId="22" fillId="0" borderId="0" xfId="0" applyFont="1" applyFill="1"/>
    <xf numFmtId="0" fontId="29" fillId="0" borderId="1" xfId="1" applyFont="1" applyFill="1" applyBorder="1" applyAlignment="1">
      <alignment horizontal="center" vertical="center" wrapText="1"/>
    </xf>
    <xf numFmtId="169" fontId="26" fillId="0" borderId="1" xfId="3" applyNumberFormat="1" applyFont="1" applyFill="1" applyBorder="1" applyAlignment="1">
      <alignment horizontal="center" vertical="center" wrapText="1"/>
    </xf>
    <xf numFmtId="0" fontId="42" fillId="2" borderId="1" xfId="0" applyFont="1" applyFill="1" applyBorder="1" applyAlignment="1">
      <alignment horizontal="right" vertical="center"/>
    </xf>
    <xf numFmtId="165" fontId="39" fillId="2" borderId="1" xfId="2" applyFont="1" applyFill="1" applyBorder="1" applyAlignment="1">
      <alignment vertical="center" wrapText="1"/>
    </xf>
    <xf numFmtId="10" fontId="43" fillId="5" borderId="1" xfId="7" applyNumberFormat="1" applyFont="1" applyFill="1" applyBorder="1" applyAlignment="1">
      <alignment horizontal="center" vertical="center" wrapText="1"/>
    </xf>
    <xf numFmtId="172" fontId="26" fillId="0" borderId="20" xfId="0" applyNumberFormat="1" applyFont="1" applyFill="1" applyBorder="1" applyAlignment="1">
      <alignment horizontal="center" vertical="center" wrapText="1"/>
    </xf>
    <xf numFmtId="49" fontId="29" fillId="0" borderId="1" xfId="9" applyFont="1" applyFill="1" applyBorder="1" applyAlignment="1" applyProtection="1">
      <alignment horizontal="center" vertical="center" wrapText="1"/>
      <protection locked="0"/>
    </xf>
    <xf numFmtId="166" fontId="29" fillId="0" borderId="20" xfId="3" applyFont="1" applyFill="1" applyBorder="1" applyAlignment="1">
      <alignment horizontal="center" vertical="center"/>
    </xf>
    <xf numFmtId="0" fontId="30" fillId="0" borderId="1" xfId="0" applyFont="1" applyFill="1" applyBorder="1" applyAlignment="1">
      <alignment horizontal="center" vertical="center"/>
    </xf>
    <xf numFmtId="0" fontId="45" fillId="0" borderId="1" xfId="0" applyFont="1" applyFill="1" applyBorder="1" applyAlignment="1">
      <alignment horizontal="center" vertical="center"/>
    </xf>
    <xf numFmtId="173" fontId="26" fillId="0" borderId="1" xfId="3" applyNumberFormat="1" applyFont="1" applyFill="1" applyBorder="1" applyAlignment="1">
      <alignment horizontal="center" vertical="center" wrapText="1"/>
    </xf>
    <xf numFmtId="10" fontId="32" fillId="5" borderId="1" xfId="7" applyNumberFormat="1" applyFont="1" applyFill="1" applyBorder="1" applyAlignment="1">
      <alignment horizontal="center" vertical="center" wrapText="1"/>
    </xf>
    <xf numFmtId="0" fontId="30" fillId="4" borderId="20" xfId="0" applyFont="1" applyFill="1" applyBorder="1" applyAlignment="1">
      <alignment horizontal="center" vertical="center"/>
    </xf>
    <xf numFmtId="0" fontId="30" fillId="7" borderId="20" xfId="0" applyFont="1" applyFill="1" applyBorder="1" applyAlignment="1">
      <alignment horizontal="center" vertical="center"/>
    </xf>
    <xf numFmtId="0" fontId="30" fillId="6" borderId="20" xfId="0" applyFont="1" applyFill="1" applyBorder="1" applyAlignment="1">
      <alignment horizontal="center" vertical="center"/>
    </xf>
    <xf numFmtId="0" fontId="30" fillId="0" borderId="20" xfId="0" applyFont="1" applyFill="1" applyBorder="1" applyAlignment="1">
      <alignment horizontal="center" vertical="center"/>
    </xf>
    <xf numFmtId="166" fontId="26" fillId="0" borderId="22" xfId="3" applyFont="1" applyBorder="1" applyAlignment="1">
      <alignment horizontal="center" vertical="center" wrapText="1"/>
    </xf>
    <xf numFmtId="10" fontId="34" fillId="5" borderId="1" xfId="7" applyNumberFormat="1" applyFont="1" applyFill="1" applyBorder="1" applyAlignment="1">
      <alignment horizontal="center" vertical="center" wrapText="1"/>
    </xf>
    <xf numFmtId="0" fontId="34" fillId="2" borderId="11" xfId="0" applyFont="1" applyFill="1" applyBorder="1" applyAlignment="1">
      <alignment horizontal="center" vertical="center"/>
    </xf>
    <xf numFmtId="0" fontId="34" fillId="0" borderId="1" xfId="0" applyFont="1" applyFill="1" applyBorder="1" applyAlignment="1">
      <alignment horizontal="center" vertical="center"/>
    </xf>
    <xf numFmtId="0" fontId="34" fillId="0" borderId="1" xfId="0" applyFont="1" applyFill="1" applyBorder="1" applyAlignment="1">
      <alignment horizontal="left" vertical="center"/>
    </xf>
    <xf numFmtId="0" fontId="34" fillId="0" borderId="1" xfId="0" applyFont="1" applyFill="1" applyBorder="1" applyAlignment="1">
      <alignment vertical="center" wrapText="1"/>
    </xf>
    <xf numFmtId="0" fontId="34" fillId="0" borderId="1" xfId="0" applyFont="1" applyBorder="1" applyAlignment="1">
      <alignment horizontal="center" vertical="center"/>
    </xf>
    <xf numFmtId="0" fontId="34" fillId="0" borderId="1" xfId="0" applyFont="1" applyBorder="1" applyAlignment="1">
      <alignment horizontal="left" vertical="center" wrapText="1"/>
    </xf>
    <xf numFmtId="0" fontId="34" fillId="0" borderId="1" xfId="0" applyFont="1" applyFill="1" applyBorder="1" applyAlignment="1">
      <alignment horizontal="left" vertical="center" wrapText="1"/>
    </xf>
    <xf numFmtId="0" fontId="34" fillId="0" borderId="1" xfId="0" applyFont="1" applyBorder="1" applyAlignment="1">
      <alignment horizontal="center" vertical="center" wrapText="1"/>
    </xf>
    <xf numFmtId="44" fontId="29" fillId="0" borderId="1" xfId="10" applyFont="1" applyFill="1" applyBorder="1" applyAlignment="1">
      <alignment horizontal="center" vertical="center"/>
    </xf>
    <xf numFmtId="0" fontId="15" fillId="0" borderId="0" xfId="0" applyFont="1" applyFill="1" applyAlignment="1">
      <alignment horizontal="center"/>
    </xf>
    <xf numFmtId="0" fontId="15" fillId="0" borderId="0" xfId="0" applyFont="1" applyFill="1" applyAlignment="1">
      <alignment wrapText="1"/>
    </xf>
    <xf numFmtId="169" fontId="5" fillId="0" borderId="0" xfId="3" applyNumberFormat="1" applyFont="1" applyFill="1" applyAlignment="1">
      <alignment horizontal="center" vertical="center" wrapText="1"/>
    </xf>
    <xf numFmtId="169" fontId="5" fillId="0" borderId="0" xfId="3" applyNumberFormat="1" applyFont="1" applyFill="1" applyAlignment="1">
      <alignment wrapText="1"/>
    </xf>
    <xf numFmtId="0" fontId="16" fillId="0" borderId="0" xfId="0" applyFont="1" applyFill="1"/>
    <xf numFmtId="0" fontId="21" fillId="0" borderId="0" xfId="0" applyFont="1" applyFill="1" applyAlignment="1">
      <alignment horizontal="center" vertical="center"/>
    </xf>
    <xf numFmtId="0" fontId="20" fillId="0" borderId="0" xfId="0" applyFont="1" applyFill="1"/>
    <xf numFmtId="168" fontId="19" fillId="0" borderId="0" xfId="0" applyNumberFormat="1" applyFont="1" applyFill="1" applyAlignment="1">
      <alignment vertical="top"/>
    </xf>
    <xf numFmtId="168" fontId="19" fillId="0" borderId="0" xfId="0" applyNumberFormat="1" applyFont="1" applyFill="1" applyAlignment="1">
      <alignment horizontal="center" vertical="center"/>
    </xf>
    <xf numFmtId="168" fontId="16" fillId="0" borderId="0" xfId="0" applyNumberFormat="1" applyFont="1" applyFill="1" applyAlignment="1">
      <alignment horizontal="center" vertical="center"/>
    </xf>
    <xf numFmtId="168" fontId="6" fillId="0" borderId="0" xfId="0" applyNumberFormat="1" applyFont="1" applyFill="1"/>
    <xf numFmtId="168" fontId="15" fillId="0" borderId="0" xfId="0" applyNumberFormat="1" applyFont="1" applyFill="1"/>
    <xf numFmtId="0" fontId="22" fillId="2" borderId="19" xfId="0" applyFont="1" applyFill="1" applyBorder="1" applyAlignment="1">
      <alignment horizontal="center" vertical="center"/>
    </xf>
    <xf numFmtId="0" fontId="30" fillId="4" borderId="1" xfId="0" applyFont="1" applyFill="1" applyBorder="1" applyAlignment="1">
      <alignment horizontal="center" vertical="center"/>
    </xf>
    <xf numFmtId="0" fontId="30" fillId="6" borderId="1" xfId="0" applyFont="1" applyFill="1" applyBorder="1" applyAlignment="1">
      <alignment horizontal="center" vertical="center"/>
    </xf>
    <xf numFmtId="0" fontId="30" fillId="7" borderId="1" xfId="0" applyFont="1" applyFill="1" applyBorder="1" applyAlignment="1">
      <alignment horizontal="center" vertical="center"/>
    </xf>
    <xf numFmtId="49" fontId="29" fillId="0" borderId="1" xfId="9" applyFont="1" applyFill="1" applyBorder="1" applyAlignment="1" applyProtection="1">
      <alignment horizontal="center" vertical="center" wrapText="1"/>
    </xf>
    <xf numFmtId="168" fontId="26" fillId="0" borderId="1" xfId="0" applyNumberFormat="1" applyFont="1" applyFill="1" applyBorder="1" applyAlignment="1">
      <alignment horizontal="center" vertical="center" wrapText="1"/>
    </xf>
    <xf numFmtId="172" fontId="35" fillId="0" borderId="1" xfId="0" applyNumberFormat="1" applyFont="1" applyFill="1" applyBorder="1" applyAlignment="1">
      <alignment horizontal="center" vertical="center" wrapText="1"/>
    </xf>
    <xf numFmtId="166" fontId="35" fillId="0" borderId="1" xfId="3" applyFont="1" applyFill="1" applyBorder="1" applyAlignment="1">
      <alignment horizontal="center" vertical="center"/>
    </xf>
    <xf numFmtId="0" fontId="29" fillId="0" borderId="1" xfId="0" applyNumberFormat="1" applyFont="1" applyFill="1" applyBorder="1" applyAlignment="1">
      <alignment horizontal="center" vertical="center"/>
    </xf>
    <xf numFmtId="166" fontId="32" fillId="0" borderId="1" xfId="3" applyFont="1" applyFill="1" applyBorder="1" applyAlignment="1">
      <alignment horizontal="center" vertical="center"/>
    </xf>
    <xf numFmtId="172" fontId="29" fillId="0" borderId="1" xfId="0" applyNumberFormat="1" applyFont="1" applyFill="1" applyBorder="1" applyAlignment="1">
      <alignment horizontal="center" vertical="center" wrapText="1"/>
    </xf>
    <xf numFmtId="0" fontId="30" fillId="4" borderId="1" xfId="0" applyFont="1" applyFill="1" applyBorder="1" applyAlignment="1">
      <alignment horizontal="center" vertical="center" wrapText="1"/>
    </xf>
    <xf numFmtId="0" fontId="30" fillId="0" borderId="1" xfId="0" applyFont="1" applyFill="1" applyBorder="1" applyAlignment="1">
      <alignment horizontal="center" vertical="center" wrapText="1"/>
    </xf>
    <xf numFmtId="169" fontId="29" fillId="0" borderId="1" xfId="3" applyNumberFormat="1" applyFont="1" applyFill="1" applyBorder="1" applyAlignment="1">
      <alignment horizontal="center" vertical="center" wrapText="1"/>
    </xf>
    <xf numFmtId="0" fontId="5" fillId="0" borderId="20" xfId="0" applyFont="1" applyFill="1" applyBorder="1" applyAlignment="1">
      <alignment horizontal="center" vertical="center"/>
    </xf>
    <xf numFmtId="168" fontId="29" fillId="0" borderId="1" xfId="0" applyNumberFormat="1" applyFont="1" applyFill="1" applyBorder="1" applyAlignment="1">
      <alignment horizontal="center" vertical="center"/>
    </xf>
    <xf numFmtId="0" fontId="29" fillId="0" borderId="1" xfId="3" applyNumberFormat="1" applyFont="1" applyFill="1" applyBorder="1" applyAlignment="1">
      <alignment horizontal="center" vertical="center" wrapText="1"/>
    </xf>
    <xf numFmtId="3" fontId="29" fillId="0" borderId="1" xfId="3" applyNumberFormat="1" applyFont="1" applyFill="1" applyBorder="1" applyAlignment="1">
      <alignment horizontal="center" vertical="center" wrapText="1"/>
    </xf>
    <xf numFmtId="0" fontId="29" fillId="0" borderId="20" xfId="0" applyFont="1" applyFill="1" applyBorder="1" applyAlignment="1">
      <alignment horizontal="center" vertical="center" wrapText="1"/>
    </xf>
    <xf numFmtId="0" fontId="29" fillId="0" borderId="13" xfId="0" applyFont="1" applyFill="1" applyBorder="1" applyAlignment="1">
      <alignment horizontal="center" vertical="center" wrapText="1"/>
    </xf>
    <xf numFmtId="0" fontId="26" fillId="0" borderId="20" xfId="0" applyFont="1" applyFill="1" applyBorder="1" applyAlignment="1">
      <alignment horizontal="center" vertical="center"/>
    </xf>
    <xf numFmtId="165" fontId="29" fillId="0" borderId="13" xfId="2" applyFont="1" applyFill="1" applyBorder="1" applyAlignment="1">
      <alignment horizontal="center" vertical="center" wrapText="1"/>
    </xf>
    <xf numFmtId="0" fontId="29" fillId="0" borderId="20" xfId="0" applyFont="1" applyFill="1" applyBorder="1" applyAlignment="1">
      <alignment horizontal="center" vertical="center"/>
    </xf>
    <xf numFmtId="10" fontId="41" fillId="5" borderId="1" xfId="7" applyNumberFormat="1" applyFont="1" applyFill="1" applyBorder="1" applyAlignment="1">
      <alignment horizontal="center" vertical="center" wrapText="1"/>
    </xf>
    <xf numFmtId="173" fontId="26" fillId="0" borderId="20" xfId="3" applyNumberFormat="1" applyFont="1" applyFill="1" applyBorder="1" applyAlignment="1">
      <alignment horizontal="center" vertical="center" wrapText="1"/>
    </xf>
    <xf numFmtId="0" fontId="26" fillId="0" borderId="20" xfId="0" applyFont="1" applyFill="1" applyBorder="1" applyAlignment="1">
      <alignment horizontal="center" vertical="center" wrapText="1"/>
    </xf>
    <xf numFmtId="169" fontId="26" fillId="0" borderId="20" xfId="3" applyNumberFormat="1" applyFont="1" applyFill="1" applyBorder="1" applyAlignment="1">
      <alignment horizontal="center" vertical="center" wrapText="1"/>
    </xf>
    <xf numFmtId="166" fontId="26" fillId="0" borderId="20" xfId="3" applyFont="1" applyFill="1" applyBorder="1" applyAlignment="1">
      <alignment horizontal="center" vertical="center"/>
    </xf>
    <xf numFmtId="10" fontId="40" fillId="5" borderId="23" xfId="7" applyNumberFormat="1" applyFont="1" applyFill="1" applyBorder="1" applyAlignment="1">
      <alignment horizontal="center" vertical="center" wrapText="1"/>
    </xf>
    <xf numFmtId="168" fontId="26" fillId="0" borderId="20" xfId="0" applyNumberFormat="1" applyFont="1" applyFill="1" applyBorder="1" applyAlignment="1">
      <alignment horizontal="center" vertical="center"/>
    </xf>
    <xf numFmtId="14" fontId="29" fillId="0" borderId="20" xfId="2" applyNumberFormat="1" applyFont="1" applyFill="1" applyBorder="1" applyAlignment="1">
      <alignment horizontal="center" vertical="center" wrapText="1"/>
    </xf>
    <xf numFmtId="0" fontId="26" fillId="0" borderId="0" xfId="0" applyFont="1" applyAlignment="1">
      <alignment horizontal="center" vertical="center"/>
    </xf>
    <xf numFmtId="169" fontId="32" fillId="0" borderId="1" xfId="3" applyNumberFormat="1" applyFont="1" applyFill="1" applyBorder="1" applyAlignment="1">
      <alignment horizontal="center" vertical="center" wrapText="1"/>
    </xf>
    <xf numFmtId="0" fontId="32" fillId="0" borderId="1" xfId="0" applyFont="1" applyFill="1" applyBorder="1" applyAlignment="1">
      <alignment horizontal="center" vertical="center" wrapText="1"/>
    </xf>
    <xf numFmtId="168" fontId="29" fillId="0" borderId="1" xfId="0" applyNumberFormat="1" applyFont="1" applyFill="1" applyBorder="1" applyAlignment="1">
      <alignment horizontal="center" vertical="center" wrapText="1"/>
    </xf>
    <xf numFmtId="0" fontId="29" fillId="0" borderId="1" xfId="0" applyFont="1" applyBorder="1" applyAlignment="1">
      <alignment horizontal="center" vertical="center"/>
    </xf>
    <xf numFmtId="168" fontId="29" fillId="0" borderId="1" xfId="0" applyNumberFormat="1" applyFont="1" applyBorder="1" applyAlignment="1">
      <alignment horizontal="center" vertical="center"/>
    </xf>
    <xf numFmtId="0" fontId="32" fillId="7" borderId="1" xfId="0" applyFont="1" applyFill="1" applyBorder="1" applyAlignment="1">
      <alignment horizontal="center" vertical="center"/>
    </xf>
    <xf numFmtId="10" fontId="32" fillId="5" borderId="23" xfId="7" applyNumberFormat="1" applyFont="1" applyFill="1" applyBorder="1" applyAlignment="1">
      <alignment horizontal="center" vertical="center" wrapText="1"/>
    </xf>
    <xf numFmtId="168" fontId="30" fillId="0" borderId="20" xfId="0" applyNumberFormat="1" applyFont="1" applyFill="1" applyBorder="1" applyAlignment="1">
      <alignment horizontal="center" vertical="center"/>
    </xf>
    <xf numFmtId="169" fontId="29" fillId="0" borderId="1" xfId="3" applyNumberFormat="1" applyFont="1" applyBorder="1" applyAlignment="1">
      <alignment horizontal="center" vertical="center" wrapText="1"/>
    </xf>
    <xf numFmtId="0" fontId="5" fillId="0" borderId="1" xfId="0" applyFont="1" applyFill="1" applyBorder="1" applyAlignment="1">
      <alignment horizontal="center" vertical="center"/>
    </xf>
    <xf numFmtId="10" fontId="34" fillId="5" borderId="20" xfId="7" applyNumberFormat="1" applyFont="1" applyFill="1" applyBorder="1" applyAlignment="1">
      <alignment horizontal="center" vertical="center" wrapText="1"/>
    </xf>
    <xf numFmtId="0" fontId="27" fillId="0" borderId="20" xfId="0" applyFont="1" applyFill="1" applyBorder="1" applyAlignment="1">
      <alignment horizontal="center" vertical="center" wrapText="1"/>
    </xf>
    <xf numFmtId="0" fontId="33" fillId="0" borderId="20" xfId="0" applyFont="1" applyFill="1" applyBorder="1" applyAlignment="1">
      <alignment horizontal="center" vertical="center" wrapText="1"/>
    </xf>
    <xf numFmtId="0" fontId="29" fillId="0" borderId="1" xfId="0" applyFont="1" applyBorder="1" applyAlignment="1">
      <alignment horizontal="left" vertical="center" wrapText="1"/>
    </xf>
    <xf numFmtId="172" fontId="26" fillId="0" borderId="1" xfId="0" applyNumberFormat="1" applyFont="1" applyBorder="1" applyAlignment="1">
      <alignment horizontal="center" vertical="center" wrapText="1"/>
    </xf>
    <xf numFmtId="168" fontId="26" fillId="0" borderId="1" xfId="0" applyNumberFormat="1" applyFont="1" applyFill="1" applyBorder="1" applyAlignment="1">
      <alignment vertical="top"/>
    </xf>
    <xf numFmtId="0" fontId="29" fillId="9" borderId="1" xfId="0" applyFont="1" applyFill="1" applyBorder="1" applyAlignment="1">
      <alignment horizontal="center" vertical="center"/>
    </xf>
    <xf numFmtId="165" fontId="29" fillId="2" borderId="11" xfId="2" applyFont="1" applyFill="1" applyBorder="1" applyAlignment="1">
      <alignment horizontal="center" vertical="center" wrapText="1"/>
    </xf>
    <xf numFmtId="165" fontId="39" fillId="2" borderId="11" xfId="2" applyFont="1" applyFill="1" applyBorder="1" applyAlignment="1">
      <alignment horizontal="center" vertical="center" wrapText="1"/>
    </xf>
    <xf numFmtId="165" fontId="39" fillId="2" borderId="1" xfId="2" applyFont="1" applyFill="1" applyBorder="1" applyAlignment="1">
      <alignment horizontal="center" vertical="center" wrapText="1"/>
    </xf>
    <xf numFmtId="168" fontId="9" fillId="0" borderId="0" xfId="0" applyNumberFormat="1" applyFont="1" applyAlignment="1">
      <alignment horizontal="center" vertical="center"/>
    </xf>
    <xf numFmtId="168" fontId="6" fillId="0" borderId="0" xfId="0" applyNumberFormat="1" applyFont="1" applyAlignment="1">
      <alignment horizontal="center" vertical="center"/>
    </xf>
    <xf numFmtId="168" fontId="10" fillId="0" borderId="0" xfId="0" applyNumberFormat="1" applyFont="1" applyAlignment="1">
      <alignment horizontal="center" vertical="center"/>
    </xf>
    <xf numFmtId="0" fontId="12" fillId="2" borderId="0" xfId="0" applyFont="1" applyFill="1" applyAlignment="1">
      <alignment horizontal="left"/>
    </xf>
    <xf numFmtId="0" fontId="2" fillId="2" borderId="0" xfId="0" applyFont="1" applyFill="1" applyAlignment="1">
      <alignment horizontal="left"/>
    </xf>
    <xf numFmtId="0" fontId="15" fillId="0" borderId="0" xfId="0" applyFont="1" applyAlignment="1">
      <alignment horizontal="left" wrapText="1"/>
    </xf>
    <xf numFmtId="0" fontId="6" fillId="0" borderId="0" xfId="0" applyFont="1" applyAlignment="1">
      <alignment horizontal="left"/>
    </xf>
    <xf numFmtId="0" fontId="17" fillId="2" borderId="1" xfId="0" applyFont="1" applyFill="1" applyBorder="1" applyAlignment="1">
      <alignment horizontal="center" vertical="center"/>
    </xf>
    <xf numFmtId="0" fontId="50" fillId="2" borderId="0" xfId="0" applyFont="1" applyFill="1" applyAlignment="1">
      <alignment horizontal="center" vertical="center"/>
    </xf>
    <xf numFmtId="0" fontId="51" fillId="0" borderId="0" xfId="0" applyFont="1" applyAlignment="1">
      <alignment horizontal="center" vertical="center"/>
    </xf>
    <xf numFmtId="0" fontId="50" fillId="0" borderId="0" xfId="0" applyFont="1" applyAlignment="1">
      <alignment horizontal="center" vertical="center"/>
    </xf>
    <xf numFmtId="0" fontId="48" fillId="2" borderId="0" xfId="0" applyFont="1" applyFill="1" applyAlignment="1">
      <alignment horizontal="center"/>
    </xf>
    <xf numFmtId="2" fontId="22" fillId="0" borderId="0" xfId="0" applyNumberFormat="1" applyFont="1"/>
    <xf numFmtId="0" fontId="6" fillId="0" borderId="0" xfId="0" applyFont="1" applyAlignment="1">
      <alignment horizontal="center" vertical="center"/>
    </xf>
    <xf numFmtId="1" fontId="5" fillId="2" borderId="0" xfId="0" applyNumberFormat="1" applyFont="1" applyFill="1" applyAlignment="1">
      <alignment horizontal="center" vertical="center"/>
    </xf>
    <xf numFmtId="0" fontId="5" fillId="2" borderId="0" xfId="0" applyFont="1" applyFill="1" applyAlignment="1">
      <alignment horizontal="center" vertical="center"/>
    </xf>
    <xf numFmtId="0" fontId="28" fillId="2" borderId="14" xfId="0" applyFont="1" applyFill="1" applyBorder="1" applyAlignment="1">
      <alignment horizontal="center" vertical="center"/>
    </xf>
    <xf numFmtId="0" fontId="28" fillId="2" borderId="14" xfId="0" applyFont="1" applyFill="1" applyBorder="1" applyAlignment="1">
      <alignment horizontal="left" vertical="center" wrapText="1"/>
    </xf>
    <xf numFmtId="165" fontId="28" fillId="2" borderId="14" xfId="2" applyFont="1" applyFill="1" applyBorder="1" applyAlignment="1">
      <alignment vertical="center" wrapText="1"/>
    </xf>
    <xf numFmtId="10" fontId="37" fillId="3" borderId="19" xfId="7" applyNumberFormat="1" applyFont="1" applyFill="1" applyBorder="1" applyAlignment="1">
      <alignment horizontal="center" vertical="center" wrapText="1"/>
    </xf>
    <xf numFmtId="1" fontId="28" fillId="2" borderId="14" xfId="2" applyNumberFormat="1" applyFont="1" applyFill="1" applyBorder="1" applyAlignment="1">
      <alignment horizontal="center" vertical="center" wrapText="1"/>
    </xf>
    <xf numFmtId="1" fontId="28" fillId="13" borderId="14" xfId="2" applyNumberFormat="1" applyFont="1" applyFill="1" applyBorder="1" applyAlignment="1">
      <alignment horizontal="center" vertical="center" wrapText="1"/>
    </xf>
    <xf numFmtId="1" fontId="28" fillId="14" borderId="14" xfId="2" applyNumberFormat="1" applyFont="1" applyFill="1" applyBorder="1" applyAlignment="1">
      <alignment horizontal="center" vertical="center" wrapText="1"/>
    </xf>
    <xf numFmtId="1" fontId="28" fillId="15" borderId="14" xfId="2" applyNumberFormat="1" applyFont="1" applyFill="1" applyBorder="1" applyAlignment="1">
      <alignment horizontal="center" vertical="center" wrapText="1"/>
    </xf>
    <xf numFmtId="167" fontId="28" fillId="2" borderId="24" xfId="0" applyNumberFormat="1" applyFont="1" applyFill="1" applyBorder="1" applyAlignment="1">
      <alignment horizontal="center" vertical="center" wrapText="1"/>
    </xf>
    <xf numFmtId="1" fontId="52" fillId="2" borderId="25" xfId="0" applyNumberFormat="1" applyFont="1" applyFill="1" applyBorder="1" applyAlignment="1">
      <alignment horizontal="center" vertical="center" wrapText="1"/>
    </xf>
    <xf numFmtId="0" fontId="28" fillId="2" borderId="11" xfId="0" applyFont="1" applyFill="1" applyBorder="1" applyAlignment="1">
      <alignment horizontal="center" vertical="center"/>
    </xf>
    <xf numFmtId="0" fontId="28" fillId="2" borderId="11" xfId="0" applyFont="1" applyFill="1" applyBorder="1" applyAlignment="1">
      <alignment horizontal="left" vertical="center" wrapText="1"/>
    </xf>
    <xf numFmtId="10" fontId="37" fillId="3" borderId="14" xfId="7" applyNumberFormat="1" applyFont="1" applyFill="1" applyBorder="1" applyAlignment="1">
      <alignment horizontal="center" vertical="center" wrapText="1"/>
    </xf>
    <xf numFmtId="1" fontId="28" fillId="13" borderId="11" xfId="2" applyNumberFormat="1" applyFont="1" applyFill="1" applyBorder="1" applyAlignment="1">
      <alignment horizontal="center" vertical="center" wrapText="1"/>
    </xf>
    <xf numFmtId="1" fontId="28" fillId="14" borderId="11" xfId="2" applyNumberFormat="1" applyFont="1" applyFill="1" applyBorder="1" applyAlignment="1">
      <alignment horizontal="center" vertical="center" wrapText="1"/>
    </xf>
    <xf numFmtId="1" fontId="28" fillId="15" borderId="11" xfId="2" applyNumberFormat="1" applyFont="1" applyFill="1" applyBorder="1" applyAlignment="1">
      <alignment horizontal="center" vertical="center" wrapText="1"/>
    </xf>
    <xf numFmtId="10" fontId="37" fillId="3" borderId="13" xfId="7" applyNumberFormat="1" applyFont="1" applyFill="1" applyBorder="1" applyAlignment="1">
      <alignment horizontal="center" vertical="center" wrapText="1"/>
    </xf>
    <xf numFmtId="1" fontId="28" fillId="2" borderId="11" xfId="2" applyNumberFormat="1" applyFont="1" applyFill="1" applyBorder="1" applyAlignment="1">
      <alignment horizontal="center" vertical="center" wrapText="1"/>
    </xf>
    <xf numFmtId="1" fontId="28" fillId="2" borderId="13" xfId="2" applyNumberFormat="1" applyFont="1" applyFill="1" applyBorder="1" applyAlignment="1">
      <alignment horizontal="center" vertical="center" wrapText="1"/>
    </xf>
    <xf numFmtId="1" fontId="28" fillId="2" borderId="1" xfId="2" applyNumberFormat="1" applyFont="1" applyFill="1" applyBorder="1" applyAlignment="1">
      <alignment horizontal="center" vertical="center" wrapText="1"/>
    </xf>
    <xf numFmtId="0" fontId="36" fillId="10" borderId="1" xfId="0" applyFont="1" applyFill="1" applyBorder="1" applyAlignment="1">
      <alignment horizontal="center" vertical="center"/>
    </xf>
    <xf numFmtId="0" fontId="36" fillId="11" borderId="1" xfId="0" applyFont="1" applyFill="1" applyBorder="1" applyAlignment="1">
      <alignment horizontal="center" vertical="center"/>
    </xf>
    <xf numFmtId="0" fontId="36" fillId="12" borderId="1" xfId="0" applyFont="1" applyFill="1" applyBorder="1" applyAlignment="1">
      <alignment horizontal="center" vertical="center"/>
    </xf>
    <xf numFmtId="16" fontId="55" fillId="3" borderId="1" xfId="0" applyNumberFormat="1" applyFont="1" applyFill="1" applyBorder="1" applyAlignment="1">
      <alignment horizontal="center" vertical="center" wrapText="1"/>
    </xf>
    <xf numFmtId="10" fontId="37" fillId="3" borderId="24" xfId="7" applyNumberFormat="1" applyFont="1" applyFill="1" applyBorder="1" applyAlignment="1">
      <alignment horizontal="center" vertical="center" wrapText="1"/>
    </xf>
    <xf numFmtId="1" fontId="28" fillId="13" borderId="21" xfId="2" applyNumberFormat="1" applyFont="1" applyFill="1" applyBorder="1" applyAlignment="1">
      <alignment horizontal="center" vertical="center" wrapText="1"/>
    </xf>
    <xf numFmtId="0" fontId="30" fillId="2" borderId="1" xfId="0" applyFont="1" applyFill="1" applyBorder="1" applyAlignment="1">
      <alignment horizontal="right" vertical="center"/>
    </xf>
    <xf numFmtId="1" fontId="56" fillId="2" borderId="1" xfId="0" applyNumberFormat="1" applyFont="1" applyFill="1" applyBorder="1" applyAlignment="1">
      <alignment horizontal="center" vertical="center" wrapText="1"/>
    </xf>
    <xf numFmtId="0" fontId="29" fillId="0" borderId="27" xfId="0" applyFont="1" applyFill="1" applyBorder="1" applyAlignment="1">
      <alignment horizontal="center" vertical="center"/>
    </xf>
    <xf numFmtId="0" fontId="29" fillId="0" borderId="27" xfId="0" applyFont="1" applyFill="1" applyBorder="1" applyAlignment="1">
      <alignment horizontal="center" vertical="center" wrapText="1"/>
    </xf>
    <xf numFmtId="3" fontId="29" fillId="2" borderId="27" xfId="0" applyNumberFormat="1" applyFont="1" applyFill="1" applyBorder="1" applyAlignment="1">
      <alignment horizontal="center" vertical="center"/>
    </xf>
    <xf numFmtId="168" fontId="19" fillId="0" borderId="27" xfId="0" applyNumberFormat="1" applyFont="1" applyBorder="1" applyAlignment="1">
      <alignment horizontal="center" vertical="center"/>
    </xf>
    <xf numFmtId="0" fontId="29" fillId="0" borderId="27" xfId="0" applyNumberFormat="1" applyFont="1" applyFill="1" applyBorder="1" applyAlignment="1">
      <alignment horizontal="center" vertical="center" wrapText="1"/>
    </xf>
    <xf numFmtId="165" fontId="29" fillId="0" borderId="27" xfId="2" applyFont="1" applyFill="1" applyBorder="1" applyAlignment="1">
      <alignment horizontal="center" vertical="center" wrapText="1"/>
    </xf>
    <xf numFmtId="0" fontId="26" fillId="0" borderId="27" xfId="0" applyFont="1" applyFill="1" applyBorder="1" applyAlignment="1">
      <alignment horizontal="center" vertical="center"/>
    </xf>
    <xf numFmtId="166" fontId="29" fillId="0" borderId="27" xfId="3" applyFont="1" applyFill="1" applyBorder="1" applyAlignment="1">
      <alignment horizontal="center" vertical="center"/>
    </xf>
    <xf numFmtId="172" fontId="26" fillId="0" borderId="27" xfId="0" applyNumberFormat="1" applyFont="1" applyFill="1" applyBorder="1" applyAlignment="1">
      <alignment horizontal="center" vertical="center" wrapText="1"/>
    </xf>
    <xf numFmtId="0" fontId="29" fillId="2" borderId="27" xfId="0" applyFont="1" applyFill="1" applyBorder="1" applyAlignment="1">
      <alignment horizontal="center" vertical="center" wrapText="1"/>
    </xf>
    <xf numFmtId="0" fontId="30" fillId="6" borderId="27" xfId="0" applyFont="1" applyFill="1" applyBorder="1" applyAlignment="1">
      <alignment horizontal="center" vertical="center"/>
    </xf>
    <xf numFmtId="0" fontId="30" fillId="0" borderId="27" xfId="0" applyFont="1" applyFill="1" applyBorder="1" applyAlignment="1">
      <alignment horizontal="center" vertical="center"/>
    </xf>
    <xf numFmtId="0" fontId="26" fillId="0" borderId="27" xfId="0" applyFont="1" applyBorder="1" applyAlignment="1">
      <alignment horizontal="center" vertical="center" wrapText="1"/>
    </xf>
    <xf numFmtId="0" fontId="48" fillId="4" borderId="20" xfId="0" applyFont="1" applyFill="1" applyBorder="1" applyAlignment="1">
      <alignment horizontal="center" vertical="center"/>
    </xf>
    <xf numFmtId="0" fontId="48" fillId="4" borderId="27" xfId="0" applyFont="1" applyFill="1" applyBorder="1" applyAlignment="1">
      <alignment horizontal="center" vertical="center"/>
    </xf>
    <xf numFmtId="0" fontId="51" fillId="2" borderId="27" xfId="0" applyFont="1" applyFill="1" applyBorder="1" applyAlignment="1">
      <alignment horizontal="center" vertical="center" wrapText="1"/>
    </xf>
    <xf numFmtId="168" fontId="0" fillId="0" borderId="27" xfId="0" applyNumberFormat="1" applyFont="1" applyBorder="1" applyAlignment="1">
      <alignment horizontal="center" vertical="center"/>
    </xf>
    <xf numFmtId="0" fontId="38" fillId="0" borderId="27" xfId="0" applyFont="1" applyFill="1" applyBorder="1" applyAlignment="1">
      <alignment horizontal="center" vertical="center" wrapText="1"/>
    </xf>
    <xf numFmtId="0" fontId="35" fillId="0" borderId="27" xfId="0" applyFont="1" applyFill="1" applyBorder="1" applyAlignment="1">
      <alignment horizontal="center" vertical="center"/>
    </xf>
    <xf numFmtId="0" fontId="38" fillId="0" borderId="28" xfId="0" applyFont="1" applyFill="1" applyBorder="1" applyAlignment="1">
      <alignment horizontal="center" vertical="center" wrapText="1"/>
    </xf>
    <xf numFmtId="0" fontId="29" fillId="0" borderId="28" xfId="0" applyFont="1" applyFill="1" applyBorder="1" applyAlignment="1">
      <alignment horizontal="center" vertical="center" wrapText="1"/>
    </xf>
    <xf numFmtId="0" fontId="35" fillId="0" borderId="28" xfId="0" applyFont="1" applyFill="1" applyBorder="1" applyAlignment="1">
      <alignment horizontal="center" vertical="center"/>
    </xf>
    <xf numFmtId="0" fontId="35" fillId="0" borderId="27" xfId="0" applyFont="1" applyFill="1" applyBorder="1" applyAlignment="1">
      <alignment horizontal="center" vertical="center" wrapText="1"/>
    </xf>
    <xf numFmtId="0" fontId="50" fillId="0" borderId="27" xfId="0" applyFont="1" applyFill="1" applyBorder="1" applyAlignment="1">
      <alignment horizontal="center" vertical="center"/>
    </xf>
    <xf numFmtId="0" fontId="27" fillId="0" borderId="27" xfId="0" applyFont="1" applyFill="1" applyBorder="1" applyAlignment="1">
      <alignment horizontal="center" vertical="center" wrapText="1"/>
    </xf>
    <xf numFmtId="0" fontId="29" fillId="0" borderId="20" xfId="0" applyNumberFormat="1" applyFont="1" applyFill="1" applyBorder="1" applyAlignment="1">
      <alignment horizontal="center" vertical="center" wrapText="1"/>
    </xf>
    <xf numFmtId="0" fontId="22" fillId="4" borderId="20" xfId="0" applyFont="1" applyFill="1" applyBorder="1" applyAlignment="1">
      <alignment horizontal="center" vertical="center"/>
    </xf>
    <xf numFmtId="168" fontId="19" fillId="0" borderId="20" xfId="0" applyNumberFormat="1" applyFont="1" applyBorder="1" applyAlignment="1">
      <alignment horizontal="center" vertical="center"/>
    </xf>
    <xf numFmtId="167" fontId="28" fillId="2" borderId="0" xfId="0" applyNumberFormat="1" applyFont="1" applyFill="1" applyBorder="1" applyAlignment="1">
      <alignment horizontal="center" vertical="center" wrapText="1"/>
    </xf>
    <xf numFmtId="0" fontId="5" fillId="2" borderId="0" xfId="0" applyFont="1" applyFill="1" applyBorder="1" applyAlignment="1">
      <alignment horizontal="center" vertical="center"/>
    </xf>
    <xf numFmtId="0" fontId="5" fillId="7" borderId="0" xfId="0" applyFont="1" applyFill="1" applyBorder="1" applyAlignment="1">
      <alignment horizontal="center" vertical="center"/>
    </xf>
    <xf numFmtId="167" fontId="28" fillId="2" borderId="1" xfId="0" applyNumberFormat="1" applyFont="1" applyFill="1" applyBorder="1" applyAlignment="1">
      <alignment vertical="center" wrapText="1"/>
    </xf>
    <xf numFmtId="165" fontId="28" fillId="2" borderId="23" xfId="2" applyFont="1" applyFill="1" applyBorder="1" applyAlignment="1">
      <alignment vertical="center" wrapText="1"/>
    </xf>
    <xf numFmtId="165" fontId="28" fillId="2" borderId="20" xfId="2" applyFont="1" applyFill="1" applyBorder="1" applyAlignment="1">
      <alignment vertical="center" wrapText="1"/>
    </xf>
    <xf numFmtId="167" fontId="28" fillId="2" borderId="20" xfId="0" applyNumberFormat="1" applyFont="1" applyFill="1" applyBorder="1" applyAlignment="1">
      <alignment vertical="center" wrapText="1"/>
    </xf>
    <xf numFmtId="10" fontId="31" fillId="16" borderId="1" xfId="7" applyNumberFormat="1" applyFont="1" applyFill="1" applyBorder="1" applyAlignment="1">
      <alignment horizontal="center" vertical="center" wrapText="1"/>
    </xf>
    <xf numFmtId="0" fontId="34" fillId="2" borderId="13" xfId="0" applyFont="1" applyFill="1" applyBorder="1" applyAlignment="1">
      <alignment horizontal="center" vertical="center"/>
    </xf>
    <xf numFmtId="0" fontId="34" fillId="2" borderId="13" xfId="0" applyFont="1" applyFill="1" applyBorder="1" applyAlignment="1">
      <alignment vertical="center" wrapText="1"/>
    </xf>
    <xf numFmtId="165" fontId="28" fillId="2" borderId="13" xfId="2" applyFont="1" applyFill="1" applyBorder="1" applyAlignment="1">
      <alignment vertical="center" wrapText="1"/>
    </xf>
    <xf numFmtId="0" fontId="27" fillId="0" borderId="31" xfId="0" applyFont="1" applyFill="1" applyBorder="1" applyAlignment="1">
      <alignment horizontal="center" vertical="center" wrapText="1"/>
    </xf>
    <xf numFmtId="166" fontId="26" fillId="0" borderId="1" xfId="3" applyFont="1" applyFill="1" applyBorder="1" applyAlignment="1">
      <alignment horizontal="center" vertical="center" wrapText="1"/>
    </xf>
    <xf numFmtId="171" fontId="26" fillId="0" borderId="1" xfId="0" applyNumberFormat="1" applyFont="1" applyFill="1" applyBorder="1" applyAlignment="1">
      <alignment horizontal="center" vertical="center" wrapText="1"/>
    </xf>
    <xf numFmtId="165" fontId="22" fillId="2" borderId="3" xfId="2" applyFont="1" applyFill="1" applyBorder="1" applyAlignment="1">
      <alignment horizontal="center" vertical="center" wrapText="1"/>
    </xf>
    <xf numFmtId="168" fontId="16" fillId="0" borderId="3" xfId="0" applyNumberFormat="1" applyFont="1" applyBorder="1" applyAlignment="1">
      <alignment horizontal="center" vertical="center"/>
    </xf>
    <xf numFmtId="168" fontId="26" fillId="0" borderId="1" xfId="0" applyNumberFormat="1" applyFont="1" applyBorder="1" applyAlignment="1">
      <alignment horizontal="center" vertical="center" wrapText="1"/>
    </xf>
    <xf numFmtId="166" fontId="26" fillId="0" borderId="1" xfId="3" applyFont="1" applyBorder="1" applyAlignment="1">
      <alignment horizontal="center" vertical="center" wrapText="1"/>
    </xf>
    <xf numFmtId="174" fontId="26" fillId="0" borderId="1" xfId="0" applyNumberFormat="1" applyFont="1" applyBorder="1" applyAlignment="1">
      <alignment horizontal="center" vertical="center" wrapText="1"/>
    </xf>
    <xf numFmtId="0" fontId="5" fillId="0" borderId="29" xfId="0" applyFont="1" applyFill="1" applyBorder="1" applyAlignment="1">
      <alignment horizontal="center" vertical="center"/>
    </xf>
    <xf numFmtId="1" fontId="27" fillId="0" borderId="1" xfId="0" applyNumberFormat="1" applyFont="1" applyFill="1" applyBorder="1" applyAlignment="1">
      <alignment horizontal="center" vertical="center" wrapText="1"/>
    </xf>
    <xf numFmtId="1" fontId="26" fillId="0" borderId="1" xfId="0" applyNumberFormat="1" applyFont="1" applyFill="1" applyBorder="1" applyAlignment="1">
      <alignment horizontal="center" vertical="center" wrapText="1"/>
    </xf>
    <xf numFmtId="1" fontId="26" fillId="0" borderId="1" xfId="0" applyNumberFormat="1" applyFont="1" applyBorder="1" applyAlignment="1">
      <alignment horizontal="center" vertical="center" wrapText="1"/>
    </xf>
    <xf numFmtId="1" fontId="29" fillId="0" borderId="1" xfId="2" applyNumberFormat="1" applyFont="1" applyFill="1" applyBorder="1" applyAlignment="1">
      <alignment horizontal="center" vertical="center" wrapText="1"/>
    </xf>
    <xf numFmtId="169" fontId="28" fillId="2" borderId="11" xfId="3" applyNumberFormat="1" applyFont="1" applyFill="1" applyBorder="1" applyAlignment="1">
      <alignment vertical="center" wrapText="1"/>
    </xf>
    <xf numFmtId="169" fontId="27" fillId="0" borderId="1" xfId="3" applyNumberFormat="1" applyFont="1" applyFill="1" applyBorder="1" applyAlignment="1">
      <alignment horizontal="center" vertical="center" wrapText="1"/>
    </xf>
    <xf numFmtId="0" fontId="29" fillId="0" borderId="20" xfId="0" applyFont="1" applyBorder="1" applyAlignment="1">
      <alignment horizontal="center" vertical="center"/>
    </xf>
    <xf numFmtId="0" fontId="29" fillId="0" borderId="20" xfId="0" applyFont="1" applyBorder="1" applyAlignment="1">
      <alignment horizontal="center" vertical="center" wrapText="1"/>
    </xf>
    <xf numFmtId="0" fontId="32" fillId="0" borderId="20" xfId="0" applyFont="1" applyFill="1" applyBorder="1" applyAlignment="1">
      <alignment horizontal="center" vertical="center"/>
    </xf>
    <xf numFmtId="168" fontId="29" fillId="0" borderId="20" xfId="0" applyNumberFormat="1" applyFont="1" applyBorder="1" applyAlignment="1">
      <alignment horizontal="center" vertical="center"/>
    </xf>
    <xf numFmtId="0" fontId="32" fillId="7" borderId="20" xfId="0" applyFont="1" applyFill="1" applyBorder="1" applyAlignment="1">
      <alignment horizontal="center" vertical="center"/>
    </xf>
    <xf numFmtId="168" fontId="29" fillId="0" borderId="20" xfId="0" applyNumberFormat="1" applyFont="1" applyFill="1" applyBorder="1" applyAlignment="1">
      <alignment horizontal="center" vertical="center" wrapText="1"/>
    </xf>
    <xf numFmtId="168" fontId="26" fillId="0" borderId="20" xfId="0" applyNumberFormat="1" applyFont="1" applyFill="1" applyBorder="1" applyAlignment="1">
      <alignment horizontal="center" vertical="center" wrapText="1"/>
    </xf>
    <xf numFmtId="174" fontId="29" fillId="0" borderId="1" xfId="0" applyNumberFormat="1" applyFont="1" applyFill="1" applyBorder="1" applyAlignment="1">
      <alignment horizontal="center" vertical="center" wrapText="1"/>
    </xf>
    <xf numFmtId="174" fontId="26" fillId="0" borderId="1" xfId="0" applyNumberFormat="1" applyFont="1" applyFill="1" applyBorder="1" applyAlignment="1">
      <alignment horizontal="center" vertical="center" wrapText="1"/>
    </xf>
    <xf numFmtId="0" fontId="48" fillId="0" borderId="27" xfId="0" applyFont="1" applyFill="1" applyBorder="1" applyAlignment="1">
      <alignment horizontal="center" vertical="center"/>
    </xf>
    <xf numFmtId="173" fontId="29" fillId="0" borderId="1" xfId="0" applyNumberFormat="1" applyFont="1" applyFill="1" applyBorder="1" applyAlignment="1">
      <alignment horizontal="center" vertical="center" wrapText="1"/>
    </xf>
    <xf numFmtId="173" fontId="26" fillId="0" borderId="1" xfId="0" applyNumberFormat="1" applyFont="1" applyBorder="1" applyAlignment="1">
      <alignment horizontal="center" vertical="center" wrapText="1"/>
    </xf>
    <xf numFmtId="1" fontId="29" fillId="0" borderId="1" xfId="0" applyNumberFormat="1" applyFont="1" applyFill="1" applyBorder="1" applyAlignment="1">
      <alignment horizontal="center" vertical="center"/>
    </xf>
    <xf numFmtId="1" fontId="26" fillId="0" borderId="1" xfId="0" applyNumberFormat="1" applyFont="1" applyFill="1" applyBorder="1" applyAlignment="1">
      <alignment horizontal="center" vertical="center"/>
    </xf>
    <xf numFmtId="166" fontId="0" fillId="0" borderId="0" xfId="3" applyFont="1" applyAlignment="1">
      <alignment vertical="center" wrapText="1"/>
    </xf>
    <xf numFmtId="169" fontId="26" fillId="0" borderId="0" xfId="3" applyNumberFormat="1" applyFont="1" applyAlignment="1">
      <alignment vertical="center" wrapText="1"/>
    </xf>
    <xf numFmtId="4" fontId="29" fillId="2" borderId="11" xfId="0" applyNumberFormat="1" applyFont="1" applyFill="1" applyBorder="1" applyAlignment="1">
      <alignment horizontal="center" vertical="center"/>
    </xf>
    <xf numFmtId="10" fontId="41" fillId="5" borderId="23" xfId="7" applyNumberFormat="1" applyFont="1" applyFill="1" applyBorder="1" applyAlignment="1">
      <alignment horizontal="center" vertical="center" wrapText="1"/>
    </xf>
    <xf numFmtId="10" fontId="41" fillId="5" borderId="27" xfId="7" applyNumberFormat="1" applyFont="1" applyFill="1" applyBorder="1" applyAlignment="1">
      <alignment horizontal="center" vertical="center" wrapText="1"/>
    </xf>
    <xf numFmtId="10" fontId="41" fillId="5" borderId="28" xfId="7" applyNumberFormat="1" applyFont="1" applyFill="1" applyBorder="1" applyAlignment="1">
      <alignment horizontal="center" vertical="center" wrapText="1"/>
    </xf>
    <xf numFmtId="166" fontId="29" fillId="2" borderId="27" xfId="3" applyFont="1" applyFill="1" applyBorder="1" applyAlignment="1">
      <alignment horizontal="center" vertical="center"/>
    </xf>
    <xf numFmtId="4" fontId="29" fillId="2" borderId="27" xfId="0" applyNumberFormat="1" applyFont="1" applyFill="1" applyBorder="1" applyAlignment="1">
      <alignment horizontal="center" vertical="center"/>
    </xf>
    <xf numFmtId="173" fontId="26" fillId="0" borderId="1" xfId="0" applyNumberFormat="1" applyFont="1" applyFill="1" applyBorder="1" applyAlignment="1">
      <alignment horizontal="center" vertical="center" wrapText="1"/>
    </xf>
    <xf numFmtId="14" fontId="29" fillId="0" borderId="12" xfId="2" applyNumberFormat="1" applyFont="1" applyFill="1" applyBorder="1" applyAlignment="1">
      <alignment horizontal="center" vertical="center" wrapText="1"/>
    </xf>
    <xf numFmtId="166" fontId="26" fillId="0" borderId="0" xfId="3" applyFont="1" applyAlignment="1">
      <alignment horizontal="center" vertical="center" wrapText="1"/>
    </xf>
    <xf numFmtId="8" fontId="26" fillId="0" borderId="0" xfId="0" applyNumberFormat="1" applyFont="1" applyAlignment="1">
      <alignment horizontal="center" vertical="center" wrapText="1"/>
    </xf>
    <xf numFmtId="166" fontId="26" fillId="0" borderId="1" xfId="3" applyFont="1" applyBorder="1" applyAlignment="1">
      <alignment vertical="center" wrapText="1"/>
    </xf>
    <xf numFmtId="169" fontId="26" fillId="0" borderId="1" xfId="3" applyNumberFormat="1" applyFont="1" applyBorder="1" applyAlignment="1">
      <alignment vertical="center" wrapText="1"/>
    </xf>
    <xf numFmtId="169" fontId="26" fillId="0" borderId="1" xfId="3" applyNumberFormat="1" applyFont="1" applyBorder="1" applyAlignment="1">
      <alignment horizontal="center" vertical="center" wrapText="1"/>
    </xf>
    <xf numFmtId="167" fontId="39" fillId="2" borderId="1" xfId="0" applyNumberFormat="1" applyFont="1" applyFill="1" applyBorder="1" applyAlignment="1">
      <alignment horizontal="center" vertical="center" wrapText="1"/>
    </xf>
    <xf numFmtId="1" fontId="29" fillId="0" borderId="20" xfId="0" applyNumberFormat="1" applyFont="1" applyFill="1" applyBorder="1" applyAlignment="1">
      <alignment horizontal="center" vertical="center" wrapText="1"/>
    </xf>
    <xf numFmtId="174" fontId="26" fillId="0" borderId="1" xfId="0" applyNumberFormat="1" applyFont="1" applyFill="1" applyBorder="1" applyAlignment="1">
      <alignment horizontal="center" vertical="center"/>
    </xf>
    <xf numFmtId="166" fontId="26" fillId="0" borderId="0" xfId="3" applyFont="1" applyAlignment="1">
      <alignment vertical="center" wrapText="1"/>
    </xf>
    <xf numFmtId="169" fontId="59" fillId="0" borderId="0" xfId="3" applyNumberFormat="1" applyFont="1" applyAlignment="1">
      <alignment vertical="center" wrapText="1"/>
    </xf>
    <xf numFmtId="168" fontId="6" fillId="0" borderId="1" xfId="0" applyNumberFormat="1" applyFont="1" applyBorder="1" applyAlignment="1">
      <alignment horizontal="center" vertical="center"/>
    </xf>
    <xf numFmtId="0" fontId="26" fillId="2" borderId="1" xfId="0" applyFont="1" applyFill="1" applyBorder="1" applyAlignment="1">
      <alignment horizontal="center" vertical="center" wrapText="1"/>
    </xf>
    <xf numFmtId="171" fontId="26" fillId="0" borderId="1" xfId="0" applyNumberFormat="1" applyFont="1" applyBorder="1" applyAlignment="1">
      <alignment horizontal="center" vertical="center"/>
    </xf>
    <xf numFmtId="166" fontId="26" fillId="0" borderId="1" xfId="3" applyFont="1" applyBorder="1" applyAlignment="1">
      <alignment horizontal="center" vertical="center"/>
    </xf>
    <xf numFmtId="0" fontId="29" fillId="17" borderId="1" xfId="0" applyFont="1" applyFill="1" applyBorder="1" applyAlignment="1">
      <alignment horizontal="center" vertical="center" wrapText="1"/>
    </xf>
    <xf numFmtId="167" fontId="39" fillId="2" borderId="0" xfId="0" applyNumberFormat="1" applyFont="1" applyFill="1" applyBorder="1" applyAlignment="1">
      <alignment horizontal="center" vertical="center" wrapText="1"/>
    </xf>
    <xf numFmtId="165" fontId="39" fillId="2" borderId="20" xfId="2" applyFont="1" applyFill="1" applyBorder="1" applyAlignment="1">
      <alignment horizontal="center" vertical="center" wrapText="1"/>
    </xf>
    <xf numFmtId="167" fontId="39" fillId="2" borderId="20" xfId="0" applyNumberFormat="1" applyFont="1" applyFill="1" applyBorder="1" applyAlignment="1">
      <alignment horizontal="center" vertical="center" wrapText="1"/>
    </xf>
    <xf numFmtId="168" fontId="26" fillId="0" borderId="1" xfId="0" applyNumberFormat="1" applyFont="1" applyBorder="1" applyAlignment="1">
      <alignment vertical="center"/>
    </xf>
    <xf numFmtId="174" fontId="26" fillId="0" borderId="1" xfId="0" applyNumberFormat="1" applyFont="1" applyBorder="1" applyAlignment="1">
      <alignment horizontal="center" vertical="center"/>
    </xf>
    <xf numFmtId="166" fontId="59" fillId="0" borderId="0" xfId="3" applyFont="1" applyAlignment="1">
      <alignment vertical="center" wrapText="1"/>
    </xf>
    <xf numFmtId="10" fontId="29" fillId="5" borderId="1" xfId="7" applyNumberFormat="1" applyFont="1" applyFill="1" applyBorder="1" applyAlignment="1">
      <alignment horizontal="center" vertical="center" wrapText="1"/>
    </xf>
    <xf numFmtId="1" fontId="26" fillId="0" borderId="1" xfId="0" applyNumberFormat="1" applyFont="1" applyBorder="1" applyAlignment="1">
      <alignment horizontal="center" vertical="center"/>
    </xf>
    <xf numFmtId="1" fontId="29" fillId="0" borderId="1" xfId="0" applyNumberFormat="1" applyFont="1" applyBorder="1" applyAlignment="1">
      <alignment horizontal="center" vertical="center"/>
    </xf>
    <xf numFmtId="0" fontId="26" fillId="6" borderId="1" xfId="0" applyFont="1" applyFill="1" applyBorder="1" applyAlignment="1">
      <alignment horizontal="center" vertical="center" wrapText="1"/>
    </xf>
    <xf numFmtId="0" fontId="26" fillId="0" borderId="0" xfId="0" applyFont="1" applyAlignment="1">
      <alignment horizontal="center" vertical="center" wrapText="1"/>
    </xf>
    <xf numFmtId="173" fontId="26" fillId="0" borderId="1" xfId="0" applyNumberFormat="1" applyFont="1" applyBorder="1" applyAlignment="1">
      <alignment horizontal="center" vertical="center"/>
    </xf>
    <xf numFmtId="166" fontId="0" fillId="0" borderId="22" xfId="3" applyFont="1" applyBorder="1" applyAlignment="1">
      <alignment horizontal="center" vertical="center" wrapText="1"/>
    </xf>
    <xf numFmtId="10" fontId="60" fillId="5" borderId="1" xfId="7" applyNumberFormat="1" applyFont="1" applyFill="1" applyBorder="1" applyAlignment="1">
      <alignment horizontal="center" vertical="center" wrapText="1"/>
    </xf>
    <xf numFmtId="0" fontId="26" fillId="0" borderId="20" xfId="0" applyFont="1" applyBorder="1" applyAlignment="1">
      <alignment horizontal="center" vertical="center" wrapText="1"/>
    </xf>
    <xf numFmtId="165" fontId="29" fillId="0" borderId="20" xfId="2" applyFont="1" applyFill="1" applyBorder="1" applyAlignment="1">
      <alignment horizontal="center" vertical="center" wrapText="1"/>
    </xf>
    <xf numFmtId="9" fontId="32" fillId="5" borderId="20" xfId="7" applyFont="1" applyFill="1" applyBorder="1" applyAlignment="1">
      <alignment horizontal="center" vertical="center" wrapText="1"/>
    </xf>
    <xf numFmtId="166" fontId="29" fillId="0" borderId="20" xfId="3" applyFont="1" applyFill="1" applyBorder="1" applyAlignment="1">
      <alignment horizontal="center" vertical="center" wrapText="1"/>
    </xf>
    <xf numFmtId="168" fontId="6" fillId="0" borderId="1" xfId="0" applyNumberFormat="1" applyFont="1" applyBorder="1"/>
    <xf numFmtId="169" fontId="30" fillId="0" borderId="1" xfId="3" applyNumberFormat="1" applyFont="1" applyFill="1" applyBorder="1" applyAlignment="1">
      <alignment horizontal="center" vertical="center" wrapText="1"/>
    </xf>
    <xf numFmtId="168" fontId="26" fillId="0" borderId="1" xfId="0" applyNumberFormat="1" applyFont="1" applyFill="1" applyBorder="1"/>
    <xf numFmtId="0" fontId="29" fillId="0" borderId="1" xfId="0" applyFont="1" applyFill="1" applyBorder="1" applyAlignment="1">
      <alignment horizontal="left" vertical="center" wrapText="1"/>
    </xf>
    <xf numFmtId="168" fontId="30" fillId="0" borderId="1" xfId="0" applyNumberFormat="1" applyFont="1" applyFill="1" applyBorder="1" applyAlignment="1">
      <alignment horizontal="center" vertical="center" wrapText="1"/>
    </xf>
    <xf numFmtId="0" fontId="28" fillId="2" borderId="20" xfId="0" applyFont="1" applyFill="1" applyBorder="1" applyAlignment="1">
      <alignment horizontal="center" vertical="center" wrapText="1"/>
    </xf>
    <xf numFmtId="169" fontId="28" fillId="2" borderId="13" xfId="3" applyNumberFormat="1" applyFont="1" applyFill="1" applyBorder="1" applyAlignment="1">
      <alignment vertical="center" wrapText="1"/>
    </xf>
    <xf numFmtId="166" fontId="27" fillId="0" borderId="20" xfId="3" applyFont="1" applyFill="1" applyBorder="1" applyAlignment="1">
      <alignment horizontal="center" vertical="center" wrapText="1"/>
    </xf>
    <xf numFmtId="10" fontId="31" fillId="5" borderId="20" xfId="7" applyNumberFormat="1" applyFont="1" applyFill="1" applyBorder="1" applyAlignment="1">
      <alignment horizontal="center" vertical="center" wrapText="1"/>
    </xf>
    <xf numFmtId="0" fontId="35" fillId="0" borderId="20" xfId="0" applyFont="1" applyFill="1" applyBorder="1" applyAlignment="1">
      <alignment horizontal="center" vertical="center"/>
    </xf>
    <xf numFmtId="0" fontId="35" fillId="0" borderId="20" xfId="0" applyFont="1" applyFill="1" applyBorder="1" applyAlignment="1">
      <alignment horizontal="center" vertical="center" wrapText="1"/>
    </xf>
    <xf numFmtId="165" fontId="28" fillId="2" borderId="20" xfId="2" applyFont="1" applyFill="1" applyBorder="1" applyAlignment="1">
      <alignment horizontal="center" vertical="center" wrapText="1"/>
    </xf>
    <xf numFmtId="1" fontId="29" fillId="0" borderId="20" xfId="0" applyNumberFormat="1" applyFont="1" applyFill="1" applyBorder="1" applyAlignment="1">
      <alignment horizontal="center" vertical="center"/>
    </xf>
    <xf numFmtId="0" fontId="26" fillId="0" borderId="20" xfId="0" applyFont="1" applyBorder="1" applyAlignment="1">
      <alignment horizontal="center" vertical="center"/>
    </xf>
    <xf numFmtId="169" fontId="30" fillId="0" borderId="20" xfId="3" applyNumberFormat="1" applyFont="1" applyBorder="1" applyAlignment="1">
      <alignment horizontal="center" vertical="center" wrapText="1"/>
    </xf>
    <xf numFmtId="10" fontId="32" fillId="5" borderId="20" xfId="7" applyNumberFormat="1" applyFont="1" applyFill="1" applyBorder="1" applyAlignment="1">
      <alignment horizontal="center" vertical="center" wrapText="1"/>
    </xf>
    <xf numFmtId="168" fontId="30" fillId="0" borderId="20" xfId="0" applyNumberFormat="1" applyFont="1" applyBorder="1" applyAlignment="1">
      <alignment horizontal="center" vertical="center"/>
    </xf>
    <xf numFmtId="166" fontId="29" fillId="0" borderId="3" xfId="3" applyFont="1" applyFill="1" applyBorder="1" applyAlignment="1">
      <alignment horizontal="center" vertical="center"/>
    </xf>
    <xf numFmtId="166" fontId="26" fillId="0" borderId="3" xfId="3" applyFont="1" applyFill="1" applyBorder="1" applyAlignment="1">
      <alignment horizontal="center" vertical="center"/>
    </xf>
    <xf numFmtId="166" fontId="26" fillId="0" borderId="7" xfId="3" applyFont="1" applyFill="1" applyBorder="1" applyAlignment="1">
      <alignment horizontal="center" vertical="center"/>
    </xf>
    <xf numFmtId="168" fontId="32" fillId="0" borderId="1" xfId="0" applyNumberFormat="1" applyFont="1" applyFill="1" applyBorder="1" applyAlignment="1">
      <alignment horizontal="center" vertical="center"/>
    </xf>
    <xf numFmtId="168" fontId="32" fillId="0" borderId="1" xfId="0" applyNumberFormat="1" applyFont="1" applyFill="1" applyBorder="1" applyAlignment="1">
      <alignment horizontal="center" vertical="center" wrapText="1"/>
    </xf>
    <xf numFmtId="166" fontId="26" fillId="0" borderId="20" xfId="3" applyFont="1" applyBorder="1" applyAlignment="1">
      <alignment vertical="center" wrapText="1"/>
    </xf>
    <xf numFmtId="10" fontId="43" fillId="5" borderId="20" xfId="7" applyNumberFormat="1" applyFont="1" applyFill="1" applyBorder="1" applyAlignment="1">
      <alignment horizontal="center" vertical="center" wrapText="1"/>
    </xf>
    <xf numFmtId="166" fontId="26" fillId="0" borderId="20" xfId="3" applyFont="1" applyFill="1" applyBorder="1" applyAlignment="1">
      <alignment horizontal="center" vertical="center" wrapText="1"/>
    </xf>
    <xf numFmtId="166" fontId="29" fillId="0" borderId="1" xfId="3" applyFont="1" applyBorder="1" applyAlignment="1">
      <alignment vertical="center" wrapText="1"/>
    </xf>
    <xf numFmtId="166" fontId="26" fillId="0" borderId="33" xfId="3" applyFont="1" applyBorder="1" applyAlignment="1">
      <alignment horizontal="center" vertical="center" wrapText="1"/>
    </xf>
    <xf numFmtId="1" fontId="29" fillId="0" borderId="20" xfId="0" applyNumberFormat="1" applyFont="1" applyBorder="1" applyAlignment="1">
      <alignment horizontal="center" vertical="center"/>
    </xf>
    <xf numFmtId="166" fontId="26" fillId="0" borderId="20" xfId="3" applyFont="1" applyBorder="1" applyAlignment="1">
      <alignment horizontal="center" vertical="center"/>
    </xf>
    <xf numFmtId="171" fontId="26" fillId="0" borderId="20" xfId="0" applyNumberFormat="1" applyFont="1" applyBorder="1" applyAlignment="1">
      <alignment horizontal="center" vertical="center"/>
    </xf>
    <xf numFmtId="1" fontId="26" fillId="0" borderId="20" xfId="0" applyNumberFormat="1" applyFont="1" applyBorder="1" applyAlignment="1">
      <alignment horizontal="center" vertical="center"/>
    </xf>
    <xf numFmtId="168" fontId="30" fillId="0" borderId="1" xfId="0" applyNumberFormat="1" applyFont="1" applyBorder="1" applyAlignment="1">
      <alignment horizontal="center" vertical="center" wrapText="1"/>
    </xf>
    <xf numFmtId="168" fontId="29" fillId="0" borderId="1" xfId="0" applyNumberFormat="1" applyFont="1" applyBorder="1" applyAlignment="1">
      <alignment horizontal="center" vertical="center" wrapText="1"/>
    </xf>
    <xf numFmtId="0" fontId="32" fillId="7" borderId="1" xfId="0" applyFont="1" applyFill="1" applyBorder="1" applyAlignment="1">
      <alignment horizontal="center" vertical="center" wrapText="1"/>
    </xf>
    <xf numFmtId="166" fontId="29" fillId="0" borderId="1" xfId="3" applyFont="1" applyBorder="1" applyAlignment="1">
      <alignment horizontal="center" vertical="center" wrapText="1"/>
    </xf>
    <xf numFmtId="166" fontId="26" fillId="0" borderId="20" xfId="3" applyFont="1" applyBorder="1" applyAlignment="1">
      <alignment horizontal="center" vertical="center" wrapText="1"/>
    </xf>
    <xf numFmtId="0" fontId="13" fillId="0" borderId="20" xfId="0" applyFont="1" applyFill="1" applyBorder="1" applyAlignment="1">
      <alignment horizontal="center" vertical="center"/>
    </xf>
    <xf numFmtId="10" fontId="40" fillId="5" borderId="1" xfId="7" applyNumberFormat="1" applyFont="1" applyFill="1" applyBorder="1" applyAlignment="1">
      <alignment horizontal="center" vertical="center" wrapText="1"/>
    </xf>
    <xf numFmtId="0" fontId="45" fillId="0" borderId="1" xfId="0" applyFont="1" applyFill="1" applyBorder="1" applyAlignment="1">
      <alignment horizontal="center" vertical="center" wrapText="1"/>
    </xf>
    <xf numFmtId="168" fontId="26" fillId="0" borderId="3" xfId="0" applyNumberFormat="1" applyFont="1" applyFill="1" applyBorder="1" applyAlignment="1">
      <alignment horizontal="center" vertical="center" wrapText="1"/>
    </xf>
    <xf numFmtId="0" fontId="29" fillId="0" borderId="27" xfId="0" applyFont="1" applyBorder="1" applyAlignment="1">
      <alignment horizontal="center" wrapText="1"/>
    </xf>
    <xf numFmtId="0" fontId="38" fillId="0" borderId="34" xfId="0" applyFont="1" applyFill="1" applyBorder="1" applyAlignment="1">
      <alignment horizontal="center" vertical="center" wrapText="1"/>
    </xf>
    <xf numFmtId="0" fontId="30" fillId="0" borderId="28" xfId="0" applyFont="1" applyFill="1" applyBorder="1" applyAlignment="1">
      <alignment horizontal="center" vertical="center"/>
    </xf>
    <xf numFmtId="0" fontId="62" fillId="0" borderId="27" xfId="0" applyFont="1" applyFill="1" applyBorder="1" applyAlignment="1">
      <alignment horizontal="center" vertical="center"/>
    </xf>
    <xf numFmtId="169" fontId="29" fillId="0" borderId="20" xfId="3" applyNumberFormat="1" applyFont="1" applyFill="1" applyBorder="1" applyAlignment="1">
      <alignment horizontal="center" vertical="center" wrapText="1"/>
    </xf>
    <xf numFmtId="169" fontId="32" fillId="0" borderId="20" xfId="3" applyNumberFormat="1" applyFont="1" applyFill="1" applyBorder="1" applyAlignment="1">
      <alignment horizontal="center" vertical="center" wrapText="1"/>
    </xf>
    <xf numFmtId="0" fontId="32" fillId="0" borderId="20" xfId="0" applyFont="1" applyFill="1" applyBorder="1" applyAlignment="1">
      <alignment horizontal="center" vertical="center" wrapText="1"/>
    </xf>
    <xf numFmtId="169" fontId="26" fillId="0" borderId="1" xfId="3" applyNumberFormat="1" applyFont="1" applyFill="1" applyBorder="1" applyAlignment="1">
      <alignment vertical="center" wrapText="1"/>
    </xf>
    <xf numFmtId="0" fontId="29" fillId="0" borderId="1" xfId="0" applyFont="1" applyFill="1" applyBorder="1" applyAlignment="1">
      <alignment vertical="center" wrapText="1"/>
    </xf>
    <xf numFmtId="168" fontId="26" fillId="0" borderId="1" xfId="0" applyNumberFormat="1" applyFont="1" applyFill="1" applyBorder="1" applyAlignment="1">
      <alignment vertical="center" wrapText="1"/>
    </xf>
    <xf numFmtId="169" fontId="30" fillId="0" borderId="20" xfId="3" applyNumberFormat="1" applyFont="1" applyFill="1" applyBorder="1" applyAlignment="1">
      <alignment horizontal="center" vertical="center" wrapText="1"/>
    </xf>
    <xf numFmtId="168" fontId="30" fillId="0" borderId="20" xfId="0" applyNumberFormat="1" applyFont="1" applyFill="1" applyBorder="1" applyAlignment="1">
      <alignment horizontal="center" vertical="center" wrapText="1"/>
    </xf>
    <xf numFmtId="168" fontId="30" fillId="0" borderId="7" xfId="0" applyNumberFormat="1" applyFont="1" applyFill="1" applyBorder="1" applyAlignment="1">
      <alignment horizontal="center" vertical="center" wrapText="1"/>
    </xf>
    <xf numFmtId="0" fontId="26" fillId="0" borderId="1" xfId="0" applyFont="1" applyFill="1" applyBorder="1" applyAlignment="1">
      <alignment horizontal="justify" vertical="center" wrapText="1"/>
    </xf>
    <xf numFmtId="168" fontId="26" fillId="0" borderId="7" xfId="0" applyNumberFormat="1" applyFont="1" applyBorder="1" applyAlignment="1">
      <alignment horizontal="center" vertical="center"/>
    </xf>
    <xf numFmtId="174" fontId="26" fillId="0" borderId="20" xfId="0" applyNumberFormat="1" applyFont="1" applyBorder="1" applyAlignment="1">
      <alignment horizontal="center" vertical="center"/>
    </xf>
    <xf numFmtId="0" fontId="61" fillId="0" borderId="22" xfId="0" applyFont="1" applyBorder="1" applyAlignment="1">
      <alignment horizontal="center" vertical="center"/>
    </xf>
    <xf numFmtId="173" fontId="26" fillId="0" borderId="35" xfId="3" applyNumberFormat="1" applyFont="1" applyFill="1" applyBorder="1" applyAlignment="1">
      <alignment horizontal="center" vertical="center" wrapText="1"/>
    </xf>
    <xf numFmtId="0" fontId="26" fillId="0" borderId="35" xfId="0" applyFont="1" applyFill="1" applyBorder="1" applyAlignment="1">
      <alignment horizontal="center" vertical="center" wrapText="1"/>
    </xf>
    <xf numFmtId="174" fontId="29" fillId="0" borderId="1" xfId="0" applyNumberFormat="1" applyFont="1" applyBorder="1" applyAlignment="1">
      <alignment horizontal="center" vertical="center" wrapText="1"/>
    </xf>
    <xf numFmtId="0" fontId="29" fillId="0" borderId="20" xfId="3" applyNumberFormat="1" applyFont="1" applyFill="1" applyBorder="1" applyAlignment="1">
      <alignment horizontal="center" vertical="center" wrapText="1"/>
    </xf>
    <xf numFmtId="168" fontId="29" fillId="0" borderId="20" xfId="0" applyNumberFormat="1" applyFont="1" applyFill="1" applyBorder="1" applyAlignment="1">
      <alignment horizontal="center" vertical="center"/>
    </xf>
    <xf numFmtId="168" fontId="32" fillId="0" borderId="20" xfId="0" applyNumberFormat="1" applyFont="1" applyFill="1" applyBorder="1" applyAlignment="1">
      <alignment horizontal="center" vertical="center"/>
    </xf>
    <xf numFmtId="172" fontId="0" fillId="0" borderId="22" xfId="0" applyNumberFormat="1" applyBorder="1" applyAlignment="1">
      <alignment horizontal="center" vertical="center" wrapText="1"/>
    </xf>
    <xf numFmtId="174" fontId="29" fillId="0" borderId="1" xfId="0" applyNumberFormat="1" applyFont="1" applyFill="1" applyBorder="1" applyAlignment="1">
      <alignment horizontal="center" vertical="center"/>
    </xf>
    <xf numFmtId="168" fontId="26" fillId="0" borderId="3" xfId="0" applyNumberFormat="1" applyFont="1" applyBorder="1" applyAlignment="1">
      <alignment horizontal="center" vertical="center"/>
    </xf>
    <xf numFmtId="166" fontId="0" fillId="0" borderId="20" xfId="3" applyFont="1" applyBorder="1" applyAlignment="1">
      <alignment vertical="center" wrapText="1"/>
    </xf>
    <xf numFmtId="10" fontId="29" fillId="5" borderId="20" xfId="7" applyNumberFormat="1" applyFont="1" applyFill="1" applyBorder="1" applyAlignment="1">
      <alignment horizontal="center" vertical="center" wrapText="1"/>
    </xf>
    <xf numFmtId="168" fontId="29" fillId="0" borderId="20" xfId="0" applyNumberFormat="1" applyFont="1" applyBorder="1" applyAlignment="1">
      <alignment horizontal="center" vertical="center" wrapText="1"/>
    </xf>
    <xf numFmtId="0" fontId="61" fillId="0" borderId="33" xfId="0" applyNumberFormat="1" applyFont="1" applyBorder="1" applyAlignment="1">
      <alignment horizontal="center" vertical="center"/>
    </xf>
    <xf numFmtId="0" fontId="26" fillId="6" borderId="20" xfId="0" applyFont="1" applyFill="1" applyBorder="1" applyAlignment="1">
      <alignment horizontal="center" vertical="center" wrapText="1"/>
    </xf>
    <xf numFmtId="0" fontId="5" fillId="2" borderId="29" xfId="0" applyFont="1" applyFill="1" applyBorder="1" applyAlignment="1">
      <alignment horizontal="center" vertical="center"/>
    </xf>
    <xf numFmtId="171" fontId="0" fillId="0" borderId="0" xfId="0" applyNumberFormat="1"/>
    <xf numFmtId="171" fontId="26" fillId="0" borderId="0" xfId="0" applyNumberFormat="1" applyFont="1" applyAlignment="1">
      <alignment horizontal="center" vertical="center"/>
    </xf>
    <xf numFmtId="0" fontId="26" fillId="0" borderId="1" xfId="0" applyFont="1" applyBorder="1" applyAlignment="1">
      <alignment horizontal="center"/>
    </xf>
    <xf numFmtId="0" fontId="26" fillId="0" borderId="1" xfId="0" applyFont="1" applyBorder="1" applyAlignment="1">
      <alignment vertical="center"/>
    </xf>
    <xf numFmtId="172" fontId="0" fillId="0" borderId="33" xfId="0" applyNumberFormat="1" applyBorder="1" applyAlignment="1">
      <alignment horizontal="center" vertical="center" wrapText="1"/>
    </xf>
    <xf numFmtId="168" fontId="16" fillId="0" borderId="1" xfId="0" applyNumberFormat="1" applyFont="1" applyBorder="1" applyAlignment="1">
      <alignment horizontal="center" vertical="center"/>
    </xf>
    <xf numFmtId="168" fontId="15" fillId="0" borderId="1" xfId="0" applyNumberFormat="1" applyFont="1" applyBorder="1"/>
    <xf numFmtId="168" fontId="26" fillId="0" borderId="1" xfId="0" applyNumberFormat="1" applyFont="1" applyBorder="1"/>
    <xf numFmtId="0" fontId="26" fillId="0" borderId="1" xfId="0" applyFont="1" applyBorder="1" applyAlignment="1">
      <alignment horizontal="center" wrapText="1"/>
    </xf>
    <xf numFmtId="9" fontId="32" fillId="0" borderId="1" xfId="7" applyFont="1" applyFill="1" applyBorder="1" applyAlignment="1">
      <alignment horizontal="center" vertical="center" wrapText="1"/>
    </xf>
    <xf numFmtId="172" fontId="0" fillId="0" borderId="22" xfId="0" applyNumberFormat="1" applyFill="1" applyBorder="1" applyAlignment="1">
      <alignment horizontal="center" vertical="center" wrapText="1"/>
    </xf>
    <xf numFmtId="0" fontId="61" fillId="0" borderId="1" xfId="0" applyFont="1" applyFill="1" applyBorder="1" applyAlignment="1">
      <alignment horizontal="center" vertical="center"/>
    </xf>
    <xf numFmtId="174" fontId="26" fillId="0" borderId="1" xfId="3" applyNumberFormat="1" applyFont="1" applyBorder="1" applyAlignment="1">
      <alignment horizontal="center" vertical="center" wrapText="1"/>
    </xf>
    <xf numFmtId="0" fontId="29" fillId="0" borderId="28" xfId="0" applyFont="1" applyFill="1" applyBorder="1" applyAlignment="1">
      <alignment horizontal="center" vertical="center"/>
    </xf>
    <xf numFmtId="4" fontId="29" fillId="2" borderId="13" xfId="0" applyNumberFormat="1" applyFont="1" applyFill="1" applyBorder="1" applyAlignment="1">
      <alignment horizontal="center" vertical="center"/>
    </xf>
    <xf numFmtId="0" fontId="35" fillId="0" borderId="28" xfId="0" applyFont="1" applyFill="1" applyBorder="1" applyAlignment="1">
      <alignment horizontal="center" vertical="center" wrapText="1"/>
    </xf>
    <xf numFmtId="168" fontId="19" fillId="0" borderId="28" xfId="0" applyNumberFormat="1" applyFont="1" applyBorder="1" applyAlignment="1">
      <alignment horizontal="center" vertical="center"/>
    </xf>
    <xf numFmtId="0" fontId="30" fillId="6" borderId="28" xfId="0" applyFont="1" applyFill="1" applyBorder="1" applyAlignment="1">
      <alignment horizontal="center" vertical="center"/>
    </xf>
    <xf numFmtId="0" fontId="0" fillId="0" borderId="1" xfId="0" applyFill="1" applyBorder="1" applyAlignment="1">
      <alignment horizontal="center" vertical="center"/>
    </xf>
    <xf numFmtId="171" fontId="0" fillId="0" borderId="1" xfId="0" applyNumberFormat="1" applyFill="1" applyBorder="1" applyAlignment="1">
      <alignment horizontal="center" vertical="center"/>
    </xf>
    <xf numFmtId="171" fontId="29" fillId="0" borderId="1" xfId="0" applyNumberFormat="1" applyFont="1" applyFill="1" applyBorder="1" applyAlignment="1">
      <alignment horizontal="center" vertical="center"/>
    </xf>
    <xf numFmtId="4" fontId="29" fillId="2" borderId="1" xfId="0" applyNumberFormat="1" applyFont="1" applyFill="1" applyBorder="1" applyAlignment="1">
      <alignment horizontal="center" vertical="center"/>
    </xf>
    <xf numFmtId="1" fontId="29" fillId="0" borderId="3" xfId="0" applyNumberFormat="1" applyFont="1" applyFill="1" applyBorder="1" applyAlignment="1">
      <alignment horizontal="center" vertical="center" wrapText="1"/>
    </xf>
    <xf numFmtId="1" fontId="29" fillId="0" borderId="3" xfId="0" applyNumberFormat="1" applyFont="1" applyBorder="1" applyAlignment="1">
      <alignment horizontal="center" vertical="center" wrapText="1"/>
    </xf>
    <xf numFmtId="1" fontId="26" fillId="0" borderId="3" xfId="0" applyNumberFormat="1" applyFont="1" applyBorder="1" applyAlignment="1">
      <alignment horizontal="center" vertical="center" wrapText="1"/>
    </xf>
    <xf numFmtId="0" fontId="61" fillId="0" borderId="32" xfId="0" applyFont="1" applyBorder="1" applyAlignment="1">
      <alignment horizontal="center" vertical="center"/>
    </xf>
    <xf numFmtId="1" fontId="26" fillId="0" borderId="7" xfId="0" applyNumberFormat="1" applyFont="1" applyBorder="1" applyAlignment="1">
      <alignment horizontal="center" vertical="center" wrapText="1"/>
    </xf>
    <xf numFmtId="168" fontId="29" fillId="0" borderId="3" xfId="0" applyNumberFormat="1" applyFont="1" applyFill="1" applyBorder="1" applyAlignment="1">
      <alignment horizontal="center" vertical="center"/>
    </xf>
    <xf numFmtId="0" fontId="0" fillId="14" borderId="0" xfId="0" applyFill="1"/>
    <xf numFmtId="171" fontId="0" fillId="14" borderId="0" xfId="0" applyNumberFormat="1" applyFill="1"/>
    <xf numFmtId="1" fontId="29" fillId="0" borderId="7" xfId="0" applyNumberFormat="1" applyFont="1" applyFill="1" applyBorder="1" applyAlignment="1">
      <alignment horizontal="center" vertical="center" wrapText="1"/>
    </xf>
    <xf numFmtId="174" fontId="26" fillId="0" borderId="3" xfId="0" applyNumberFormat="1" applyFont="1" applyFill="1" applyBorder="1" applyAlignment="1">
      <alignment horizontal="center" vertical="center" wrapText="1"/>
    </xf>
    <xf numFmtId="171" fontId="26" fillId="0" borderId="1" xfId="0" applyNumberFormat="1" applyFont="1" applyBorder="1" applyAlignment="1">
      <alignment horizontal="center" vertical="center" wrapText="1"/>
    </xf>
    <xf numFmtId="0" fontId="36" fillId="0" borderId="1" xfId="0" applyFont="1" applyFill="1" applyBorder="1" applyAlignment="1">
      <alignment horizontal="center" vertical="center"/>
    </xf>
    <xf numFmtId="174" fontId="29" fillId="0" borderId="20" xfId="0" applyNumberFormat="1" applyFont="1" applyFill="1" applyBorder="1" applyAlignment="1">
      <alignment horizontal="center" vertical="center" wrapText="1"/>
    </xf>
    <xf numFmtId="0" fontId="15" fillId="0" borderId="1" xfId="0" applyFont="1" applyBorder="1" applyAlignment="1">
      <alignment horizontal="center"/>
    </xf>
    <xf numFmtId="0" fontId="15" fillId="0" borderId="1" xfId="0" applyFont="1" applyBorder="1" applyAlignment="1">
      <alignment wrapText="1"/>
    </xf>
    <xf numFmtId="0" fontId="30" fillId="0" borderId="1" xfId="0" applyFont="1" applyBorder="1" applyAlignment="1">
      <alignment horizontal="center" vertical="center"/>
    </xf>
    <xf numFmtId="0" fontId="32" fillId="0" borderId="1" xfId="0" applyFont="1" applyBorder="1" applyAlignment="1">
      <alignment horizontal="center" vertical="center" wrapText="1"/>
    </xf>
    <xf numFmtId="171" fontId="29" fillId="0" borderId="1" xfId="0" applyNumberFormat="1" applyFont="1" applyBorder="1" applyAlignment="1">
      <alignment horizontal="center" vertical="center"/>
    </xf>
    <xf numFmtId="171" fontId="29" fillId="0" borderId="1" xfId="0" applyNumberFormat="1" applyFont="1" applyBorder="1" applyAlignment="1">
      <alignment horizontal="center" vertical="center" wrapText="1"/>
    </xf>
    <xf numFmtId="0" fontId="6" fillId="0" borderId="25" xfId="0" applyFont="1" applyBorder="1"/>
    <xf numFmtId="171" fontId="26" fillId="0" borderId="0" xfId="0" applyNumberFormat="1" applyFont="1" applyFill="1" applyAlignment="1">
      <alignment vertical="center"/>
    </xf>
    <xf numFmtId="168" fontId="26" fillId="0" borderId="3" xfId="0" applyNumberFormat="1" applyFont="1" applyFill="1" applyBorder="1" applyAlignment="1">
      <alignment horizontal="center" vertical="center"/>
    </xf>
    <xf numFmtId="166" fontId="26" fillId="0" borderId="32" xfId="3" applyFont="1" applyFill="1" applyBorder="1" applyAlignment="1">
      <alignment horizontal="center" vertical="center" wrapText="1"/>
    </xf>
    <xf numFmtId="0" fontId="61" fillId="0" borderId="1" xfId="0" applyFont="1" applyBorder="1" applyAlignment="1">
      <alignment horizontal="center" vertical="center"/>
    </xf>
    <xf numFmtId="172" fontId="0" fillId="0" borderId="1" xfId="0" applyNumberFormat="1" applyBorder="1" applyAlignment="1">
      <alignment horizontal="center" vertical="center" wrapText="1"/>
    </xf>
    <xf numFmtId="173" fontId="29" fillId="0" borderId="1" xfId="3" applyNumberFormat="1" applyFont="1" applyFill="1" applyBorder="1" applyAlignment="1">
      <alignment horizontal="center" vertical="center" wrapText="1"/>
    </xf>
    <xf numFmtId="10" fontId="32" fillId="5" borderId="1" xfId="7" applyNumberFormat="1" applyFont="1" applyFill="1" applyBorder="1" applyAlignment="1">
      <alignment vertical="center" wrapText="1"/>
    </xf>
    <xf numFmtId="172" fontId="29" fillId="0" borderId="1" xfId="0" applyNumberFormat="1" applyFont="1" applyBorder="1" applyAlignment="1">
      <alignment horizontal="center" vertical="center" wrapText="1"/>
    </xf>
    <xf numFmtId="0" fontId="29" fillId="4" borderId="1" xfId="0" applyFont="1" applyFill="1" applyBorder="1" applyAlignment="1">
      <alignment horizontal="center" vertical="center" wrapText="1"/>
    </xf>
    <xf numFmtId="0" fontId="0" fillId="0" borderId="0" xfId="0" applyAlignment="1">
      <alignment horizontal="center" vertical="center"/>
    </xf>
    <xf numFmtId="0" fontId="61" fillId="0" borderId="22" xfId="0" applyFont="1" applyBorder="1" applyAlignment="1">
      <alignment horizontal="left" vertical="center" wrapText="1"/>
    </xf>
    <xf numFmtId="168" fontId="26" fillId="0" borderId="1" xfId="0" applyNumberFormat="1" applyFont="1" applyBorder="1" applyAlignment="1">
      <alignment vertical="center" wrapText="1"/>
    </xf>
    <xf numFmtId="168" fontId="26" fillId="0" borderId="1" xfId="0" applyNumberFormat="1" applyFont="1" applyBorder="1" applyAlignment="1">
      <alignment wrapText="1"/>
    </xf>
    <xf numFmtId="0" fontId="0" fillId="0" borderId="0" xfId="0" applyFill="1" applyAlignment="1">
      <alignment vertical="center"/>
    </xf>
    <xf numFmtId="0" fontId="0" fillId="0" borderId="0" xfId="0" applyFill="1" applyAlignment="1">
      <alignment horizontal="center" vertical="center"/>
    </xf>
    <xf numFmtId="0" fontId="26" fillId="0" borderId="0" xfId="0" applyFont="1" applyFill="1" applyAlignment="1">
      <alignment horizontal="center" vertical="center"/>
    </xf>
    <xf numFmtId="0" fontId="61" fillId="0" borderId="22" xfId="0" applyFont="1" applyBorder="1" applyAlignment="1">
      <alignment horizontal="center" vertical="center" wrapText="1"/>
    </xf>
    <xf numFmtId="0" fontId="29" fillId="0" borderId="22" xfId="0" applyFont="1" applyBorder="1" applyAlignment="1">
      <alignment horizontal="center" vertical="center" wrapText="1"/>
    </xf>
    <xf numFmtId="0" fontId="5" fillId="2" borderId="20" xfId="0" applyFont="1" applyFill="1" applyBorder="1" applyAlignment="1">
      <alignment horizontal="center" vertical="center"/>
    </xf>
    <xf numFmtId="1" fontId="26" fillId="0" borderId="20" xfId="0" applyNumberFormat="1" applyFont="1" applyFill="1" applyBorder="1" applyAlignment="1">
      <alignment horizontal="center" vertical="center" wrapText="1"/>
    </xf>
    <xf numFmtId="172" fontId="0" fillId="2" borderId="1" xfId="0" applyNumberFormat="1" applyFill="1" applyBorder="1" applyAlignment="1">
      <alignment horizontal="center" vertical="center" wrapText="1"/>
    </xf>
    <xf numFmtId="0" fontId="30" fillId="2" borderId="1" xfId="0" applyFont="1" applyFill="1" applyBorder="1" applyAlignment="1">
      <alignment horizontal="center" vertical="center"/>
    </xf>
    <xf numFmtId="172" fontId="26" fillId="2" borderId="1" xfId="0" applyNumberFormat="1" applyFont="1" applyFill="1" applyBorder="1" applyAlignment="1">
      <alignment horizontal="center" vertical="center" wrapText="1"/>
    </xf>
    <xf numFmtId="0" fontId="26" fillId="6" borderId="1" xfId="0" applyFont="1" applyFill="1" applyBorder="1" applyAlignment="1">
      <alignment horizontal="center" vertical="center"/>
    </xf>
    <xf numFmtId="0" fontId="30" fillId="2" borderId="1" xfId="0" applyFont="1" applyFill="1" applyBorder="1" applyAlignment="1">
      <alignment horizontal="center" vertical="center" wrapText="1"/>
    </xf>
    <xf numFmtId="0" fontId="0" fillId="0" borderId="1" xfId="0" applyBorder="1" applyAlignment="1">
      <alignment horizontal="center" vertical="center"/>
    </xf>
    <xf numFmtId="171" fontId="0" fillId="0" borderId="1" xfId="0" applyNumberFormat="1" applyBorder="1" applyAlignment="1">
      <alignment horizontal="center" vertical="center"/>
    </xf>
    <xf numFmtId="168" fontId="26" fillId="0" borderId="2" xfId="0" applyNumberFormat="1" applyFont="1" applyFill="1" applyBorder="1" applyAlignment="1">
      <alignment horizontal="center" vertical="center" wrapText="1"/>
    </xf>
    <xf numFmtId="171" fontId="29" fillId="0" borderId="2" xfId="0" applyNumberFormat="1" applyFont="1" applyFill="1" applyBorder="1" applyAlignment="1">
      <alignment horizontal="center" vertical="center" wrapText="1"/>
    </xf>
    <xf numFmtId="168" fontId="26" fillId="0" borderId="2" xfId="0" applyNumberFormat="1" applyFont="1" applyBorder="1" applyAlignment="1">
      <alignment horizontal="center" vertical="center"/>
    </xf>
    <xf numFmtId="0" fontId="26" fillId="2" borderId="1" xfId="0" applyFont="1" applyFill="1" applyBorder="1" applyAlignment="1">
      <alignment horizontal="center" vertical="center"/>
    </xf>
    <xf numFmtId="0" fontId="35" fillId="0" borderId="1" xfId="0" applyFont="1" applyFill="1" applyBorder="1" applyAlignment="1">
      <alignment vertical="center"/>
    </xf>
    <xf numFmtId="165" fontId="29" fillId="2" borderId="1" xfId="2" applyFont="1" applyFill="1" applyBorder="1" applyAlignment="1">
      <alignment vertical="center" wrapText="1"/>
    </xf>
    <xf numFmtId="172" fontId="26" fillId="0" borderId="1" xfId="0" applyNumberFormat="1" applyFont="1" applyBorder="1" applyAlignment="1">
      <alignment vertical="center" wrapText="1"/>
    </xf>
    <xf numFmtId="0" fontId="0" fillId="0" borderId="1" xfId="0" applyFont="1" applyBorder="1" applyAlignment="1">
      <alignment vertical="center" wrapText="1"/>
    </xf>
    <xf numFmtId="0" fontId="0" fillId="0" borderId="0" xfId="0" applyAlignment="1">
      <alignment vertical="center" wrapText="1"/>
    </xf>
    <xf numFmtId="0" fontId="30" fillId="0" borderId="1" xfId="0" applyFont="1" applyFill="1" applyBorder="1" applyAlignment="1">
      <alignment vertical="center"/>
    </xf>
    <xf numFmtId="168" fontId="48" fillId="0" borderId="1" xfId="0" applyNumberFormat="1" applyFont="1" applyBorder="1" applyAlignment="1">
      <alignment vertical="center"/>
    </xf>
    <xf numFmtId="174" fontId="26" fillId="0" borderId="1" xfId="0" applyNumberFormat="1" applyFont="1" applyBorder="1" applyAlignment="1">
      <alignment vertical="center"/>
    </xf>
    <xf numFmtId="168" fontId="0" fillId="0" borderId="1" xfId="0" applyNumberFormat="1" applyFont="1" applyBorder="1" applyAlignment="1">
      <alignment vertical="center"/>
    </xf>
    <xf numFmtId="0" fontId="0" fillId="2" borderId="1" xfId="0" applyFill="1" applyBorder="1" applyAlignment="1">
      <alignment horizontal="center" vertical="center" wrapText="1"/>
    </xf>
    <xf numFmtId="0" fontId="57" fillId="0" borderId="1" xfId="0" applyFont="1" applyFill="1" applyBorder="1" applyAlignment="1">
      <alignment horizontal="center" vertical="center" wrapText="1"/>
    </xf>
    <xf numFmtId="0" fontId="58" fillId="0" borderId="1" xfId="0" applyFont="1" applyFill="1" applyBorder="1" applyAlignment="1">
      <alignment horizontal="center" vertical="center"/>
    </xf>
    <xf numFmtId="0" fontId="61" fillId="0" borderId="1" xfId="0" applyFont="1" applyBorder="1" applyAlignment="1">
      <alignment horizontal="center" vertical="center" wrapText="1"/>
    </xf>
    <xf numFmtId="0" fontId="0" fillId="0" borderId="1" xfId="0" applyBorder="1" applyAlignment="1">
      <alignment horizontal="center" vertical="center" wrapText="1"/>
    </xf>
    <xf numFmtId="0" fontId="20" fillId="0" borderId="1" xfId="0" applyFont="1" applyBorder="1" applyAlignment="1">
      <alignment horizontal="center" vertical="center"/>
    </xf>
    <xf numFmtId="168" fontId="15" fillId="0" borderId="1" xfId="0" applyNumberFormat="1" applyFont="1" applyBorder="1" applyAlignment="1">
      <alignment horizontal="center" vertical="center"/>
    </xf>
    <xf numFmtId="0" fontId="29" fillId="0" borderId="1" xfId="0" applyNumberFormat="1" applyFont="1" applyBorder="1" applyAlignment="1">
      <alignment horizontal="center" vertical="center"/>
    </xf>
    <xf numFmtId="10" fontId="31" fillId="0" borderId="1" xfId="7" applyNumberFormat="1" applyFont="1" applyFill="1" applyBorder="1" applyAlignment="1">
      <alignment horizontal="center" vertical="center" wrapText="1"/>
    </xf>
    <xf numFmtId="171" fontId="29" fillId="0" borderId="20" xfId="0" applyNumberFormat="1" applyFont="1" applyFill="1" applyBorder="1" applyAlignment="1">
      <alignment horizontal="center" vertical="center" wrapText="1"/>
    </xf>
    <xf numFmtId="172" fontId="29" fillId="0" borderId="20" xfId="0" applyNumberFormat="1" applyFont="1" applyFill="1" applyBorder="1" applyAlignment="1">
      <alignment horizontal="center" vertical="center" wrapText="1"/>
    </xf>
    <xf numFmtId="0" fontId="61" fillId="0" borderId="33" xfId="0" applyFont="1" applyBorder="1" applyAlignment="1">
      <alignment horizontal="center" vertical="center"/>
    </xf>
    <xf numFmtId="165" fontId="39" fillId="2" borderId="20" xfId="2" applyFont="1" applyFill="1" applyBorder="1" applyAlignment="1">
      <alignment vertical="center" wrapText="1"/>
    </xf>
    <xf numFmtId="166" fontId="29" fillId="0" borderId="20" xfId="3" applyFont="1" applyBorder="1" applyAlignment="1">
      <alignment horizontal="center" vertical="center" wrapText="1"/>
    </xf>
    <xf numFmtId="168" fontId="26" fillId="0" borderId="20" xfId="0" applyNumberFormat="1" applyFont="1" applyBorder="1" applyAlignment="1">
      <alignment horizontal="center" vertical="center" wrapText="1"/>
    </xf>
    <xf numFmtId="1" fontId="0" fillId="0" borderId="1" xfId="0" applyNumberFormat="1" applyFont="1" applyBorder="1" applyAlignment="1">
      <alignment horizontal="center" vertical="center"/>
    </xf>
    <xf numFmtId="168" fontId="41" fillId="5" borderId="1" xfId="7" applyNumberFormat="1" applyFont="1" applyFill="1" applyBorder="1" applyAlignment="1">
      <alignment horizontal="center" vertical="center" wrapText="1"/>
    </xf>
    <xf numFmtId="168" fontId="26" fillId="2" borderId="1" xfId="0" applyNumberFormat="1" applyFont="1" applyFill="1" applyBorder="1" applyAlignment="1">
      <alignment horizontal="center" vertical="center" wrapText="1"/>
    </xf>
    <xf numFmtId="174" fontId="26" fillId="2" borderId="1" xfId="0" applyNumberFormat="1" applyFont="1" applyFill="1" applyBorder="1" applyAlignment="1">
      <alignment horizontal="center" vertical="center" wrapText="1"/>
    </xf>
    <xf numFmtId="171" fontId="26" fillId="2" borderId="1" xfId="0" applyNumberFormat="1" applyFont="1" applyFill="1" applyBorder="1" applyAlignment="1">
      <alignment horizontal="center" vertical="center"/>
    </xf>
    <xf numFmtId="0" fontId="26" fillId="4" borderId="1" xfId="0" applyFont="1" applyFill="1" applyBorder="1" applyAlignment="1">
      <alignment horizontal="center" vertical="center" wrapText="1"/>
    </xf>
    <xf numFmtId="0" fontId="26" fillId="7" borderId="1" xfId="0" applyFont="1" applyFill="1" applyBorder="1" applyAlignment="1">
      <alignment horizontal="center" vertical="center" wrapText="1"/>
    </xf>
    <xf numFmtId="10" fontId="29" fillId="5" borderId="3" xfId="7" applyNumberFormat="1" applyFont="1" applyFill="1" applyBorder="1" applyAlignment="1">
      <alignment horizontal="center" vertical="center" wrapText="1"/>
    </xf>
    <xf numFmtId="1" fontId="32" fillId="0" borderId="1" xfId="0" applyNumberFormat="1" applyFont="1" applyFill="1" applyBorder="1" applyAlignment="1">
      <alignment horizontal="center" vertical="center"/>
    </xf>
    <xf numFmtId="1" fontId="32" fillId="0" borderId="20" xfId="0" applyNumberFormat="1" applyFont="1" applyFill="1" applyBorder="1" applyAlignment="1">
      <alignment horizontal="center" vertical="center"/>
    </xf>
    <xf numFmtId="1" fontId="30" fillId="0" borderId="1" xfId="0" applyNumberFormat="1" applyFont="1" applyFill="1" applyBorder="1" applyAlignment="1">
      <alignment horizontal="center" vertical="center" wrapText="1"/>
    </xf>
    <xf numFmtId="166" fontId="29" fillId="0" borderId="25" xfId="3" applyFont="1" applyFill="1" applyBorder="1" applyAlignment="1">
      <alignment horizontal="center" vertical="center"/>
    </xf>
    <xf numFmtId="1" fontId="29" fillId="0" borderId="25" xfId="0" applyNumberFormat="1" applyFont="1" applyFill="1" applyBorder="1" applyAlignment="1">
      <alignment horizontal="center" vertical="center" wrapText="1"/>
    </xf>
    <xf numFmtId="0" fontId="61" fillId="0" borderId="36" xfId="0" applyFont="1" applyFill="1" applyBorder="1" applyAlignment="1">
      <alignment horizontal="center" vertical="center"/>
    </xf>
    <xf numFmtId="172" fontId="0" fillId="0" borderId="20" xfId="0" applyNumberFormat="1" applyFill="1" applyBorder="1" applyAlignment="1">
      <alignment horizontal="center" vertical="center" wrapText="1"/>
    </xf>
    <xf numFmtId="0" fontId="0" fillId="0" borderId="20" xfId="0" applyBorder="1" applyAlignment="1">
      <alignment horizontal="center" vertical="center"/>
    </xf>
    <xf numFmtId="0" fontId="29" fillId="0" borderId="22" xfId="0" applyFont="1" applyFill="1" applyBorder="1" applyAlignment="1">
      <alignment horizontal="center" vertical="center" wrapText="1"/>
    </xf>
    <xf numFmtId="0" fontId="32" fillId="0" borderId="1" xfId="0" applyFont="1" applyBorder="1" applyAlignment="1">
      <alignment wrapText="1"/>
    </xf>
    <xf numFmtId="168" fontId="26" fillId="0" borderId="1" xfId="0" applyNumberFormat="1" applyFont="1" applyBorder="1" applyAlignment="1">
      <alignment vertical="top" wrapText="1"/>
    </xf>
    <xf numFmtId="0" fontId="47" fillId="0" borderId="0" xfId="0" applyFont="1" applyAlignment="1">
      <alignment horizontal="left" vertical="center" wrapText="1"/>
    </xf>
    <xf numFmtId="0" fontId="54" fillId="3" borderId="1" xfId="0" applyFont="1" applyFill="1" applyBorder="1" applyAlignment="1">
      <alignment horizontal="center" vertical="center" wrapText="1"/>
    </xf>
    <xf numFmtId="1" fontId="37" fillId="3" borderId="10" xfId="0" applyNumberFormat="1" applyFont="1" applyFill="1" applyBorder="1" applyAlignment="1">
      <alignment horizontal="center" vertical="center" wrapText="1"/>
    </xf>
    <xf numFmtId="1" fontId="37" fillId="3" borderId="26" xfId="0" applyNumberFormat="1" applyFont="1" applyFill="1" applyBorder="1" applyAlignment="1">
      <alignment horizontal="center" vertical="center" wrapText="1"/>
    </xf>
    <xf numFmtId="0" fontId="37" fillId="3" borderId="1" xfId="0" applyFont="1" applyFill="1" applyBorder="1" applyAlignment="1">
      <alignment horizontal="center" vertical="center" wrapText="1"/>
    </xf>
    <xf numFmtId="0" fontId="18" fillId="0" borderId="1" xfId="0" applyFont="1" applyBorder="1" applyAlignment="1">
      <alignment horizontal="center" vertical="center" wrapText="1"/>
    </xf>
    <xf numFmtId="0" fontId="54" fillId="3" borderId="1" xfId="0" applyFont="1" applyFill="1" applyBorder="1" applyAlignment="1">
      <alignment horizontal="left" vertical="center" wrapText="1"/>
    </xf>
    <xf numFmtId="0" fontId="13" fillId="0" borderId="7" xfId="0" applyFont="1" applyBorder="1" applyAlignment="1">
      <alignment horizontal="center" vertical="top" wrapText="1"/>
    </xf>
    <xf numFmtId="0" fontId="13" fillId="0" borderId="9" xfId="0" applyFont="1" applyBorder="1" applyAlignment="1">
      <alignment horizontal="center" vertical="top" wrapText="1"/>
    </xf>
    <xf numFmtId="0" fontId="13" fillId="0" borderId="8" xfId="0" applyFont="1" applyBorder="1" applyAlignment="1">
      <alignment horizontal="center" vertical="top" wrapText="1"/>
    </xf>
    <xf numFmtId="0" fontId="13" fillId="0" borderId="5" xfId="0" applyFont="1" applyBorder="1" applyAlignment="1">
      <alignment horizontal="center" vertical="top" wrapText="1"/>
    </xf>
    <xf numFmtId="0" fontId="13" fillId="0" borderId="10" xfId="0" applyFont="1" applyBorder="1" applyAlignment="1">
      <alignment horizontal="center" vertical="top" wrapText="1"/>
    </xf>
    <xf numFmtId="0" fontId="13" fillId="0" borderId="6" xfId="0" applyFont="1" applyBorder="1" applyAlignment="1">
      <alignment horizontal="center" vertical="top" wrapText="1"/>
    </xf>
    <xf numFmtId="0" fontId="17" fillId="2" borderId="3" xfId="0" applyFont="1" applyFill="1" applyBorder="1" applyAlignment="1">
      <alignment horizontal="center" vertical="center"/>
    </xf>
    <xf numFmtId="0" fontId="17" fillId="2" borderId="2" xfId="0" applyFont="1" applyFill="1" applyBorder="1" applyAlignment="1">
      <alignment horizontal="center" vertical="center"/>
    </xf>
    <xf numFmtId="0" fontId="11" fillId="3" borderId="1" xfId="0" applyFont="1" applyFill="1" applyBorder="1" applyAlignment="1">
      <alignment horizontal="center" vertical="center" wrapText="1"/>
    </xf>
    <xf numFmtId="0" fontId="18" fillId="0" borderId="3" xfId="0" applyFont="1" applyBorder="1" applyAlignment="1">
      <alignment horizontal="center" vertical="center" wrapText="1"/>
    </xf>
    <xf numFmtId="0" fontId="18" fillId="0" borderId="4" xfId="0" applyFont="1" applyBorder="1" applyAlignment="1">
      <alignment horizontal="center" vertical="center" wrapText="1"/>
    </xf>
    <xf numFmtId="0" fontId="18" fillId="0" borderId="2" xfId="0" applyFont="1" applyBorder="1" applyAlignment="1">
      <alignment horizontal="center" vertical="center" wrapText="1"/>
    </xf>
    <xf numFmtId="0" fontId="11" fillId="3" borderId="23" xfId="0" applyFont="1" applyFill="1" applyBorder="1" applyAlignment="1">
      <alignment horizontal="center" vertical="center" wrapText="1"/>
    </xf>
    <xf numFmtId="0" fontId="11" fillId="3" borderId="24"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11" fillId="3" borderId="18" xfId="0" applyFont="1" applyFill="1" applyBorder="1" applyAlignment="1">
      <alignment horizontal="center" vertical="center" wrapText="1"/>
    </xf>
    <xf numFmtId="0" fontId="11" fillId="3" borderId="30" xfId="0" applyFont="1" applyFill="1" applyBorder="1" applyAlignment="1">
      <alignment horizontal="center" vertical="center" wrapText="1"/>
    </xf>
    <xf numFmtId="0" fontId="11" fillId="3" borderId="0" xfId="0" applyFont="1" applyFill="1" applyBorder="1" applyAlignment="1">
      <alignment horizontal="center" vertical="center" wrapText="1"/>
    </xf>
    <xf numFmtId="0" fontId="11" fillId="3" borderId="26" xfId="0" applyFont="1" applyFill="1" applyBorder="1" applyAlignment="1">
      <alignment horizontal="center" vertical="center" wrapText="1"/>
    </xf>
    <xf numFmtId="0" fontId="11" fillId="3" borderId="13" xfId="0" applyFont="1" applyFill="1" applyBorder="1" applyAlignment="1">
      <alignment horizontal="center" vertical="center" wrapText="1"/>
    </xf>
    <xf numFmtId="0" fontId="11" fillId="3" borderId="19" xfId="0" applyFont="1" applyFill="1" applyBorder="1" applyAlignment="1">
      <alignment horizontal="center" vertical="center" wrapText="1"/>
    </xf>
    <xf numFmtId="0" fontId="11" fillId="3" borderId="15" xfId="0" applyFont="1" applyFill="1" applyBorder="1" applyAlignment="1">
      <alignment horizontal="center" vertical="center" wrapText="1"/>
    </xf>
    <xf numFmtId="0" fontId="11" fillId="3" borderId="16" xfId="0" applyFont="1" applyFill="1" applyBorder="1" applyAlignment="1">
      <alignment horizontal="center" vertical="center" wrapText="1"/>
    </xf>
    <xf numFmtId="0" fontId="11" fillId="3" borderId="17" xfId="0" applyFont="1" applyFill="1" applyBorder="1" applyAlignment="1">
      <alignment horizontal="center" vertical="center" wrapText="1"/>
    </xf>
    <xf numFmtId="166" fontId="11" fillId="3" borderId="13" xfId="3" applyFont="1" applyFill="1" applyBorder="1" applyAlignment="1">
      <alignment horizontal="center" vertical="center" wrapText="1"/>
    </xf>
    <xf numFmtId="166" fontId="11" fillId="3" borderId="19" xfId="3" applyFont="1" applyFill="1" applyBorder="1" applyAlignment="1">
      <alignment horizontal="center" vertical="center" wrapText="1"/>
    </xf>
    <xf numFmtId="0" fontId="11" fillId="3" borderId="14" xfId="0" applyFont="1" applyFill="1" applyBorder="1" applyAlignment="1">
      <alignment horizontal="center" vertical="center" wrapText="1"/>
    </xf>
    <xf numFmtId="0" fontId="37" fillId="3" borderId="13" xfId="0" applyFont="1" applyFill="1" applyBorder="1" applyAlignment="1">
      <alignment horizontal="center" vertical="center" wrapText="1"/>
    </xf>
    <xf numFmtId="0" fontId="37" fillId="3" borderId="14" xfId="0" applyFont="1" applyFill="1" applyBorder="1" applyAlignment="1">
      <alignment horizontal="center" vertical="center" wrapText="1"/>
    </xf>
    <xf numFmtId="0" fontId="11" fillId="3" borderId="20" xfId="0" applyFont="1" applyFill="1" applyBorder="1" applyAlignment="1">
      <alignment horizontal="center" vertical="center" wrapText="1"/>
    </xf>
    <xf numFmtId="0" fontId="30" fillId="2" borderId="3" xfId="0" applyFont="1" applyFill="1" applyBorder="1" applyAlignment="1">
      <alignment horizontal="center" vertical="center"/>
    </xf>
    <xf numFmtId="0" fontId="30" fillId="2" borderId="2" xfId="0" applyFont="1" applyFill="1" applyBorder="1" applyAlignment="1">
      <alignment horizontal="center" vertical="center"/>
    </xf>
    <xf numFmtId="0" fontId="11" fillId="3" borderId="13" xfId="0" applyFont="1" applyFill="1" applyBorder="1" applyAlignment="1">
      <alignment horizontal="center" vertical="center"/>
    </xf>
    <xf numFmtId="0" fontId="11" fillId="3" borderId="19" xfId="0" applyFont="1" applyFill="1" applyBorder="1" applyAlignment="1">
      <alignment horizontal="center" vertical="center"/>
    </xf>
    <xf numFmtId="0" fontId="30" fillId="2" borderId="3" xfId="0" applyFont="1" applyFill="1" applyBorder="1" applyAlignment="1">
      <alignment horizontal="right" vertical="center"/>
    </xf>
    <xf numFmtId="0" fontId="30" fillId="2" borderId="2" xfId="0" applyFont="1" applyFill="1" applyBorder="1" applyAlignment="1">
      <alignment horizontal="right" vertical="center"/>
    </xf>
    <xf numFmtId="0" fontId="42" fillId="2" borderId="3" xfId="0" applyFont="1" applyFill="1" applyBorder="1" applyAlignment="1">
      <alignment horizontal="right" vertical="center"/>
    </xf>
    <xf numFmtId="0" fontId="42" fillId="2" borderId="2" xfId="0" applyFont="1" applyFill="1" applyBorder="1" applyAlignment="1">
      <alignment horizontal="right" vertical="center"/>
    </xf>
    <xf numFmtId="0" fontId="11" fillId="3" borderId="1" xfId="0" applyFont="1" applyFill="1" applyBorder="1" applyAlignment="1">
      <alignment horizontal="center" vertical="center"/>
    </xf>
    <xf numFmtId="0" fontId="1" fillId="0" borderId="5" xfId="0" applyFont="1" applyBorder="1" applyAlignment="1">
      <alignment horizontal="center" vertical="center"/>
    </xf>
    <xf numFmtId="0" fontId="46" fillId="3" borderId="1" xfId="0" applyFont="1" applyFill="1" applyBorder="1" applyAlignment="1">
      <alignment horizontal="center" vertical="center"/>
    </xf>
    <xf numFmtId="0" fontId="46" fillId="3" borderId="1" xfId="0" applyFont="1" applyFill="1" applyBorder="1" applyAlignment="1">
      <alignment horizontal="center" vertical="center" wrapText="1"/>
    </xf>
  </cellXfs>
  <cellStyles count="11">
    <cellStyle name="BodyStyle" xfId="9"/>
    <cellStyle name="Comma" xfId="6"/>
    <cellStyle name="Comma [0]" xfId="8"/>
    <cellStyle name="Currency" xfId="10"/>
    <cellStyle name="Moneda" xfId="2" builtinId="4"/>
    <cellStyle name="Moneda [0]" xfId="3" builtinId="7"/>
    <cellStyle name="Moneda 2" xfId="4"/>
    <cellStyle name="Moneda 3" xfId="5"/>
    <cellStyle name="Normal" xfId="0" builtinId="0"/>
    <cellStyle name="Normal 2" xfId="1"/>
    <cellStyle name="Porcentaje" xfId="7" builtinId="5"/>
  </cellStyles>
  <dxfs count="0"/>
  <tableStyles count="0" defaultTableStyle="TableStyleMedium2" defaultPivotStyle="PivotStyleLight16"/>
  <colors>
    <mruColors>
      <color rgb="FFCCCCFF"/>
      <color rgb="FF4B514E"/>
      <color rgb="FFD9D9D9"/>
      <color rgb="FF0F3D38"/>
      <color rgb="FF006600"/>
      <color rgb="FF004442"/>
      <color rgb="FFEEC100"/>
      <color rgb="FF005E5C"/>
      <color rgb="FFF2F2F2"/>
      <color rgb="FF0066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 Id="rId8" Type="http://schemas.openxmlformats.org/officeDocument/2006/relationships/worksheet" Target="worksheets/sheet8.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3.png"/></Relationships>
</file>

<file path=xl/drawings/_rels/drawing11.xml.rels><?xml version="1.0" encoding="UTF-8" standalone="yes"?>
<Relationships xmlns="http://schemas.openxmlformats.org/package/2006/relationships"><Relationship Id="rId1" Type="http://schemas.openxmlformats.org/officeDocument/2006/relationships/image" Target="../media/image3.png"/></Relationships>
</file>

<file path=xl/drawings/_rels/drawing12.xml.rels><?xml version="1.0" encoding="UTF-8" standalone="yes"?>
<Relationships xmlns="http://schemas.openxmlformats.org/package/2006/relationships"><Relationship Id="rId1" Type="http://schemas.openxmlformats.org/officeDocument/2006/relationships/image" Target="../media/image3.png"/></Relationships>
</file>

<file path=xl/drawings/_rels/drawing13.xml.rels><?xml version="1.0" encoding="UTF-8" standalone="yes"?>
<Relationships xmlns="http://schemas.openxmlformats.org/package/2006/relationships"><Relationship Id="rId1" Type="http://schemas.openxmlformats.org/officeDocument/2006/relationships/image" Target="../media/image3.png"/></Relationships>
</file>

<file path=xl/drawings/_rels/drawing14.xml.rels><?xml version="1.0" encoding="UTF-8" standalone="yes"?>
<Relationships xmlns="http://schemas.openxmlformats.org/package/2006/relationships"><Relationship Id="rId1" Type="http://schemas.openxmlformats.org/officeDocument/2006/relationships/image" Target="../media/image3.png"/></Relationships>
</file>

<file path=xl/drawings/_rels/drawing15.xml.rels><?xml version="1.0" encoding="UTF-8" standalone="yes"?>
<Relationships xmlns="http://schemas.openxmlformats.org/package/2006/relationships"><Relationship Id="rId1" Type="http://schemas.openxmlformats.org/officeDocument/2006/relationships/image" Target="../media/image3.png"/></Relationships>
</file>

<file path=xl/drawings/_rels/drawing16.xml.rels><?xml version="1.0" encoding="UTF-8" standalone="yes"?>
<Relationships xmlns="http://schemas.openxmlformats.org/package/2006/relationships"><Relationship Id="rId1" Type="http://schemas.openxmlformats.org/officeDocument/2006/relationships/image" Target="../media/image3.png"/></Relationships>
</file>

<file path=xl/drawings/_rels/drawing17.xml.rels><?xml version="1.0" encoding="UTF-8" standalone="yes"?>
<Relationships xmlns="http://schemas.openxmlformats.org/package/2006/relationships"><Relationship Id="rId1" Type="http://schemas.openxmlformats.org/officeDocument/2006/relationships/image" Target="../media/image3.png"/></Relationships>
</file>

<file path=xl/drawings/_rels/drawing18.xml.rels><?xml version="1.0" encoding="UTF-8" standalone="yes"?>
<Relationships xmlns="http://schemas.openxmlformats.org/package/2006/relationships"><Relationship Id="rId1" Type="http://schemas.openxmlformats.org/officeDocument/2006/relationships/image" Target="../media/image3.png"/></Relationships>
</file>

<file path=xl/drawings/_rels/drawing19.xml.rels><?xml version="1.0" encoding="UTF-8" standalone="yes"?>
<Relationships xmlns="http://schemas.openxmlformats.org/package/2006/relationships"><Relationship Id="rId1" Type="http://schemas.openxmlformats.org/officeDocument/2006/relationships/image" Target="../media/image3.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20.xml.rels><?xml version="1.0" encoding="UTF-8" standalone="yes"?>
<Relationships xmlns="http://schemas.openxmlformats.org/package/2006/relationships"><Relationship Id="rId1" Type="http://schemas.openxmlformats.org/officeDocument/2006/relationships/image" Target="../media/image3.png"/></Relationships>
</file>

<file path=xl/drawings/_rels/drawing21.xml.rels><?xml version="1.0" encoding="UTF-8" standalone="yes"?>
<Relationships xmlns="http://schemas.openxmlformats.org/package/2006/relationships"><Relationship Id="rId1" Type="http://schemas.openxmlformats.org/officeDocument/2006/relationships/image" Target="../media/image3.png"/></Relationships>
</file>

<file path=xl/drawings/_rels/drawing22.xml.rels><?xml version="1.0" encoding="UTF-8" standalone="yes"?>
<Relationships xmlns="http://schemas.openxmlformats.org/package/2006/relationships"><Relationship Id="rId1" Type="http://schemas.openxmlformats.org/officeDocument/2006/relationships/image" Target="../media/image3.png"/></Relationships>
</file>

<file path=xl/drawings/_rels/drawing23.xml.rels><?xml version="1.0" encoding="UTF-8" standalone="yes"?>
<Relationships xmlns="http://schemas.openxmlformats.org/package/2006/relationships"><Relationship Id="rId1" Type="http://schemas.openxmlformats.org/officeDocument/2006/relationships/image" Target="../media/image3.png"/></Relationships>
</file>

<file path=xl/drawings/_rels/drawing24.xml.rels><?xml version="1.0" encoding="UTF-8" standalone="yes"?>
<Relationships xmlns="http://schemas.openxmlformats.org/package/2006/relationships"><Relationship Id="rId1" Type="http://schemas.openxmlformats.org/officeDocument/2006/relationships/image" Target="../media/image3.png"/></Relationships>
</file>

<file path=xl/drawings/_rels/drawing25.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1" Type="http://schemas.openxmlformats.org/officeDocument/2006/relationships/image" Target="../media/image3.png"/></Relationships>
</file>

<file path=xl/drawings/_rels/drawing8.xml.rels><?xml version="1.0" encoding="UTF-8" standalone="yes"?>
<Relationships xmlns="http://schemas.openxmlformats.org/package/2006/relationships"><Relationship Id="rId1" Type="http://schemas.openxmlformats.org/officeDocument/2006/relationships/image" Target="../media/image3.png"/></Relationships>
</file>

<file path=xl/drawings/_rels/drawing9.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0</xdr:col>
      <xdr:colOff>190500</xdr:colOff>
      <xdr:row>26</xdr:row>
      <xdr:rowOff>139700</xdr:rowOff>
    </xdr:from>
    <xdr:to>
      <xdr:col>6</xdr:col>
      <xdr:colOff>2000250</xdr:colOff>
      <xdr:row>37</xdr:row>
      <xdr:rowOff>127000</xdr:rowOff>
    </xdr:to>
    <xdr:sp macro="" textlink="">
      <xdr:nvSpPr>
        <xdr:cNvPr id="5" name="Rectángulo 4">
          <a:extLst>
            <a:ext uri="{FF2B5EF4-FFF2-40B4-BE49-F238E27FC236}">
              <a16:creationId xmlns:a16="http://schemas.microsoft.com/office/drawing/2014/main" id="{00000000-0008-0000-0000-000005000000}"/>
            </a:ext>
          </a:extLst>
        </xdr:cNvPr>
        <xdr:cNvSpPr/>
      </xdr:nvSpPr>
      <xdr:spPr>
        <a:xfrm rot="5400000">
          <a:off x="2339975" y="4276725"/>
          <a:ext cx="2082800" cy="6381750"/>
        </a:xfrm>
        <a:prstGeom prst="rect">
          <a:avLst/>
        </a:prstGeom>
        <a:gradFill flip="none" rotWithShape="1">
          <a:gsLst>
            <a:gs pos="0">
              <a:srgbClr val="0F3D38">
                <a:lumMod val="67000"/>
              </a:srgbClr>
            </a:gs>
            <a:gs pos="48000">
              <a:srgbClr val="0F3D38">
                <a:lumMod val="97000"/>
                <a:lumOff val="3000"/>
              </a:srgbClr>
            </a:gs>
            <a:gs pos="100000">
              <a:srgbClr val="0F3D38">
                <a:lumMod val="60000"/>
                <a:lumOff val="40000"/>
              </a:srgbClr>
            </a:gs>
          </a:gsLst>
          <a:lin ang="16200000" scaled="1"/>
          <a:tileRect/>
        </a:gradFill>
        <a:ln w="25400" cap="flat" cmpd="sng" algn="ctr">
          <a:noFill/>
          <a:prstDash val="solid"/>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s-CO"/>
        </a:p>
      </xdr:txBody>
    </xdr:sp>
    <xdr:clientData/>
  </xdr:twoCellAnchor>
  <xdr:twoCellAnchor>
    <xdr:from>
      <xdr:col>0</xdr:col>
      <xdr:colOff>539750</xdr:colOff>
      <xdr:row>24</xdr:row>
      <xdr:rowOff>152400</xdr:rowOff>
    </xdr:from>
    <xdr:to>
      <xdr:col>6</xdr:col>
      <xdr:colOff>2076450</xdr:colOff>
      <xdr:row>36</xdr:row>
      <xdr:rowOff>0</xdr:rowOff>
    </xdr:to>
    <xdr:sp macro="" textlink="">
      <xdr:nvSpPr>
        <xdr:cNvPr id="6" name="Cuadro de texto 20">
          <a:extLst>
            <a:ext uri="{FF2B5EF4-FFF2-40B4-BE49-F238E27FC236}">
              <a16:creationId xmlns:a16="http://schemas.microsoft.com/office/drawing/2014/main" id="{00000000-0008-0000-0000-000006000000}"/>
            </a:ext>
          </a:extLst>
        </xdr:cNvPr>
        <xdr:cNvSpPr txBox="1"/>
      </xdr:nvSpPr>
      <xdr:spPr>
        <a:xfrm>
          <a:off x="539750" y="6057900"/>
          <a:ext cx="6108700" cy="2133600"/>
        </a:xfrm>
        <a:prstGeom prst="rect">
          <a:avLst/>
        </a:prstGeom>
        <a:solidFill>
          <a:schemeClr val="bg2">
            <a:lumMod val="25000"/>
            <a:alpha val="59000"/>
          </a:schemeClr>
        </a:solidFill>
        <a:ln w="25400" cap="flat" cmpd="sng" algn="ctr">
          <a:noFill/>
          <a:prstDash val="solid"/>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scene3d>
            <a:camera prst="orthographicFront"/>
            <a:lightRig rig="threePt" dir="t"/>
          </a:scene3d>
          <a:sp3d extrusionH="57150">
            <a:bevelT w="38100" h="38100"/>
          </a:sp3d>
        </a:bodyPr>
        <a:lstStyle/>
        <a:p>
          <a:pPr algn="ctr">
            <a:lnSpc>
              <a:spcPct val="120000"/>
            </a:lnSpc>
            <a:spcBef>
              <a:spcPts val="200"/>
            </a:spcBef>
            <a:spcAft>
              <a:spcPts val="0"/>
            </a:spcAft>
          </a:pPr>
          <a:r>
            <a:rPr lang="es-CO" sz="1200" b="1" kern="1000">
              <a:solidFill>
                <a:srgbClr val="FFFFFF"/>
              </a:solidFill>
              <a:effectLst>
                <a:outerShdw blurRad="50800" dist="38100" algn="l">
                  <a:srgbClr val="000000">
                    <a:alpha val="40000"/>
                  </a:srgbClr>
                </a:outerShdw>
              </a:effectLst>
              <a:ea typeface="Cambria" panose="02040503050406030204" pitchFamily="18" charset="0"/>
              <a:cs typeface="Angsana New" panose="02020603050405020304" pitchFamily="18" charset="-34"/>
            </a:rPr>
            <a:t> </a:t>
          </a:r>
          <a:endParaRPr lang="es-CO" sz="1000" kern="1000">
            <a:solidFill>
              <a:srgbClr val="595959"/>
            </a:solidFill>
            <a:effectLst/>
            <a:ea typeface="Cambria" panose="02040503050406030204" pitchFamily="18" charset="0"/>
            <a:cs typeface="Angsana New" panose="02020603050405020304" pitchFamily="18" charset="-34"/>
          </a:endParaRPr>
        </a:p>
      </xdr:txBody>
    </xdr:sp>
    <xdr:clientData/>
  </xdr:twoCellAnchor>
  <xdr:twoCellAnchor>
    <xdr:from>
      <xdr:col>0</xdr:col>
      <xdr:colOff>571500</xdr:colOff>
      <xdr:row>26</xdr:row>
      <xdr:rowOff>63500</xdr:rowOff>
    </xdr:from>
    <xdr:to>
      <xdr:col>6</xdr:col>
      <xdr:colOff>2032000</xdr:colOff>
      <xdr:row>35</xdr:row>
      <xdr:rowOff>158750</xdr:rowOff>
    </xdr:to>
    <xdr:sp macro="" textlink="">
      <xdr:nvSpPr>
        <xdr:cNvPr id="7" name="Cuadro de texto 19">
          <a:extLst>
            <a:ext uri="{FF2B5EF4-FFF2-40B4-BE49-F238E27FC236}">
              <a16:creationId xmlns:a16="http://schemas.microsoft.com/office/drawing/2014/main" id="{00000000-0008-0000-0000-000007000000}"/>
            </a:ext>
          </a:extLst>
        </xdr:cNvPr>
        <xdr:cNvSpPr txBox="1"/>
      </xdr:nvSpPr>
      <xdr:spPr>
        <a:xfrm>
          <a:off x="571500" y="6350000"/>
          <a:ext cx="6032500" cy="1809750"/>
        </a:xfrm>
        <a:prstGeom prst="rect">
          <a:avLst/>
        </a:prstGeom>
        <a:no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20000"/>
            </a:lnSpc>
            <a:spcBef>
              <a:spcPts val="200"/>
            </a:spcBef>
            <a:spcAft>
              <a:spcPts val="0"/>
            </a:spcAft>
          </a:pPr>
          <a:r>
            <a:rPr lang="es-CO" sz="2400" b="1" i="1" kern="1000">
              <a:solidFill>
                <a:srgbClr val="D9D9D9"/>
              </a:solidFill>
              <a:effectLst>
                <a:outerShdw blurRad="50800" dist="38100" algn="l">
                  <a:srgbClr val="000000">
                    <a:alpha val="40000"/>
                  </a:srgbClr>
                </a:outerShdw>
              </a:effectLst>
              <a:latin typeface="Arial" panose="020B0604020202020204" pitchFamily="34" charset="0"/>
              <a:ea typeface="Cambria" panose="02040503050406030204" pitchFamily="18" charset="0"/>
              <a:cs typeface="Angsana New" panose="02020603050405020304" pitchFamily="18" charset="-34"/>
            </a:rPr>
            <a:t>Plan Operativo Anual de Inversiones</a:t>
          </a:r>
          <a:endParaRPr lang="es-CO" sz="2400" b="1" kern="1000">
            <a:solidFill>
              <a:srgbClr val="595959"/>
            </a:solidFill>
            <a:effectLst/>
            <a:ea typeface="Cambria" panose="02040503050406030204" pitchFamily="18" charset="0"/>
            <a:cs typeface="Angsana New" panose="02020603050405020304" pitchFamily="18" charset="-34"/>
          </a:endParaRPr>
        </a:p>
        <a:p>
          <a:pPr algn="ctr">
            <a:lnSpc>
              <a:spcPct val="120000"/>
            </a:lnSpc>
            <a:spcBef>
              <a:spcPts val="200"/>
            </a:spcBef>
            <a:spcAft>
              <a:spcPts val="0"/>
            </a:spcAft>
          </a:pPr>
          <a:r>
            <a:rPr lang="es-CO" sz="2400" b="1" i="1" kern="1000">
              <a:solidFill>
                <a:srgbClr val="D9D9D9"/>
              </a:solidFill>
              <a:effectLst>
                <a:outerShdw blurRad="50800" dist="38100" algn="l">
                  <a:srgbClr val="000000">
                    <a:alpha val="40000"/>
                  </a:srgbClr>
                </a:outerShdw>
              </a:effectLst>
              <a:latin typeface="Arial" panose="020B0604020202020204" pitchFamily="34" charset="0"/>
              <a:ea typeface="Cambria" panose="02040503050406030204" pitchFamily="18" charset="0"/>
              <a:cs typeface="Angsana New" panose="02020603050405020304" pitchFamily="18" charset="-34"/>
            </a:rPr>
            <a:t>POAI 2018</a:t>
          </a:r>
        </a:p>
        <a:p>
          <a:pPr algn="ctr">
            <a:lnSpc>
              <a:spcPct val="120000"/>
            </a:lnSpc>
            <a:spcBef>
              <a:spcPts val="200"/>
            </a:spcBef>
            <a:spcAft>
              <a:spcPts val="0"/>
            </a:spcAft>
          </a:pPr>
          <a:r>
            <a:rPr lang="es-CO" sz="2400" b="1" i="1" kern="1000">
              <a:solidFill>
                <a:srgbClr val="D9D9D9"/>
              </a:solidFill>
              <a:effectLst>
                <a:outerShdw blurRad="50800" dist="38100" algn="l">
                  <a:srgbClr val="000000">
                    <a:alpha val="40000"/>
                  </a:srgbClr>
                </a:outerShdw>
              </a:effectLst>
              <a:latin typeface="Arial" panose="020B0604020202020204" pitchFamily="34" charset="0"/>
              <a:ea typeface="Cambria" panose="02040503050406030204" pitchFamily="18" charset="0"/>
              <a:cs typeface="Angsana New" panose="02020603050405020304" pitchFamily="18" charset="-34"/>
            </a:rPr>
            <a:t>Dirección de Planeación Institucional </a:t>
          </a:r>
          <a:endParaRPr lang="es-CO" sz="2400" b="1" kern="1000">
            <a:solidFill>
              <a:srgbClr val="595959"/>
            </a:solidFill>
            <a:effectLst/>
            <a:ea typeface="Cambria" panose="02040503050406030204" pitchFamily="18" charset="0"/>
            <a:cs typeface="Angsana New" panose="02020603050405020304" pitchFamily="18" charset="-34"/>
          </a:endParaRPr>
        </a:p>
      </xdr:txBody>
    </xdr:sp>
    <xdr:clientData/>
  </xdr:twoCellAnchor>
  <xdr:twoCellAnchor editAs="oneCell">
    <xdr:from>
      <xdr:col>0</xdr:col>
      <xdr:colOff>0</xdr:colOff>
      <xdr:row>1</xdr:row>
      <xdr:rowOff>15875</xdr:rowOff>
    </xdr:from>
    <xdr:to>
      <xdr:col>7</xdr:col>
      <xdr:colOff>0</xdr:colOff>
      <xdr:row>21</xdr:row>
      <xdr:rowOff>177005</xdr:rowOff>
    </xdr:to>
    <xdr:pic>
      <xdr:nvPicPr>
        <xdr:cNvPr id="9" name="Imagen 8" descr="https://scontent-bog1-1.xx.fbcdn.net/v/t31.0-8/20286841_690746294450891_1940206954813301760_o.jpg?oh=cfdd8858870007835376e468cae6998f&amp;oe=5A19C518">
          <a:extLst>
            <a:ext uri="{FF2B5EF4-FFF2-40B4-BE49-F238E27FC236}">
              <a16:creationId xmlns:a16="http://schemas.microsoft.com/office/drawing/2014/main" id="{00000000-0008-0000-0000-00000900000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9337" r="13840"/>
        <a:stretch/>
      </xdr:blipFill>
      <xdr:spPr bwMode="auto">
        <a:xfrm>
          <a:off x="0" y="206375"/>
          <a:ext cx="6715125" cy="40084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571500</xdr:colOff>
      <xdr:row>39</xdr:row>
      <xdr:rowOff>0</xdr:rowOff>
    </xdr:from>
    <xdr:to>
      <xdr:col>7</xdr:col>
      <xdr:colOff>133350</xdr:colOff>
      <xdr:row>46</xdr:row>
      <xdr:rowOff>123825</xdr:rowOff>
    </xdr:to>
    <xdr:pic>
      <xdr:nvPicPr>
        <xdr:cNvPr id="10" name="Imagen 9" descr="UCundinamarca">
          <a:extLst>
            <a:ext uri="{FF2B5EF4-FFF2-40B4-BE49-F238E27FC236}">
              <a16:creationId xmlns:a16="http://schemas.microsoft.com/office/drawing/2014/main" id="{00000000-0008-0000-0000-00000A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95500" y="8921750"/>
          <a:ext cx="4768850" cy="14573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479827</xdr:colOff>
      <xdr:row>1</xdr:row>
      <xdr:rowOff>37583</xdr:rowOff>
    </xdr:from>
    <xdr:to>
      <xdr:col>2</xdr:col>
      <xdr:colOff>685799</xdr:colOff>
      <xdr:row>3</xdr:row>
      <xdr:rowOff>370115</xdr:rowOff>
    </xdr:to>
    <xdr:pic>
      <xdr:nvPicPr>
        <xdr:cNvPr id="2" name="Imagen 1" descr="https://www.ucundinamarca.edu.co/images/iconos/escudo-ucundinamarca.png">
          <a:extLst>
            <a:ext uri="{FF2B5EF4-FFF2-40B4-BE49-F238E27FC236}">
              <a16:creationId xmlns:a16="http://schemas.microsoft.com/office/drawing/2014/main" id="{00000000-0008-0000-0900-000002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051" r="10221" b="20986"/>
        <a:stretch/>
      </xdr:blipFill>
      <xdr:spPr bwMode="auto">
        <a:xfrm>
          <a:off x="523370" y="233526"/>
          <a:ext cx="859115" cy="1116303"/>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599571</xdr:colOff>
      <xdr:row>1</xdr:row>
      <xdr:rowOff>70240</xdr:rowOff>
    </xdr:from>
    <xdr:to>
      <xdr:col>2</xdr:col>
      <xdr:colOff>566056</xdr:colOff>
      <xdr:row>3</xdr:row>
      <xdr:rowOff>370115</xdr:rowOff>
    </xdr:to>
    <xdr:pic>
      <xdr:nvPicPr>
        <xdr:cNvPr id="2" name="Imagen 1" descr="https://www.ucundinamarca.edu.co/images/iconos/escudo-ucundinamarca.png">
          <a:extLst>
            <a:ext uri="{FF2B5EF4-FFF2-40B4-BE49-F238E27FC236}">
              <a16:creationId xmlns:a16="http://schemas.microsoft.com/office/drawing/2014/main" id="{00000000-0008-0000-0A00-000002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051" r="10221" b="20986"/>
        <a:stretch/>
      </xdr:blipFill>
      <xdr:spPr bwMode="auto">
        <a:xfrm>
          <a:off x="643114" y="266183"/>
          <a:ext cx="815571" cy="1083646"/>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501599</xdr:colOff>
      <xdr:row>1</xdr:row>
      <xdr:rowOff>26698</xdr:rowOff>
    </xdr:from>
    <xdr:to>
      <xdr:col>2</xdr:col>
      <xdr:colOff>609600</xdr:colOff>
      <xdr:row>3</xdr:row>
      <xdr:rowOff>370115</xdr:rowOff>
    </xdr:to>
    <xdr:pic>
      <xdr:nvPicPr>
        <xdr:cNvPr id="2" name="Imagen 1" descr="https://www.ucundinamarca.edu.co/images/iconos/escudo-ucundinamarca.png">
          <a:extLst>
            <a:ext uri="{FF2B5EF4-FFF2-40B4-BE49-F238E27FC236}">
              <a16:creationId xmlns:a16="http://schemas.microsoft.com/office/drawing/2014/main" id="{00000000-0008-0000-0B00-000002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051" r="10221" b="20986"/>
        <a:stretch/>
      </xdr:blipFill>
      <xdr:spPr bwMode="auto">
        <a:xfrm>
          <a:off x="545142" y="222641"/>
          <a:ext cx="761144" cy="1127188"/>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512486</xdr:colOff>
      <xdr:row>1</xdr:row>
      <xdr:rowOff>37583</xdr:rowOff>
    </xdr:from>
    <xdr:to>
      <xdr:col>2</xdr:col>
      <xdr:colOff>685801</xdr:colOff>
      <xdr:row>3</xdr:row>
      <xdr:rowOff>359229</xdr:rowOff>
    </xdr:to>
    <xdr:pic>
      <xdr:nvPicPr>
        <xdr:cNvPr id="2" name="Imagen 1" descr="https://www.ucundinamarca.edu.co/images/iconos/escudo-ucundinamarca.png">
          <a:extLst>
            <a:ext uri="{FF2B5EF4-FFF2-40B4-BE49-F238E27FC236}">
              <a16:creationId xmlns:a16="http://schemas.microsoft.com/office/drawing/2014/main" id="{00000000-0008-0000-0C00-000002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051" r="10221" b="20986"/>
        <a:stretch/>
      </xdr:blipFill>
      <xdr:spPr bwMode="auto">
        <a:xfrm>
          <a:off x="556029" y="233526"/>
          <a:ext cx="826458" cy="1105417"/>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545143</xdr:colOff>
      <xdr:row>1</xdr:row>
      <xdr:rowOff>59355</xdr:rowOff>
    </xdr:from>
    <xdr:to>
      <xdr:col>2</xdr:col>
      <xdr:colOff>707572</xdr:colOff>
      <xdr:row>3</xdr:row>
      <xdr:rowOff>381001</xdr:rowOff>
    </xdr:to>
    <xdr:pic>
      <xdr:nvPicPr>
        <xdr:cNvPr id="2" name="Imagen 1" descr="https://www.ucundinamarca.edu.co/images/iconos/escudo-ucundinamarca.png">
          <a:extLst>
            <a:ext uri="{FF2B5EF4-FFF2-40B4-BE49-F238E27FC236}">
              <a16:creationId xmlns:a16="http://schemas.microsoft.com/office/drawing/2014/main" id="{00000000-0008-0000-0D00-000002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051" r="10221" b="20986"/>
        <a:stretch/>
      </xdr:blipFill>
      <xdr:spPr bwMode="auto">
        <a:xfrm>
          <a:off x="588686" y="255298"/>
          <a:ext cx="815572" cy="1105417"/>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1</xdr:col>
      <xdr:colOff>523371</xdr:colOff>
      <xdr:row>1</xdr:row>
      <xdr:rowOff>37583</xdr:rowOff>
    </xdr:from>
    <xdr:to>
      <xdr:col>2</xdr:col>
      <xdr:colOff>498566</xdr:colOff>
      <xdr:row>3</xdr:row>
      <xdr:rowOff>359229</xdr:rowOff>
    </xdr:to>
    <xdr:pic>
      <xdr:nvPicPr>
        <xdr:cNvPr id="2" name="Imagen 1" descr="https://www.ucundinamarca.edu.co/images/iconos/escudo-ucundinamarca.png">
          <a:extLst>
            <a:ext uri="{FF2B5EF4-FFF2-40B4-BE49-F238E27FC236}">
              <a16:creationId xmlns:a16="http://schemas.microsoft.com/office/drawing/2014/main" id="{00000000-0008-0000-0E00-000002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051" r="10221" b="20986"/>
        <a:stretch/>
      </xdr:blipFill>
      <xdr:spPr bwMode="auto">
        <a:xfrm>
          <a:off x="566914" y="233526"/>
          <a:ext cx="826458" cy="1105417"/>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1</xdr:col>
      <xdr:colOff>490713</xdr:colOff>
      <xdr:row>1</xdr:row>
      <xdr:rowOff>48468</xdr:rowOff>
    </xdr:from>
    <xdr:to>
      <xdr:col>2</xdr:col>
      <xdr:colOff>653143</xdr:colOff>
      <xdr:row>3</xdr:row>
      <xdr:rowOff>381000</xdr:rowOff>
    </xdr:to>
    <xdr:pic>
      <xdr:nvPicPr>
        <xdr:cNvPr id="2" name="Imagen 1" descr="https://www.ucundinamarca.edu.co/images/iconos/escudo-ucundinamarca.png">
          <a:extLst>
            <a:ext uri="{FF2B5EF4-FFF2-40B4-BE49-F238E27FC236}">
              <a16:creationId xmlns:a16="http://schemas.microsoft.com/office/drawing/2014/main" id="{00000000-0008-0000-0F00-000002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051" r="10221" b="20986"/>
        <a:stretch/>
      </xdr:blipFill>
      <xdr:spPr bwMode="auto">
        <a:xfrm>
          <a:off x="534256" y="244411"/>
          <a:ext cx="815573" cy="1116303"/>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1</xdr:col>
      <xdr:colOff>479827</xdr:colOff>
      <xdr:row>1</xdr:row>
      <xdr:rowOff>37583</xdr:rowOff>
    </xdr:from>
    <xdr:to>
      <xdr:col>2</xdr:col>
      <xdr:colOff>664027</xdr:colOff>
      <xdr:row>3</xdr:row>
      <xdr:rowOff>359229</xdr:rowOff>
    </xdr:to>
    <xdr:pic>
      <xdr:nvPicPr>
        <xdr:cNvPr id="2" name="Imagen 1" descr="https://www.ucundinamarca.edu.co/images/iconos/escudo-ucundinamarca.png">
          <a:extLst>
            <a:ext uri="{FF2B5EF4-FFF2-40B4-BE49-F238E27FC236}">
              <a16:creationId xmlns:a16="http://schemas.microsoft.com/office/drawing/2014/main" id="{00000000-0008-0000-1000-000002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051" r="10221" b="20986"/>
        <a:stretch/>
      </xdr:blipFill>
      <xdr:spPr bwMode="auto">
        <a:xfrm>
          <a:off x="523370" y="233526"/>
          <a:ext cx="837343" cy="1105417"/>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2</xdr:col>
      <xdr:colOff>55285</xdr:colOff>
      <xdr:row>1</xdr:row>
      <xdr:rowOff>37583</xdr:rowOff>
    </xdr:from>
    <xdr:to>
      <xdr:col>2</xdr:col>
      <xdr:colOff>881743</xdr:colOff>
      <xdr:row>3</xdr:row>
      <xdr:rowOff>359229</xdr:rowOff>
    </xdr:to>
    <xdr:pic>
      <xdr:nvPicPr>
        <xdr:cNvPr id="2" name="Imagen 1" descr="https://www.ucundinamarca.edu.co/images/iconos/escudo-ucundinamarca.png">
          <a:extLst>
            <a:ext uri="{FF2B5EF4-FFF2-40B4-BE49-F238E27FC236}">
              <a16:creationId xmlns:a16="http://schemas.microsoft.com/office/drawing/2014/main" id="{00000000-0008-0000-1100-000002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051" r="10221" b="20986"/>
        <a:stretch/>
      </xdr:blipFill>
      <xdr:spPr bwMode="auto">
        <a:xfrm>
          <a:off x="751971" y="233526"/>
          <a:ext cx="826458" cy="1105417"/>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2</xdr:col>
      <xdr:colOff>185911</xdr:colOff>
      <xdr:row>1</xdr:row>
      <xdr:rowOff>59354</xdr:rowOff>
    </xdr:from>
    <xdr:to>
      <xdr:col>2</xdr:col>
      <xdr:colOff>1045027</xdr:colOff>
      <xdr:row>3</xdr:row>
      <xdr:rowOff>359229</xdr:rowOff>
    </xdr:to>
    <xdr:pic>
      <xdr:nvPicPr>
        <xdr:cNvPr id="2" name="Imagen 1" descr="https://www.ucundinamarca.edu.co/images/iconos/escudo-ucundinamarca.png">
          <a:extLst>
            <a:ext uri="{FF2B5EF4-FFF2-40B4-BE49-F238E27FC236}">
              <a16:creationId xmlns:a16="http://schemas.microsoft.com/office/drawing/2014/main" id="{00000000-0008-0000-1200-000002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051" r="10221" b="20986"/>
        <a:stretch/>
      </xdr:blipFill>
      <xdr:spPr bwMode="auto">
        <a:xfrm>
          <a:off x="882597" y="255297"/>
          <a:ext cx="859116" cy="1083646"/>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55284</xdr:colOff>
      <xdr:row>1</xdr:row>
      <xdr:rowOff>29963</xdr:rowOff>
    </xdr:from>
    <xdr:to>
      <xdr:col>2</xdr:col>
      <xdr:colOff>541019</xdr:colOff>
      <xdr:row>3</xdr:row>
      <xdr:rowOff>205741</xdr:rowOff>
    </xdr:to>
    <xdr:pic>
      <xdr:nvPicPr>
        <xdr:cNvPr id="2" name="Imagen 1" descr="https://www.ucundinamarca.edu.co/images/iconos/escudo-ucundinamarca.png">
          <a:extLst>
            <a:ext uri="{FF2B5EF4-FFF2-40B4-BE49-F238E27FC236}">
              <a16:creationId xmlns:a16="http://schemas.microsoft.com/office/drawing/2014/main" id="{00000000-0008-0000-0100-000002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051" r="10221" b="20986"/>
        <a:stretch/>
      </xdr:blipFill>
      <xdr:spPr bwMode="auto">
        <a:xfrm>
          <a:off x="603924" y="228083"/>
          <a:ext cx="485735" cy="632978"/>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2</xdr:col>
      <xdr:colOff>55285</xdr:colOff>
      <xdr:row>1</xdr:row>
      <xdr:rowOff>37583</xdr:rowOff>
    </xdr:from>
    <xdr:to>
      <xdr:col>2</xdr:col>
      <xdr:colOff>859971</xdr:colOff>
      <xdr:row>3</xdr:row>
      <xdr:rowOff>381000</xdr:rowOff>
    </xdr:to>
    <xdr:pic>
      <xdr:nvPicPr>
        <xdr:cNvPr id="2" name="Imagen 1" descr="https://www.ucundinamarca.edu.co/images/iconos/escudo-ucundinamarca.png">
          <a:extLst>
            <a:ext uri="{FF2B5EF4-FFF2-40B4-BE49-F238E27FC236}">
              <a16:creationId xmlns:a16="http://schemas.microsoft.com/office/drawing/2014/main" id="{00000000-0008-0000-1300-000002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051" r="10221" b="20986"/>
        <a:stretch/>
      </xdr:blipFill>
      <xdr:spPr bwMode="auto">
        <a:xfrm>
          <a:off x="751971" y="233526"/>
          <a:ext cx="804686" cy="1127188"/>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2</xdr:col>
      <xdr:colOff>55284</xdr:colOff>
      <xdr:row>1</xdr:row>
      <xdr:rowOff>37583</xdr:rowOff>
    </xdr:from>
    <xdr:to>
      <xdr:col>2</xdr:col>
      <xdr:colOff>914399</xdr:colOff>
      <xdr:row>3</xdr:row>
      <xdr:rowOff>370115</xdr:rowOff>
    </xdr:to>
    <xdr:pic>
      <xdr:nvPicPr>
        <xdr:cNvPr id="2" name="Imagen 1" descr="https://www.ucundinamarca.edu.co/images/iconos/escudo-ucundinamarca.png">
          <a:extLst>
            <a:ext uri="{FF2B5EF4-FFF2-40B4-BE49-F238E27FC236}">
              <a16:creationId xmlns:a16="http://schemas.microsoft.com/office/drawing/2014/main" id="{00000000-0008-0000-1400-000002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051" r="10221" b="20986"/>
        <a:stretch/>
      </xdr:blipFill>
      <xdr:spPr bwMode="auto">
        <a:xfrm>
          <a:off x="751970" y="233526"/>
          <a:ext cx="859115" cy="1116303"/>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2</xdr:col>
      <xdr:colOff>55285</xdr:colOff>
      <xdr:row>1</xdr:row>
      <xdr:rowOff>37583</xdr:rowOff>
    </xdr:from>
    <xdr:to>
      <xdr:col>2</xdr:col>
      <xdr:colOff>925285</xdr:colOff>
      <xdr:row>3</xdr:row>
      <xdr:rowOff>370115</xdr:rowOff>
    </xdr:to>
    <xdr:pic>
      <xdr:nvPicPr>
        <xdr:cNvPr id="2" name="Imagen 1" descr="https://www.ucundinamarca.edu.co/images/iconos/escudo-ucundinamarca.png">
          <a:extLst>
            <a:ext uri="{FF2B5EF4-FFF2-40B4-BE49-F238E27FC236}">
              <a16:creationId xmlns:a16="http://schemas.microsoft.com/office/drawing/2014/main" id="{00000000-0008-0000-1500-000002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051" r="10221" b="20986"/>
        <a:stretch/>
      </xdr:blipFill>
      <xdr:spPr bwMode="auto">
        <a:xfrm>
          <a:off x="751971" y="233526"/>
          <a:ext cx="870000" cy="1116303"/>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2</xdr:col>
      <xdr:colOff>55285</xdr:colOff>
      <xdr:row>1</xdr:row>
      <xdr:rowOff>37583</xdr:rowOff>
    </xdr:from>
    <xdr:to>
      <xdr:col>2</xdr:col>
      <xdr:colOff>881743</xdr:colOff>
      <xdr:row>3</xdr:row>
      <xdr:rowOff>370115</xdr:rowOff>
    </xdr:to>
    <xdr:pic>
      <xdr:nvPicPr>
        <xdr:cNvPr id="2" name="Imagen 1" descr="https://www.ucundinamarca.edu.co/images/iconos/escudo-ucundinamarca.png">
          <a:extLst>
            <a:ext uri="{FF2B5EF4-FFF2-40B4-BE49-F238E27FC236}">
              <a16:creationId xmlns:a16="http://schemas.microsoft.com/office/drawing/2014/main" id="{00000000-0008-0000-1600-000002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051" r="10221" b="20986"/>
        <a:stretch/>
      </xdr:blipFill>
      <xdr:spPr bwMode="auto">
        <a:xfrm>
          <a:off x="751971" y="233526"/>
          <a:ext cx="826458" cy="1116303"/>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2</xdr:col>
      <xdr:colOff>55284</xdr:colOff>
      <xdr:row>1</xdr:row>
      <xdr:rowOff>37583</xdr:rowOff>
    </xdr:from>
    <xdr:to>
      <xdr:col>2</xdr:col>
      <xdr:colOff>892627</xdr:colOff>
      <xdr:row>3</xdr:row>
      <xdr:rowOff>348343</xdr:rowOff>
    </xdr:to>
    <xdr:pic>
      <xdr:nvPicPr>
        <xdr:cNvPr id="2" name="Imagen 1" descr="https://www.ucundinamarca.edu.co/images/iconos/escudo-ucundinamarca.png">
          <a:extLst>
            <a:ext uri="{FF2B5EF4-FFF2-40B4-BE49-F238E27FC236}">
              <a16:creationId xmlns:a16="http://schemas.microsoft.com/office/drawing/2014/main" id="{00000000-0008-0000-1700-000002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051" r="10221" b="20986"/>
        <a:stretch/>
      </xdr:blipFill>
      <xdr:spPr bwMode="auto">
        <a:xfrm>
          <a:off x="751970" y="233526"/>
          <a:ext cx="837343" cy="1094531"/>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2</xdr:col>
      <xdr:colOff>55285</xdr:colOff>
      <xdr:row>1</xdr:row>
      <xdr:rowOff>37583</xdr:rowOff>
    </xdr:from>
    <xdr:to>
      <xdr:col>2</xdr:col>
      <xdr:colOff>870857</xdr:colOff>
      <xdr:row>4</xdr:row>
      <xdr:rowOff>0</xdr:rowOff>
    </xdr:to>
    <xdr:pic>
      <xdr:nvPicPr>
        <xdr:cNvPr id="2" name="Imagen 1" descr="https://www.ucundinamarca.edu.co/images/iconos/escudo-ucundinamarca.png">
          <a:extLst>
            <a:ext uri="{FF2B5EF4-FFF2-40B4-BE49-F238E27FC236}">
              <a16:creationId xmlns:a16="http://schemas.microsoft.com/office/drawing/2014/main" id="{00000000-0008-0000-1800-000002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051" r="10221" b="20986"/>
        <a:stretch/>
      </xdr:blipFill>
      <xdr:spPr bwMode="auto">
        <a:xfrm>
          <a:off x="751971" y="233526"/>
          <a:ext cx="815572" cy="1138074"/>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621342</xdr:colOff>
      <xdr:row>1</xdr:row>
      <xdr:rowOff>70240</xdr:rowOff>
    </xdr:from>
    <xdr:to>
      <xdr:col>2</xdr:col>
      <xdr:colOff>718457</xdr:colOff>
      <xdr:row>3</xdr:row>
      <xdr:rowOff>359229</xdr:rowOff>
    </xdr:to>
    <xdr:pic>
      <xdr:nvPicPr>
        <xdr:cNvPr id="5" name="Imagen 4" descr="https://www.ucundinamarca.edu.co/images/iconos/escudo-ucundinamarca.png">
          <a:extLst>
            <a:ext uri="{FF2B5EF4-FFF2-40B4-BE49-F238E27FC236}">
              <a16:creationId xmlns:a16="http://schemas.microsoft.com/office/drawing/2014/main" id="{00000000-0008-0000-0200-000005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051" r="10221" b="20986"/>
        <a:stretch/>
      </xdr:blipFill>
      <xdr:spPr bwMode="auto">
        <a:xfrm>
          <a:off x="664885" y="266183"/>
          <a:ext cx="750258" cy="1072760"/>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501599</xdr:colOff>
      <xdr:row>1</xdr:row>
      <xdr:rowOff>48469</xdr:rowOff>
    </xdr:from>
    <xdr:to>
      <xdr:col>2</xdr:col>
      <xdr:colOff>674914</xdr:colOff>
      <xdr:row>3</xdr:row>
      <xdr:rowOff>381001</xdr:rowOff>
    </xdr:to>
    <xdr:pic>
      <xdr:nvPicPr>
        <xdr:cNvPr id="2" name="Imagen 1" descr="https://www.ucundinamarca.edu.co/images/iconos/escudo-ucundinamarca.png">
          <a:extLst>
            <a:ext uri="{FF2B5EF4-FFF2-40B4-BE49-F238E27FC236}">
              <a16:creationId xmlns:a16="http://schemas.microsoft.com/office/drawing/2014/main" id="{00000000-0008-0000-0300-000002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051" r="10221" b="20986"/>
        <a:stretch/>
      </xdr:blipFill>
      <xdr:spPr bwMode="auto">
        <a:xfrm>
          <a:off x="545142" y="244412"/>
          <a:ext cx="826458" cy="1116303"/>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588684</xdr:colOff>
      <xdr:row>1</xdr:row>
      <xdr:rowOff>59355</xdr:rowOff>
    </xdr:from>
    <xdr:to>
      <xdr:col>2</xdr:col>
      <xdr:colOff>576941</xdr:colOff>
      <xdr:row>3</xdr:row>
      <xdr:rowOff>370115</xdr:rowOff>
    </xdr:to>
    <xdr:pic>
      <xdr:nvPicPr>
        <xdr:cNvPr id="2" name="Imagen 1" descr="https://www.ucundinamarca.edu.co/images/iconos/escudo-ucundinamarca.png">
          <a:extLst>
            <a:ext uri="{FF2B5EF4-FFF2-40B4-BE49-F238E27FC236}">
              <a16:creationId xmlns:a16="http://schemas.microsoft.com/office/drawing/2014/main" id="{00000000-0008-0000-0400-000002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051" r="10221" b="20986"/>
        <a:stretch/>
      </xdr:blipFill>
      <xdr:spPr bwMode="auto">
        <a:xfrm>
          <a:off x="632227" y="255298"/>
          <a:ext cx="837343" cy="1094531"/>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566913</xdr:colOff>
      <xdr:row>1</xdr:row>
      <xdr:rowOff>48469</xdr:rowOff>
    </xdr:from>
    <xdr:to>
      <xdr:col>2</xdr:col>
      <xdr:colOff>762000</xdr:colOff>
      <xdr:row>3</xdr:row>
      <xdr:rowOff>381000</xdr:rowOff>
    </xdr:to>
    <xdr:pic>
      <xdr:nvPicPr>
        <xdr:cNvPr id="2" name="Imagen 1" descr="https://www.ucundinamarca.edu.co/images/iconos/escudo-ucundinamarca.png">
          <a:extLst>
            <a:ext uri="{FF2B5EF4-FFF2-40B4-BE49-F238E27FC236}">
              <a16:creationId xmlns:a16="http://schemas.microsoft.com/office/drawing/2014/main" id="{00000000-0008-0000-0500-000002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051" r="10221" b="20986"/>
        <a:stretch/>
      </xdr:blipFill>
      <xdr:spPr bwMode="auto">
        <a:xfrm>
          <a:off x="610456" y="244412"/>
          <a:ext cx="848230" cy="1116302"/>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512485</xdr:colOff>
      <xdr:row>1</xdr:row>
      <xdr:rowOff>48469</xdr:rowOff>
    </xdr:from>
    <xdr:to>
      <xdr:col>2</xdr:col>
      <xdr:colOff>642258</xdr:colOff>
      <xdr:row>3</xdr:row>
      <xdr:rowOff>370115</xdr:rowOff>
    </xdr:to>
    <xdr:pic>
      <xdr:nvPicPr>
        <xdr:cNvPr id="2" name="Imagen 1" descr="https://www.ucundinamarca.edu.co/images/iconos/escudo-ucundinamarca.png">
          <a:extLst>
            <a:ext uri="{FF2B5EF4-FFF2-40B4-BE49-F238E27FC236}">
              <a16:creationId xmlns:a16="http://schemas.microsoft.com/office/drawing/2014/main" id="{00000000-0008-0000-0600-000002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051" r="10221" b="20986"/>
        <a:stretch/>
      </xdr:blipFill>
      <xdr:spPr bwMode="auto">
        <a:xfrm>
          <a:off x="556028" y="244412"/>
          <a:ext cx="782916" cy="1105417"/>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501599</xdr:colOff>
      <xdr:row>1</xdr:row>
      <xdr:rowOff>59355</xdr:rowOff>
    </xdr:from>
    <xdr:to>
      <xdr:col>2</xdr:col>
      <xdr:colOff>674914</xdr:colOff>
      <xdr:row>4</xdr:row>
      <xdr:rowOff>1</xdr:rowOff>
    </xdr:to>
    <xdr:pic>
      <xdr:nvPicPr>
        <xdr:cNvPr id="2" name="Imagen 1" descr="https://www.ucundinamarca.edu.co/images/iconos/escudo-ucundinamarca.png">
          <a:extLst>
            <a:ext uri="{FF2B5EF4-FFF2-40B4-BE49-F238E27FC236}">
              <a16:creationId xmlns:a16="http://schemas.microsoft.com/office/drawing/2014/main" id="{00000000-0008-0000-0700-000002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051" r="10221" b="20986"/>
        <a:stretch/>
      </xdr:blipFill>
      <xdr:spPr bwMode="auto">
        <a:xfrm>
          <a:off x="545142" y="255298"/>
          <a:ext cx="826458" cy="1116303"/>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87941</xdr:colOff>
      <xdr:row>1</xdr:row>
      <xdr:rowOff>48468</xdr:rowOff>
    </xdr:from>
    <xdr:to>
      <xdr:col>2</xdr:col>
      <xdr:colOff>925284</xdr:colOff>
      <xdr:row>3</xdr:row>
      <xdr:rowOff>381000</xdr:rowOff>
    </xdr:to>
    <xdr:pic>
      <xdr:nvPicPr>
        <xdr:cNvPr id="2" name="Imagen 1" descr="https://www.ucundinamarca.edu.co/images/iconos/escudo-ucundinamarca.png">
          <a:extLst>
            <a:ext uri="{FF2B5EF4-FFF2-40B4-BE49-F238E27FC236}">
              <a16:creationId xmlns:a16="http://schemas.microsoft.com/office/drawing/2014/main" id="{00000000-0008-0000-0800-000002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051" r="10221" b="20986"/>
        <a:stretch/>
      </xdr:blipFill>
      <xdr:spPr bwMode="auto">
        <a:xfrm>
          <a:off x="784627" y="244411"/>
          <a:ext cx="837343" cy="1116303"/>
        </a:xfrm>
        <a:prstGeom prst="rect">
          <a:avLst/>
        </a:prstGeom>
        <a:noFill/>
        <a:ln>
          <a:noFill/>
        </a:ln>
        <a:extLst>
          <a:ext uri="{53640926-AAD7-44D8-BBD7-CCE9431645EC}">
            <a14:shadowObscured xmlns:a14="http://schemas.microsoft.com/office/drawing/2010/main"/>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KATE\EPIr046_V8%20Seguimiento%20Proyectos%20Inversion%20LE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MENU"/>
      <sheetName val="410101"/>
      <sheetName val="410102"/>
      <sheetName val="410103"/>
      <sheetName val="410104"/>
      <sheetName val="410105"/>
      <sheetName val="410106"/>
      <sheetName val="410107"/>
      <sheetName val="410108"/>
      <sheetName val="410109"/>
      <sheetName val="410110"/>
      <sheetName val="410111"/>
      <sheetName val="410112"/>
      <sheetName val="410113"/>
      <sheetName val="410114"/>
      <sheetName val="410115"/>
      <sheetName val="410116"/>
      <sheetName val="410117"/>
      <sheetName val="Hoja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4:B32"/>
  <sheetViews>
    <sheetView view="pageBreakPreview" topLeftCell="A31" zoomScale="80" zoomScaleNormal="50" zoomScaleSheetLayoutView="80" workbookViewId="0">
      <selection activeCell="E12" sqref="E12"/>
    </sheetView>
  </sheetViews>
  <sheetFormatPr baseColWidth="10" defaultColWidth="10.7109375" defaultRowHeight="15" x14ac:dyDescent="0.25"/>
  <cols>
    <col min="7" max="7" width="32.28515625" customWidth="1"/>
    <col min="8" max="8" width="21.140625" customWidth="1"/>
  </cols>
  <sheetData>
    <row r="4" spans="1:2" ht="27" customHeight="1" x14ac:dyDescent="0.25"/>
    <row r="9" spans="1:2" x14ac:dyDescent="0.25">
      <c r="A9" s="1"/>
      <c r="B9" s="1"/>
    </row>
    <row r="10" spans="1:2" x14ac:dyDescent="0.25">
      <c r="A10" s="1"/>
      <c r="B10" s="1"/>
    </row>
    <row r="11" spans="1:2" x14ac:dyDescent="0.25">
      <c r="A11" s="1"/>
      <c r="B11" s="1"/>
    </row>
    <row r="14" spans="1:2" ht="4.5" customHeight="1" x14ac:dyDescent="0.25"/>
    <row r="32" ht="15.6" customHeight="1" x14ac:dyDescent="0.25"/>
  </sheetData>
  <pageMargins left="0.25" right="0.25"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dimension ref="A1:AC37"/>
  <sheetViews>
    <sheetView zoomScale="60" zoomScaleNormal="60" workbookViewId="0">
      <selection activeCell="P37" sqref="P37"/>
    </sheetView>
  </sheetViews>
  <sheetFormatPr baseColWidth="10" defaultColWidth="21.28515625" defaultRowHeight="15.75" x14ac:dyDescent="0.2"/>
  <cols>
    <col min="1" max="1" width="0.7109375" style="2" customWidth="1"/>
    <col min="2" max="2" width="9.42578125" style="9" customWidth="1"/>
    <col min="3" max="3" width="20.140625" style="10" customWidth="1"/>
    <col min="4" max="4" width="22.42578125" style="32" customWidth="1"/>
    <col min="5" max="5" width="24.140625" style="15" customWidth="1"/>
    <col min="6" max="6" width="26.7109375" style="15" customWidth="1"/>
    <col min="7" max="7" width="21.28515625" style="13" customWidth="1"/>
    <col min="8" max="8" width="21.5703125" style="13" customWidth="1"/>
    <col min="9" max="9" width="21.5703125" style="35" customWidth="1"/>
    <col min="10" max="10" width="18.7109375" style="27" customWidth="1"/>
    <col min="11" max="11" width="12.28515625" style="29" customWidth="1"/>
    <col min="12" max="13" width="5.42578125" style="44" customWidth="1"/>
    <col min="14" max="14" width="5.42578125" style="25" customWidth="1"/>
    <col min="15" max="15" width="15.5703125" style="25" customWidth="1"/>
    <col min="16" max="16" width="13.42578125" style="25" customWidth="1"/>
    <col min="17" max="17" width="17.42578125" style="25" customWidth="1"/>
    <col min="18" max="18" width="16.42578125" style="25" customWidth="1"/>
    <col min="19" max="19" width="17.5703125" style="3" customWidth="1"/>
    <col min="20" max="20" width="16.42578125" style="3" customWidth="1"/>
    <col min="21" max="21" width="19.7109375" style="30" customWidth="1"/>
    <col min="22" max="22" width="24.7109375" style="3" customWidth="1"/>
    <col min="23" max="24" width="14" style="3" customWidth="1"/>
    <col min="25" max="25" width="14" style="2" customWidth="1"/>
    <col min="26" max="16384" width="21.28515625" style="2"/>
  </cols>
  <sheetData>
    <row r="1" spans="1:29" s="5" customFormat="1" x14ac:dyDescent="0.2">
      <c r="A1" s="5" t="s">
        <v>0</v>
      </c>
      <c r="B1" s="8"/>
      <c r="C1" s="8"/>
      <c r="D1" s="31"/>
      <c r="E1" s="14"/>
      <c r="F1" s="14"/>
      <c r="G1" s="12" t="s">
        <v>559</v>
      </c>
      <c r="H1" s="12"/>
      <c r="I1" s="34"/>
      <c r="J1" s="26"/>
      <c r="K1" s="28"/>
      <c r="L1" s="42"/>
      <c r="M1" s="42"/>
      <c r="N1" s="23"/>
      <c r="O1" s="23"/>
      <c r="P1" s="23"/>
      <c r="Q1" s="23"/>
      <c r="R1" s="23"/>
      <c r="S1" s="6"/>
      <c r="T1" s="6"/>
      <c r="U1" s="8"/>
    </row>
    <row r="2" spans="1:29" s="8" customFormat="1" ht="31.15" customHeight="1" x14ac:dyDescent="0.2">
      <c r="B2" s="564"/>
      <c r="C2" s="565"/>
      <c r="D2" s="573" t="s">
        <v>1</v>
      </c>
      <c r="E2" s="574"/>
      <c r="F2" s="574"/>
      <c r="G2" s="574"/>
      <c r="H2" s="574"/>
      <c r="I2" s="574"/>
      <c r="J2" s="574"/>
      <c r="K2" s="574"/>
      <c r="L2" s="574"/>
      <c r="M2" s="574"/>
      <c r="N2" s="574"/>
      <c r="O2" s="574"/>
      <c r="P2" s="574"/>
      <c r="Q2" s="574"/>
      <c r="R2" s="574"/>
      <c r="S2" s="574"/>
      <c r="T2" s="575"/>
      <c r="U2" s="573" t="s">
        <v>2</v>
      </c>
      <c r="V2" s="575"/>
      <c r="W2" s="5"/>
      <c r="X2" s="5"/>
      <c r="Y2" s="5"/>
      <c r="Z2" s="5"/>
      <c r="AA2" s="11"/>
      <c r="AB2" s="11"/>
      <c r="AC2" s="11"/>
    </row>
    <row r="3" spans="1:29" s="8" customFormat="1" ht="31.15" customHeight="1" x14ac:dyDescent="0.2">
      <c r="B3" s="566"/>
      <c r="C3" s="567"/>
      <c r="D3" s="573" t="s">
        <v>3</v>
      </c>
      <c r="E3" s="574"/>
      <c r="F3" s="574"/>
      <c r="G3" s="574"/>
      <c r="H3" s="574"/>
      <c r="I3" s="574"/>
      <c r="J3" s="574"/>
      <c r="K3" s="574"/>
      <c r="L3" s="574"/>
      <c r="M3" s="574"/>
      <c r="N3" s="574"/>
      <c r="O3" s="574"/>
      <c r="P3" s="574"/>
      <c r="Q3" s="574"/>
      <c r="R3" s="574"/>
      <c r="S3" s="574"/>
      <c r="T3" s="575"/>
      <c r="U3" s="573" t="s">
        <v>4</v>
      </c>
      <c r="V3" s="575"/>
      <c r="W3" s="5"/>
      <c r="X3" s="5"/>
      <c r="Y3" s="5"/>
      <c r="Z3" s="5"/>
      <c r="AA3" s="11"/>
      <c r="AB3" s="11"/>
      <c r="AC3" s="11"/>
    </row>
    <row r="4" spans="1:29" s="8" customFormat="1" ht="31.15" customHeight="1" x14ac:dyDescent="0.2">
      <c r="B4" s="568"/>
      <c r="C4" s="569"/>
      <c r="D4" s="573" t="s">
        <v>5</v>
      </c>
      <c r="E4" s="574"/>
      <c r="F4" s="574"/>
      <c r="G4" s="574"/>
      <c r="H4" s="574"/>
      <c r="I4" s="574"/>
      <c r="J4" s="574"/>
      <c r="K4" s="574"/>
      <c r="L4" s="574"/>
      <c r="M4" s="574"/>
      <c r="N4" s="574"/>
      <c r="O4" s="574"/>
      <c r="P4" s="574"/>
      <c r="Q4" s="574"/>
      <c r="R4" s="574"/>
      <c r="S4" s="574"/>
      <c r="T4" s="575"/>
      <c r="U4" s="573" t="s">
        <v>6</v>
      </c>
      <c r="V4" s="575"/>
      <c r="W4" s="5"/>
      <c r="X4" s="5"/>
      <c r="Y4" s="5"/>
      <c r="Z4" s="5"/>
      <c r="AA4" s="11"/>
      <c r="AB4" s="11"/>
      <c r="AC4" s="11"/>
    </row>
    <row r="5" spans="1:29" s="5" customFormat="1" ht="16.5" customHeight="1" x14ac:dyDescent="0.2">
      <c r="B5" s="8"/>
      <c r="C5" s="8"/>
      <c r="D5" s="31"/>
      <c r="E5" s="14"/>
      <c r="F5" s="14"/>
      <c r="G5" s="12"/>
      <c r="H5" s="12"/>
      <c r="I5" s="34"/>
      <c r="J5" s="26"/>
      <c r="K5" s="28"/>
      <c r="L5" s="42"/>
      <c r="M5" s="42"/>
      <c r="N5" s="23"/>
      <c r="O5" s="23"/>
      <c r="P5" s="23"/>
      <c r="Q5" s="23"/>
      <c r="R5" s="23"/>
      <c r="S5" s="6"/>
      <c r="T5" s="6"/>
      <c r="U5" s="8"/>
    </row>
    <row r="6" spans="1:29" s="5" customFormat="1" ht="16.5" customHeight="1" x14ac:dyDescent="0.2">
      <c r="B6" s="17" t="s">
        <v>7</v>
      </c>
      <c r="C6" s="8"/>
      <c r="D6" s="31"/>
      <c r="E6" s="14"/>
      <c r="F6" s="14"/>
      <c r="G6" s="12"/>
      <c r="H6" s="12"/>
      <c r="I6" s="34"/>
      <c r="J6" s="26"/>
      <c r="K6" s="28"/>
      <c r="L6" s="42"/>
      <c r="M6" s="42"/>
      <c r="N6" s="24"/>
      <c r="U6" s="8"/>
    </row>
    <row r="7" spans="1:29" s="5" customFormat="1" ht="17.25" customHeight="1" x14ac:dyDescent="0.2">
      <c r="D7" s="24"/>
      <c r="E7" s="19"/>
      <c r="F7" s="19"/>
      <c r="G7" s="12"/>
      <c r="H7" s="12"/>
      <c r="I7" s="34"/>
      <c r="J7" s="26"/>
      <c r="K7" s="28"/>
      <c r="L7" s="42"/>
      <c r="M7" s="42"/>
      <c r="N7" s="23"/>
      <c r="U7" s="8"/>
    </row>
    <row r="8" spans="1:29" s="5" customFormat="1" ht="25.9" customHeight="1" x14ac:dyDescent="0.2">
      <c r="C8" s="601" t="s">
        <v>8</v>
      </c>
      <c r="D8" s="602"/>
      <c r="E8" s="16" t="s">
        <v>1647</v>
      </c>
      <c r="F8" s="19"/>
      <c r="G8" s="12"/>
      <c r="H8" s="12"/>
      <c r="I8" s="34"/>
      <c r="J8" s="26"/>
      <c r="K8" s="28"/>
      <c r="L8" s="42"/>
      <c r="M8" s="42"/>
      <c r="N8" s="23"/>
      <c r="U8" s="8"/>
    </row>
    <row r="9" spans="1:29" s="5" customFormat="1" ht="25.9" customHeight="1" x14ac:dyDescent="0.2">
      <c r="C9" s="601" t="s">
        <v>9</v>
      </c>
      <c r="D9" s="602"/>
      <c r="E9" s="125">
        <v>8</v>
      </c>
      <c r="F9" s="19"/>
      <c r="G9" s="12"/>
      <c r="H9" s="12"/>
      <c r="I9" s="34"/>
      <c r="J9" s="26"/>
      <c r="K9" s="28"/>
      <c r="L9" s="42"/>
      <c r="M9" s="42"/>
      <c r="N9" s="23"/>
      <c r="U9" s="8"/>
    </row>
    <row r="10" spans="1:29" s="5" customFormat="1" ht="25.9" customHeight="1" x14ac:dyDescent="0.2">
      <c r="B10" s="8"/>
      <c r="C10" s="8"/>
      <c r="D10" s="31"/>
      <c r="E10" s="14"/>
      <c r="F10" s="14"/>
      <c r="G10" s="12"/>
      <c r="H10" s="12"/>
      <c r="I10" s="34"/>
      <c r="J10" s="26"/>
      <c r="O10" s="23"/>
      <c r="P10" s="23"/>
      <c r="Q10" s="23"/>
      <c r="R10" s="23"/>
      <c r="S10" s="6"/>
      <c r="T10" s="6"/>
      <c r="U10" s="8"/>
    </row>
    <row r="11" spans="1:29" s="18" customFormat="1" ht="25.9" customHeight="1" x14ac:dyDescent="0.25">
      <c r="B11" s="584" t="s">
        <v>10</v>
      </c>
      <c r="C11" s="584" t="s">
        <v>11</v>
      </c>
      <c r="D11" s="584" t="s">
        <v>33</v>
      </c>
      <c r="E11" s="584" t="s">
        <v>34</v>
      </c>
      <c r="F11" s="584" t="s">
        <v>35</v>
      </c>
      <c r="G11" s="572" t="s">
        <v>36</v>
      </c>
      <c r="H11" s="582" t="s">
        <v>37</v>
      </c>
      <c r="I11" s="580" t="s">
        <v>38</v>
      </c>
      <c r="K11" s="578" t="s">
        <v>39</v>
      </c>
      <c r="L11" s="579"/>
      <c r="M11" s="20">
        <f>SUM(M12:M14)</f>
        <v>17</v>
      </c>
    </row>
    <row r="12" spans="1:29" s="18" customFormat="1" ht="25.9" customHeight="1" x14ac:dyDescent="0.25">
      <c r="B12" s="585"/>
      <c r="C12" s="585"/>
      <c r="D12" s="585"/>
      <c r="E12" s="585"/>
      <c r="F12" s="585"/>
      <c r="G12" s="572"/>
      <c r="H12" s="583"/>
      <c r="I12" s="581"/>
      <c r="K12" s="20" t="s">
        <v>40</v>
      </c>
      <c r="L12" s="39">
        <v>1</v>
      </c>
      <c r="M12" s="20">
        <f>COUNT(L18:L32)</f>
        <v>9</v>
      </c>
    </row>
    <row r="13" spans="1:29" s="36" customFormat="1" ht="40.15" customHeight="1" x14ac:dyDescent="0.2">
      <c r="B13" s="145" t="s">
        <v>560</v>
      </c>
      <c r="C13" s="143" t="s">
        <v>561</v>
      </c>
      <c r="D13" s="144" t="s">
        <v>562</v>
      </c>
      <c r="E13" s="345">
        <v>22400835427.560001</v>
      </c>
      <c r="F13" s="126">
        <f>SUM(E17:E46)</f>
        <v>26020991006</v>
      </c>
      <c r="G13" s="291">
        <f>+SUM(S18:S52)</f>
        <v>26070691006</v>
      </c>
      <c r="H13" s="292">
        <f>SUM(U18:U52)</f>
        <v>25558905545</v>
      </c>
      <c r="I13" s="289">
        <f>+E13-F13</f>
        <v>-3620155578.4399986</v>
      </c>
      <c r="K13" s="20" t="s">
        <v>42</v>
      </c>
      <c r="L13" s="40">
        <v>2</v>
      </c>
      <c r="M13" s="20">
        <f>COUNT(M18:M44)</f>
        <v>6</v>
      </c>
    </row>
    <row r="14" spans="1:29" s="36" customFormat="1" ht="25.5" x14ac:dyDescent="0.2">
      <c r="B14" s="572" t="s">
        <v>13</v>
      </c>
      <c r="C14" s="572"/>
      <c r="D14" s="572"/>
      <c r="E14" s="572"/>
      <c r="F14" s="293">
        <f>+F13/E13</f>
        <v>1.1616080610094603</v>
      </c>
      <c r="G14" s="293">
        <f>+G13/E13</f>
        <v>1.1638267282623278</v>
      </c>
      <c r="H14" s="293">
        <f>+H13/E13</f>
        <v>1.14098001512723</v>
      </c>
      <c r="I14" s="286"/>
      <c r="K14" s="20" t="s">
        <v>43</v>
      </c>
      <c r="L14" s="41">
        <v>3</v>
      </c>
      <c r="M14" s="20">
        <f>COUNT(N18:N46)</f>
        <v>2</v>
      </c>
    </row>
    <row r="15" spans="1:29" s="36" customFormat="1" ht="24.6" customHeight="1" x14ac:dyDescent="0.2">
      <c r="B15" s="100"/>
      <c r="C15" s="100"/>
      <c r="L15" s="33"/>
      <c r="M15" s="33"/>
      <c r="N15" s="33"/>
    </row>
    <row r="16" spans="1:29" s="36" customFormat="1" ht="24.6" customHeight="1" x14ac:dyDescent="0.2">
      <c r="B16" s="584" t="s">
        <v>44</v>
      </c>
      <c r="C16" s="584" t="s">
        <v>45</v>
      </c>
      <c r="D16" s="584" t="s">
        <v>46</v>
      </c>
      <c r="E16" s="584" t="s">
        <v>35</v>
      </c>
      <c r="F16" s="584" t="s">
        <v>47</v>
      </c>
      <c r="G16" s="584" t="s">
        <v>48</v>
      </c>
      <c r="H16" s="584" t="s">
        <v>49</v>
      </c>
      <c r="I16" s="584" t="s">
        <v>50</v>
      </c>
      <c r="J16" s="584" t="s">
        <v>51</v>
      </c>
      <c r="K16" s="584" t="s">
        <v>52</v>
      </c>
      <c r="L16" s="586" t="s">
        <v>53</v>
      </c>
      <c r="M16" s="587"/>
      <c r="N16" s="588"/>
      <c r="O16" s="584" t="s">
        <v>54</v>
      </c>
      <c r="P16" s="584" t="s">
        <v>55</v>
      </c>
      <c r="Q16" s="584" t="s">
        <v>56</v>
      </c>
      <c r="R16" s="597" t="s">
        <v>347</v>
      </c>
      <c r="S16" s="584" t="s">
        <v>58</v>
      </c>
      <c r="T16" s="584" t="s">
        <v>59</v>
      </c>
      <c r="U16" s="584" t="s">
        <v>60</v>
      </c>
      <c r="V16" s="572" t="s">
        <v>61</v>
      </c>
    </row>
    <row r="17" spans="2:24" s="36" customFormat="1" ht="24.6" customHeight="1" x14ac:dyDescent="0.2">
      <c r="B17" s="585"/>
      <c r="C17" s="585"/>
      <c r="D17" s="585"/>
      <c r="E17" s="585"/>
      <c r="F17" s="585"/>
      <c r="G17" s="585"/>
      <c r="H17" s="585"/>
      <c r="I17" s="585"/>
      <c r="J17" s="585"/>
      <c r="K17" s="585"/>
      <c r="L17" s="45">
        <v>1</v>
      </c>
      <c r="M17" s="46">
        <v>2</v>
      </c>
      <c r="N17" s="47">
        <v>3</v>
      </c>
      <c r="O17" s="585"/>
      <c r="P17" s="585"/>
      <c r="Q17" s="585"/>
      <c r="R17" s="598"/>
      <c r="S17" s="585"/>
      <c r="T17" s="585"/>
      <c r="U17" s="585"/>
      <c r="V17" s="572"/>
    </row>
    <row r="18" spans="2:24" ht="253.9" customHeight="1" x14ac:dyDescent="0.2">
      <c r="B18" s="56" t="s">
        <v>563</v>
      </c>
      <c r="C18" s="55" t="s">
        <v>564</v>
      </c>
      <c r="D18" s="66">
        <v>65991435</v>
      </c>
      <c r="E18" s="101">
        <v>65991435</v>
      </c>
      <c r="F18" s="116">
        <f>+E18/D18</f>
        <v>1</v>
      </c>
      <c r="G18" s="55" t="s">
        <v>565</v>
      </c>
      <c r="H18" s="55" t="s">
        <v>73</v>
      </c>
      <c r="I18" s="56" t="s">
        <v>566</v>
      </c>
      <c r="J18" s="124" t="s">
        <v>181</v>
      </c>
      <c r="K18" s="98" t="s">
        <v>75</v>
      </c>
      <c r="L18" s="45">
        <v>1</v>
      </c>
      <c r="M18" s="131"/>
      <c r="N18" s="57"/>
      <c r="O18" s="87" t="s">
        <v>1483</v>
      </c>
      <c r="P18" s="56" t="s">
        <v>567</v>
      </c>
      <c r="Q18" s="386">
        <v>65991435</v>
      </c>
      <c r="R18" s="55">
        <v>281</v>
      </c>
      <c r="S18" s="71">
        <v>65991435</v>
      </c>
      <c r="T18" s="58">
        <v>3080</v>
      </c>
      <c r="U18" s="62">
        <v>54145000</v>
      </c>
      <c r="V18" s="71"/>
      <c r="W18" s="2"/>
      <c r="X18" s="2"/>
    </row>
    <row r="19" spans="2:24" ht="253.9" customHeight="1" x14ac:dyDescent="0.2">
      <c r="B19" s="56" t="s">
        <v>568</v>
      </c>
      <c r="C19" s="55" t="s">
        <v>569</v>
      </c>
      <c r="D19" s="338">
        <v>159947107</v>
      </c>
      <c r="E19" s="101">
        <v>159947107</v>
      </c>
      <c r="F19" s="116">
        <f t="shared" ref="F19:F25" si="0">+E19/D19</f>
        <v>1</v>
      </c>
      <c r="G19" s="55" t="s">
        <v>570</v>
      </c>
      <c r="H19" s="55" t="s">
        <v>73</v>
      </c>
      <c r="I19" s="56" t="s">
        <v>571</v>
      </c>
      <c r="J19" s="61" t="s">
        <v>181</v>
      </c>
      <c r="K19" s="59" t="s">
        <v>75</v>
      </c>
      <c r="L19" s="45">
        <v>1</v>
      </c>
      <c r="M19" s="57"/>
      <c r="N19" s="57"/>
      <c r="O19" s="87" t="s">
        <v>1483</v>
      </c>
      <c r="P19" s="58">
        <v>232</v>
      </c>
      <c r="Q19" s="101">
        <v>159947107</v>
      </c>
      <c r="R19" s="58">
        <v>617</v>
      </c>
      <c r="S19" s="62">
        <v>159947107</v>
      </c>
      <c r="T19" s="325">
        <v>5020</v>
      </c>
      <c r="U19" s="94">
        <v>155951473</v>
      </c>
      <c r="V19" s="55"/>
      <c r="W19" s="2"/>
      <c r="X19" s="2"/>
    </row>
    <row r="20" spans="2:24" ht="253.9" customHeight="1" x14ac:dyDescent="0.2">
      <c r="B20" s="56">
        <v>31</v>
      </c>
      <c r="C20" s="55" t="s">
        <v>569</v>
      </c>
      <c r="D20" s="338">
        <v>159947107</v>
      </c>
      <c r="E20" s="80"/>
      <c r="F20" s="116">
        <f t="shared" si="0"/>
        <v>0</v>
      </c>
      <c r="G20" s="55" t="s">
        <v>573</v>
      </c>
      <c r="H20" s="55" t="s">
        <v>73</v>
      </c>
      <c r="I20" s="56" t="s">
        <v>574</v>
      </c>
      <c r="J20" s="124"/>
      <c r="K20" s="59" t="s">
        <v>75</v>
      </c>
      <c r="L20" s="45">
        <v>1</v>
      </c>
      <c r="M20" s="131"/>
      <c r="N20" s="131"/>
      <c r="O20" s="87" t="s">
        <v>1744</v>
      </c>
      <c r="P20" s="56" t="s">
        <v>1761</v>
      </c>
      <c r="Q20" s="61">
        <v>27000000</v>
      </c>
      <c r="R20" s="55">
        <v>1484</v>
      </c>
      <c r="S20" s="61">
        <v>27000000</v>
      </c>
      <c r="T20" s="58">
        <v>6076</v>
      </c>
      <c r="U20" s="62">
        <v>27000000</v>
      </c>
      <c r="V20" s="71"/>
      <c r="W20" s="2"/>
      <c r="X20" s="2"/>
    </row>
    <row r="21" spans="2:24" ht="253.9" customHeight="1" x14ac:dyDescent="0.2">
      <c r="B21" s="56" t="s">
        <v>575</v>
      </c>
      <c r="C21" s="55" t="s">
        <v>569</v>
      </c>
      <c r="D21" s="66">
        <v>237322850</v>
      </c>
      <c r="E21" s="80"/>
      <c r="F21" s="116">
        <f t="shared" si="0"/>
        <v>0</v>
      </c>
      <c r="G21" s="55" t="s">
        <v>576</v>
      </c>
      <c r="H21" s="55" t="s">
        <v>73</v>
      </c>
      <c r="I21" s="56" t="s">
        <v>577</v>
      </c>
      <c r="J21" s="124"/>
      <c r="K21" s="59" t="s">
        <v>75</v>
      </c>
      <c r="L21" s="131"/>
      <c r="M21" s="46">
        <v>2</v>
      </c>
      <c r="N21" s="72"/>
      <c r="O21" s="87" t="s">
        <v>1744</v>
      </c>
      <c r="P21" s="56" t="s">
        <v>1762</v>
      </c>
      <c r="Q21" s="61">
        <v>22700000</v>
      </c>
      <c r="R21" s="55">
        <v>1678</v>
      </c>
      <c r="S21" s="62">
        <v>22700000</v>
      </c>
      <c r="T21" s="55"/>
      <c r="U21" s="55"/>
      <c r="V21" s="482"/>
      <c r="W21" s="2"/>
      <c r="X21" s="2"/>
    </row>
    <row r="22" spans="2:24" ht="253.9" customHeight="1" x14ac:dyDescent="0.2">
      <c r="B22" s="56" t="s">
        <v>578</v>
      </c>
      <c r="C22" s="55" t="s">
        <v>579</v>
      </c>
      <c r="D22" s="66">
        <v>234421382</v>
      </c>
      <c r="E22" s="101">
        <v>234351359</v>
      </c>
      <c r="F22" s="116">
        <f t="shared" si="0"/>
        <v>0.99970129431281995</v>
      </c>
      <c r="G22" s="129" t="s">
        <v>580</v>
      </c>
      <c r="H22" s="55" t="s">
        <v>73</v>
      </c>
      <c r="I22" s="56" t="s">
        <v>581</v>
      </c>
      <c r="J22" s="61" t="s">
        <v>181</v>
      </c>
      <c r="K22" s="98" t="s">
        <v>100</v>
      </c>
      <c r="L22" s="45">
        <v>1</v>
      </c>
      <c r="M22" s="57"/>
      <c r="N22" s="57"/>
      <c r="O22" s="87" t="s">
        <v>1744</v>
      </c>
      <c r="P22" s="56" t="s">
        <v>582</v>
      </c>
      <c r="Q22" s="386">
        <v>234351359</v>
      </c>
      <c r="R22" s="55">
        <v>514</v>
      </c>
      <c r="S22" s="94">
        <v>234351359</v>
      </c>
      <c r="T22" s="55">
        <v>5786</v>
      </c>
      <c r="U22" s="94">
        <v>233478000</v>
      </c>
      <c r="V22" s="51"/>
      <c r="W22" s="2"/>
      <c r="X22" s="2"/>
    </row>
    <row r="23" spans="2:24" ht="253.9" customHeight="1" x14ac:dyDescent="0.2">
      <c r="B23" s="56" t="s">
        <v>572</v>
      </c>
      <c r="C23" s="55" t="s">
        <v>583</v>
      </c>
      <c r="D23" s="298">
        <v>420999956</v>
      </c>
      <c r="E23" s="101">
        <v>420999956</v>
      </c>
      <c r="F23" s="116">
        <f t="shared" si="0"/>
        <v>1</v>
      </c>
      <c r="G23" s="129" t="s">
        <v>584</v>
      </c>
      <c r="H23" s="55" t="s">
        <v>73</v>
      </c>
      <c r="I23" s="56" t="s">
        <v>585</v>
      </c>
      <c r="J23" s="61" t="s">
        <v>586</v>
      </c>
      <c r="K23" s="59" t="s">
        <v>100</v>
      </c>
      <c r="L23" s="45">
        <v>1</v>
      </c>
      <c r="M23" s="57"/>
      <c r="N23" s="57"/>
      <c r="O23" s="87" t="s">
        <v>1483</v>
      </c>
      <c r="P23" s="58">
        <v>251</v>
      </c>
      <c r="Q23" s="386">
        <v>420999956</v>
      </c>
      <c r="R23" s="58">
        <v>714</v>
      </c>
      <c r="S23" s="90">
        <v>420999956</v>
      </c>
      <c r="T23" s="58">
        <v>5730</v>
      </c>
      <c r="U23" s="80">
        <v>420998200</v>
      </c>
      <c r="V23" s="51"/>
      <c r="W23" s="2"/>
      <c r="X23" s="2"/>
    </row>
    <row r="24" spans="2:24" ht="253.9" customHeight="1" x14ac:dyDescent="0.2">
      <c r="B24" s="133">
        <v>48</v>
      </c>
      <c r="C24" s="59" t="s">
        <v>587</v>
      </c>
      <c r="D24" s="338">
        <v>21132045920.5</v>
      </c>
      <c r="E24" s="387">
        <v>19706889137</v>
      </c>
      <c r="F24" s="116">
        <f t="shared" si="0"/>
        <v>0.93255945075732261</v>
      </c>
      <c r="G24" s="59" t="s">
        <v>588</v>
      </c>
      <c r="H24" s="55" t="s">
        <v>73</v>
      </c>
      <c r="I24" s="56" t="s">
        <v>1621</v>
      </c>
      <c r="J24" s="124" t="s">
        <v>1706</v>
      </c>
      <c r="K24" s="55" t="s">
        <v>131</v>
      </c>
      <c r="L24" s="45">
        <v>1</v>
      </c>
      <c r="M24" s="176"/>
      <c r="N24" s="176"/>
      <c r="O24" s="87" t="s">
        <v>1744</v>
      </c>
      <c r="P24" s="56">
        <v>517</v>
      </c>
      <c r="Q24" s="387">
        <v>19706889137</v>
      </c>
      <c r="R24" s="55">
        <v>1318</v>
      </c>
      <c r="S24" s="387">
        <v>19706889137</v>
      </c>
      <c r="T24" s="55">
        <v>6653</v>
      </c>
      <c r="U24" s="387">
        <v>19706889137</v>
      </c>
      <c r="V24" s="51"/>
      <c r="W24" s="2"/>
      <c r="X24" s="2"/>
    </row>
    <row r="25" spans="2:24" ht="253.9" customHeight="1" x14ac:dyDescent="0.2">
      <c r="B25" s="426">
        <v>48</v>
      </c>
      <c r="C25" s="427" t="s">
        <v>587</v>
      </c>
      <c r="D25" s="344">
        <v>21132045920.5</v>
      </c>
      <c r="E25" s="388">
        <v>1010283244</v>
      </c>
      <c r="F25" s="190">
        <f t="shared" si="0"/>
        <v>4.7808113222957443E-2</v>
      </c>
      <c r="G25" s="187" t="s">
        <v>589</v>
      </c>
      <c r="H25" s="180" t="s">
        <v>73</v>
      </c>
      <c r="I25" s="184" t="s">
        <v>1622</v>
      </c>
      <c r="J25" s="188" t="s">
        <v>1703</v>
      </c>
      <c r="K25" s="180" t="s">
        <v>131</v>
      </c>
      <c r="L25" s="45">
        <v>1</v>
      </c>
      <c r="M25" s="176"/>
      <c r="N25" s="176"/>
      <c r="O25" s="87" t="s">
        <v>1699</v>
      </c>
      <c r="P25" s="184">
        <v>519</v>
      </c>
      <c r="Q25" s="388">
        <v>1010283244</v>
      </c>
      <c r="R25" s="55">
        <v>1321</v>
      </c>
      <c r="S25" s="388">
        <v>1010283244</v>
      </c>
      <c r="T25" s="55">
        <v>6913</v>
      </c>
      <c r="U25" s="94">
        <v>1009337770</v>
      </c>
      <c r="V25" s="51"/>
      <c r="W25" s="2"/>
      <c r="X25" s="2"/>
    </row>
    <row r="26" spans="2:24" ht="346.5" x14ac:dyDescent="0.2">
      <c r="B26" s="110">
        <v>49</v>
      </c>
      <c r="C26" s="111" t="s">
        <v>590</v>
      </c>
      <c r="D26" s="303">
        <v>187429627.06</v>
      </c>
      <c r="E26" s="434">
        <v>180916029</v>
      </c>
      <c r="F26" s="134">
        <f t="shared" ref="F26:F37" si="1">+E26/D26</f>
        <v>0.96524776705704662</v>
      </c>
      <c r="G26" s="67" t="s">
        <v>591</v>
      </c>
      <c r="H26" s="180" t="s">
        <v>73</v>
      </c>
      <c r="I26" s="58" t="s">
        <v>592</v>
      </c>
      <c r="J26" s="188" t="s">
        <v>1703</v>
      </c>
      <c r="K26" s="58" t="s">
        <v>593</v>
      </c>
      <c r="L26" s="108"/>
      <c r="M26" s="46">
        <v>2</v>
      </c>
      <c r="N26" s="176"/>
      <c r="O26" s="87" t="s">
        <v>1711</v>
      </c>
      <c r="P26" s="355">
        <v>550</v>
      </c>
      <c r="Q26" s="484">
        <v>180916029</v>
      </c>
      <c r="R26" s="343">
        <v>1349</v>
      </c>
      <c r="S26" s="484">
        <v>180916029</v>
      </c>
      <c r="T26" s="72"/>
      <c r="U26" s="108"/>
      <c r="V26" s="369"/>
    </row>
    <row r="27" spans="2:24" ht="132" x14ac:dyDescent="0.2">
      <c r="B27" s="110">
        <v>47</v>
      </c>
      <c r="C27" s="111" t="s">
        <v>594</v>
      </c>
      <c r="D27" s="106">
        <v>47798281</v>
      </c>
      <c r="E27" s="363">
        <v>54890947</v>
      </c>
      <c r="F27" s="364">
        <f t="shared" si="1"/>
        <v>1.1483874702523298</v>
      </c>
      <c r="G27" s="59" t="s">
        <v>595</v>
      </c>
      <c r="H27" s="55" t="s">
        <v>73</v>
      </c>
      <c r="I27" s="58" t="s">
        <v>596</v>
      </c>
      <c r="J27" s="55" t="s">
        <v>1504</v>
      </c>
      <c r="K27" s="58" t="s">
        <v>593</v>
      </c>
      <c r="L27" s="108"/>
      <c r="M27" s="46">
        <v>2</v>
      </c>
      <c r="N27" s="176"/>
      <c r="O27" s="87" t="s">
        <v>1500</v>
      </c>
      <c r="P27" s="362">
        <v>436</v>
      </c>
      <c r="Q27" s="485">
        <v>54890947</v>
      </c>
      <c r="R27" s="343">
        <v>1214</v>
      </c>
      <c r="S27" s="483">
        <v>54890947</v>
      </c>
      <c r="T27" s="72"/>
      <c r="U27" s="108"/>
      <c r="V27" s="369"/>
    </row>
    <row r="28" spans="2:24" ht="181.5" x14ac:dyDescent="0.2">
      <c r="B28" s="382">
        <v>50</v>
      </c>
      <c r="C28" s="365" t="s">
        <v>597</v>
      </c>
      <c r="D28" s="383">
        <v>266512550</v>
      </c>
      <c r="E28" s="423">
        <v>247349552</v>
      </c>
      <c r="F28" s="384">
        <f t="shared" si="1"/>
        <v>0.92809720217678304</v>
      </c>
      <c r="G28" s="187" t="s">
        <v>598</v>
      </c>
      <c r="H28" s="180" t="s">
        <v>73</v>
      </c>
      <c r="I28" s="182" t="s">
        <v>1623</v>
      </c>
      <c r="J28" s="180" t="s">
        <v>1651</v>
      </c>
      <c r="K28" s="182" t="s">
        <v>593</v>
      </c>
      <c r="L28" s="45">
        <v>1</v>
      </c>
      <c r="M28" s="176"/>
      <c r="N28" s="176"/>
      <c r="O28" s="192" t="s">
        <v>1699</v>
      </c>
      <c r="P28" s="424">
        <v>498</v>
      </c>
      <c r="Q28" s="423">
        <v>247349552</v>
      </c>
      <c r="R28" s="355">
        <v>1277</v>
      </c>
      <c r="S28" s="423">
        <v>247349552</v>
      </c>
      <c r="T28" s="355">
        <v>6475</v>
      </c>
      <c r="U28" s="108">
        <v>243571052</v>
      </c>
      <c r="V28" s="346"/>
    </row>
    <row r="29" spans="2:24" ht="171.6" customHeight="1" x14ac:dyDescent="0.2">
      <c r="B29" s="59" t="s">
        <v>1542</v>
      </c>
      <c r="C29" s="59" t="s">
        <v>1540</v>
      </c>
      <c r="D29" s="124" t="s">
        <v>1543</v>
      </c>
      <c r="E29" s="408">
        <v>81459467</v>
      </c>
      <c r="F29" s="134" t="e">
        <f t="shared" si="1"/>
        <v>#VALUE!</v>
      </c>
      <c r="G29" s="67" t="s">
        <v>1533</v>
      </c>
      <c r="H29" s="55" t="s">
        <v>73</v>
      </c>
      <c r="I29" s="59" t="s">
        <v>1537</v>
      </c>
      <c r="J29" s="55" t="s">
        <v>1642</v>
      </c>
      <c r="K29" s="59" t="s">
        <v>593</v>
      </c>
      <c r="L29" s="167"/>
      <c r="M29" s="46">
        <v>2</v>
      </c>
      <c r="N29" s="176"/>
      <c r="O29" s="167" t="s">
        <v>1641</v>
      </c>
      <c r="P29" s="320">
        <v>454</v>
      </c>
      <c r="Q29" s="408">
        <v>81459467</v>
      </c>
      <c r="R29" s="320">
        <v>1237</v>
      </c>
      <c r="S29" s="408">
        <v>81459467</v>
      </c>
      <c r="T29" s="167"/>
      <c r="U29" s="167"/>
      <c r="V29" s="167"/>
    </row>
    <row r="30" spans="2:24" ht="133.9" customHeight="1" x14ac:dyDescent="0.2">
      <c r="B30" s="59" t="s">
        <v>1542</v>
      </c>
      <c r="C30" s="59" t="s">
        <v>1534</v>
      </c>
      <c r="D30" s="124">
        <v>200000000</v>
      </c>
      <c r="E30" s="423">
        <v>199992360</v>
      </c>
      <c r="F30" s="384">
        <f t="shared" si="1"/>
        <v>0.99996180000000001</v>
      </c>
      <c r="G30" s="67" t="s">
        <v>1534</v>
      </c>
      <c r="H30" s="55" t="s">
        <v>73</v>
      </c>
      <c r="I30" s="59" t="s">
        <v>1538</v>
      </c>
      <c r="J30" s="180" t="s">
        <v>1651</v>
      </c>
      <c r="K30" s="182" t="s">
        <v>593</v>
      </c>
      <c r="L30" s="45">
        <v>1</v>
      </c>
      <c r="M30" s="176"/>
      <c r="N30" s="176"/>
      <c r="O30" s="192" t="s">
        <v>1699</v>
      </c>
      <c r="P30" s="424">
        <v>526</v>
      </c>
      <c r="Q30" s="423">
        <v>199992360</v>
      </c>
      <c r="R30" s="320">
        <v>1330</v>
      </c>
      <c r="S30" s="167">
        <v>199992360</v>
      </c>
      <c r="T30" s="320">
        <v>6088</v>
      </c>
      <c r="U30" s="167">
        <v>112514500</v>
      </c>
      <c r="V30" s="167"/>
    </row>
    <row r="31" spans="2:24" ht="198" x14ac:dyDescent="0.2">
      <c r="B31" s="187" t="s">
        <v>1542</v>
      </c>
      <c r="C31" s="187" t="s">
        <v>1541</v>
      </c>
      <c r="D31" s="188" t="s">
        <v>1543</v>
      </c>
      <c r="E31" s="419"/>
      <c r="F31" s="384" t="e">
        <f t="shared" si="1"/>
        <v>#VALUE!</v>
      </c>
      <c r="G31" s="206" t="s">
        <v>1535</v>
      </c>
      <c r="H31" s="180" t="s">
        <v>73</v>
      </c>
      <c r="I31" s="187" t="s">
        <v>1539</v>
      </c>
      <c r="J31" s="415"/>
      <c r="K31" s="318" t="s">
        <v>1536</v>
      </c>
      <c r="L31" s="318"/>
      <c r="M31" s="318"/>
      <c r="N31" s="47">
        <v>3</v>
      </c>
      <c r="O31" s="167" t="s">
        <v>1641</v>
      </c>
      <c r="P31" s="420"/>
      <c r="Q31" s="421"/>
      <c r="R31" s="420"/>
      <c r="S31" s="318"/>
      <c r="T31" s="318"/>
      <c r="U31" s="318"/>
      <c r="V31" s="318"/>
    </row>
    <row r="32" spans="2:24" ht="330" x14ac:dyDescent="0.2">
      <c r="B32" s="186">
        <v>48</v>
      </c>
      <c r="C32" s="187" t="s">
        <v>587</v>
      </c>
      <c r="D32" s="393">
        <v>21132045920.5</v>
      </c>
      <c r="E32" s="188"/>
      <c r="F32" s="384">
        <f t="shared" si="1"/>
        <v>0</v>
      </c>
      <c r="G32" s="187" t="s">
        <v>1671</v>
      </c>
      <c r="H32" s="180" t="s">
        <v>73</v>
      </c>
      <c r="I32" s="187" t="s">
        <v>1672</v>
      </c>
      <c r="J32" s="180"/>
      <c r="K32" s="318" t="s">
        <v>290</v>
      </c>
      <c r="L32" s="318"/>
      <c r="M32" s="318"/>
      <c r="N32" s="47">
        <v>3</v>
      </c>
      <c r="O32" s="318" t="s">
        <v>1673</v>
      </c>
      <c r="P32" s="318"/>
      <c r="Q32" s="318"/>
      <c r="R32" s="318"/>
      <c r="S32" s="318"/>
      <c r="T32" s="318"/>
      <c r="U32" s="318"/>
      <c r="V32" s="318"/>
    </row>
    <row r="33" spans="2:22" ht="214.5" x14ac:dyDescent="0.2">
      <c r="B33" s="488">
        <v>48</v>
      </c>
      <c r="C33" s="55" t="s">
        <v>587</v>
      </c>
      <c r="D33" s="403">
        <v>21132045920.5</v>
      </c>
      <c r="E33" s="401">
        <v>42686490</v>
      </c>
      <c r="F33" s="357">
        <f t="shared" si="1"/>
        <v>2.0199885122618552E-3</v>
      </c>
      <c r="G33" s="107" t="s">
        <v>1707</v>
      </c>
      <c r="H33" s="180" t="s">
        <v>73</v>
      </c>
      <c r="I33" s="107"/>
      <c r="J33" s="107" t="s">
        <v>1703</v>
      </c>
      <c r="K33" s="401"/>
      <c r="L33" s="491">
        <v>1</v>
      </c>
      <c r="M33" s="401"/>
      <c r="N33" s="401"/>
      <c r="O33" s="401" t="s">
        <v>1699</v>
      </c>
      <c r="P33" s="428">
        <v>518</v>
      </c>
      <c r="Q33" s="401">
        <v>42686490</v>
      </c>
      <c r="R33" s="428">
        <v>1322</v>
      </c>
      <c r="S33" s="401">
        <v>42686490</v>
      </c>
      <c r="T33" s="428">
        <v>6653</v>
      </c>
      <c r="U33" s="401">
        <v>42686490</v>
      </c>
      <c r="V33" s="401"/>
    </row>
    <row r="34" spans="2:22" ht="247.5" x14ac:dyDescent="0.2">
      <c r="B34" s="488">
        <v>49</v>
      </c>
      <c r="C34" s="55" t="s">
        <v>587</v>
      </c>
      <c r="D34" s="403">
        <v>21132045921.5</v>
      </c>
      <c r="E34" s="490">
        <v>38400000</v>
      </c>
      <c r="F34" s="384">
        <f t="shared" si="1"/>
        <v>1.8171453981619156E-3</v>
      </c>
      <c r="G34" s="107" t="s">
        <v>1763</v>
      </c>
      <c r="H34" s="180" t="s">
        <v>73</v>
      </c>
      <c r="I34" s="107"/>
      <c r="J34" s="107" t="s">
        <v>1769</v>
      </c>
      <c r="K34" s="401"/>
      <c r="L34" s="401"/>
      <c r="M34" s="46">
        <v>2</v>
      </c>
      <c r="N34" s="401"/>
      <c r="O34" s="401" t="s">
        <v>1744</v>
      </c>
      <c r="P34" s="107" t="s">
        <v>1765</v>
      </c>
      <c r="Q34" s="490">
        <v>38400000</v>
      </c>
      <c r="R34" s="492">
        <v>1680</v>
      </c>
      <c r="S34" s="490">
        <v>38400000</v>
      </c>
      <c r="T34" s="401"/>
      <c r="U34" s="401"/>
      <c r="V34" s="401"/>
    </row>
    <row r="35" spans="2:22" ht="247.5" x14ac:dyDescent="0.2">
      <c r="B35" s="107"/>
      <c r="C35" s="493" t="s">
        <v>1771</v>
      </c>
      <c r="D35" s="490">
        <v>3518653500</v>
      </c>
      <c r="E35" s="490">
        <v>3518653500</v>
      </c>
      <c r="F35" s="357">
        <f t="shared" si="1"/>
        <v>1</v>
      </c>
      <c r="G35" s="107" t="s">
        <v>1764</v>
      </c>
      <c r="H35" s="107" t="s">
        <v>63</v>
      </c>
      <c r="I35" s="107" t="s">
        <v>64</v>
      </c>
      <c r="J35" s="107" t="s">
        <v>1772</v>
      </c>
      <c r="K35" s="401" t="s">
        <v>64</v>
      </c>
      <c r="L35" s="491">
        <v>1</v>
      </c>
      <c r="M35" s="401"/>
      <c r="N35" s="401"/>
      <c r="O35" s="401" t="s">
        <v>1744</v>
      </c>
      <c r="P35" s="107" t="s">
        <v>1766</v>
      </c>
      <c r="Q35" s="490">
        <v>3518653500</v>
      </c>
      <c r="R35" s="428">
        <v>1649</v>
      </c>
      <c r="S35" s="490">
        <v>3518653500</v>
      </c>
      <c r="T35" s="428">
        <v>6698</v>
      </c>
      <c r="U35" s="490">
        <v>3518653500</v>
      </c>
      <c r="V35" s="401"/>
    </row>
    <row r="36" spans="2:22" ht="231" x14ac:dyDescent="0.2">
      <c r="B36" s="107"/>
      <c r="C36" s="107" t="s">
        <v>1770</v>
      </c>
      <c r="D36" s="490">
        <v>33680423</v>
      </c>
      <c r="E36" s="490">
        <v>33680423</v>
      </c>
      <c r="F36" s="384">
        <f t="shared" si="1"/>
        <v>1</v>
      </c>
      <c r="G36" s="107" t="s">
        <v>1768</v>
      </c>
      <c r="H36" s="107" t="s">
        <v>63</v>
      </c>
      <c r="I36" s="107" t="s">
        <v>64</v>
      </c>
      <c r="J36" s="107" t="s">
        <v>1769</v>
      </c>
      <c r="K36" s="401" t="s">
        <v>64</v>
      </c>
      <c r="L36" s="491">
        <v>1</v>
      </c>
      <c r="M36" s="401"/>
      <c r="N36" s="401"/>
      <c r="O36" s="401" t="s">
        <v>1744</v>
      </c>
      <c r="P36" s="107" t="s">
        <v>1767</v>
      </c>
      <c r="Q36" s="490">
        <v>33680423</v>
      </c>
      <c r="R36" s="428">
        <v>1503</v>
      </c>
      <c r="S36" s="401">
        <v>33680423</v>
      </c>
      <c r="T36" s="428">
        <v>6324</v>
      </c>
      <c r="U36" s="401">
        <v>33680423</v>
      </c>
      <c r="V36" s="401"/>
    </row>
    <row r="37" spans="2:22" ht="396" x14ac:dyDescent="0.2">
      <c r="B37" s="111"/>
      <c r="C37" s="55" t="s">
        <v>1773</v>
      </c>
      <c r="D37" s="61">
        <v>24500000</v>
      </c>
      <c r="E37" s="61">
        <v>24500000</v>
      </c>
      <c r="F37" s="357">
        <f t="shared" si="1"/>
        <v>1</v>
      </c>
      <c r="G37" s="55" t="s">
        <v>1773</v>
      </c>
      <c r="H37" s="55" t="s">
        <v>73</v>
      </c>
      <c r="I37" s="107"/>
      <c r="J37" s="107" t="s">
        <v>1774</v>
      </c>
      <c r="K37" s="302"/>
      <c r="L37" s="302"/>
      <c r="M37" s="46">
        <v>2</v>
      </c>
      <c r="N37" s="302"/>
      <c r="O37" s="401" t="s">
        <v>1744</v>
      </c>
      <c r="P37" s="304">
        <v>661</v>
      </c>
      <c r="Q37" s="442">
        <v>24500000</v>
      </c>
      <c r="R37" s="304">
        <v>1679</v>
      </c>
      <c r="S37" s="442">
        <v>24500000</v>
      </c>
      <c r="T37" s="302"/>
      <c r="U37" s="302"/>
      <c r="V37" s="302"/>
    </row>
  </sheetData>
  <sheetProtection algorithmName="SHA-512" hashValue="Rh6bRwqRggkRJDk/C9V3HkeoJyMgVtXhqWZ3p6VYTws3caP2zvWqMRIADuPLHD/XPZKF4ZvVR8hjbGzUTGHxrg==" saltValue="oWtGyhT60ENp3uQU00i65g==" spinCount="100000" sheet="1" objects="1" scenarios="1"/>
  <mergeCells count="38">
    <mergeCell ref="R16:R17"/>
    <mergeCell ref="S16:S17"/>
    <mergeCell ref="T16:T17"/>
    <mergeCell ref="U16:U17"/>
    <mergeCell ref="J16:J17"/>
    <mergeCell ref="K16:K17"/>
    <mergeCell ref="L16:N16"/>
    <mergeCell ref="O16:O17"/>
    <mergeCell ref="P16:P17"/>
    <mergeCell ref="Q16:Q17"/>
    <mergeCell ref="H16:H17"/>
    <mergeCell ref="I16:I17"/>
    <mergeCell ref="B14:E14"/>
    <mergeCell ref="H11:H12"/>
    <mergeCell ref="I11:I12"/>
    <mergeCell ref="G11:G12"/>
    <mergeCell ref="B16:B17"/>
    <mergeCell ref="C16:C17"/>
    <mergeCell ref="D16:D17"/>
    <mergeCell ref="E16:E17"/>
    <mergeCell ref="F16:F17"/>
    <mergeCell ref="G16:G17"/>
    <mergeCell ref="V16:V17"/>
    <mergeCell ref="B2:C4"/>
    <mergeCell ref="D2:T2"/>
    <mergeCell ref="U2:V2"/>
    <mergeCell ref="D3:T3"/>
    <mergeCell ref="U3:V3"/>
    <mergeCell ref="D4:T4"/>
    <mergeCell ref="U4:V4"/>
    <mergeCell ref="C8:D8"/>
    <mergeCell ref="C9:D9"/>
    <mergeCell ref="K11:L11"/>
    <mergeCell ref="B11:B12"/>
    <mergeCell ref="C11:C12"/>
    <mergeCell ref="D11:D12"/>
    <mergeCell ref="E11:E12"/>
    <mergeCell ref="F11:F12"/>
  </mergeCells>
  <dataValidations count="1">
    <dataValidation type="list" allowBlank="1" showInputMessage="1" showErrorMessage="1" sqref="H18:H34 H37">
      <formula1>#REF!</formula1>
    </dataValidation>
  </dataValidations>
  <printOptions horizontalCentered="1"/>
  <pageMargins left="0.23622047244094491" right="0.23622047244094491" top="0.74803149606299213" bottom="0.74803149606299213" header="0.31496062992125984" footer="0.31496062992125984"/>
  <pageSetup paperSize="123" scale="50"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dimension ref="A1:AC52"/>
  <sheetViews>
    <sheetView topLeftCell="A3" zoomScale="70" zoomScaleNormal="70" workbookViewId="0">
      <selection activeCell="G18" sqref="G18"/>
    </sheetView>
  </sheetViews>
  <sheetFormatPr baseColWidth="10" defaultColWidth="21.28515625" defaultRowHeight="15.75" x14ac:dyDescent="0.2"/>
  <cols>
    <col min="1" max="1" width="0.7109375" style="2" customWidth="1"/>
    <col min="2" max="2" width="12.28515625" style="9" customWidth="1"/>
    <col min="3" max="3" width="20.140625" style="10" customWidth="1"/>
    <col min="4" max="4" width="22.42578125" style="32" customWidth="1"/>
    <col min="5" max="5" width="24.140625" style="15" customWidth="1"/>
    <col min="6" max="6" width="26.7109375" style="15" customWidth="1"/>
    <col min="7" max="7" width="23.85546875" style="13" customWidth="1"/>
    <col min="8" max="8" width="22" style="13" customWidth="1"/>
    <col min="9" max="9" width="22" style="35" customWidth="1"/>
    <col min="10" max="10" width="16.42578125" style="27" customWidth="1"/>
    <col min="11" max="11" width="12.28515625" style="29" customWidth="1"/>
    <col min="12" max="13" width="5.42578125" style="44" customWidth="1"/>
    <col min="14" max="14" width="5.42578125" style="25" customWidth="1"/>
    <col min="15" max="15" width="15.5703125" style="25" customWidth="1"/>
    <col min="16" max="16" width="13.42578125" style="25" customWidth="1"/>
    <col min="17" max="18" width="16.42578125" style="25" customWidth="1"/>
    <col min="19" max="20" width="16.42578125" style="3" customWidth="1"/>
    <col min="21" max="21" width="16.42578125" style="30" customWidth="1"/>
    <col min="22" max="22" width="25.28515625" style="3" customWidth="1"/>
    <col min="23" max="24" width="14" style="3" customWidth="1"/>
    <col min="25" max="25" width="14" style="2" customWidth="1"/>
    <col min="26" max="16384" width="21.28515625" style="2"/>
  </cols>
  <sheetData>
    <row r="1" spans="1:29" s="5" customFormat="1" x14ac:dyDescent="0.2">
      <c r="A1" s="5" t="s">
        <v>0</v>
      </c>
      <c r="B1" s="8"/>
      <c r="C1" s="8"/>
      <c r="D1" s="31"/>
      <c r="E1" s="14"/>
      <c r="F1" s="14"/>
      <c r="G1" s="12"/>
      <c r="H1" s="12"/>
      <c r="I1" s="34"/>
      <c r="J1" s="26"/>
      <c r="K1" s="28"/>
      <c r="L1" s="42"/>
      <c r="M1" s="42"/>
      <c r="N1" s="23"/>
      <c r="O1" s="23"/>
      <c r="P1" s="23"/>
      <c r="Q1" s="23"/>
      <c r="R1" s="23"/>
      <c r="S1" s="6"/>
      <c r="T1" s="6"/>
      <c r="U1" s="8"/>
    </row>
    <row r="2" spans="1:29" s="8" customFormat="1" ht="31.15" customHeight="1" x14ac:dyDescent="0.2">
      <c r="B2" s="564"/>
      <c r="C2" s="565"/>
      <c r="D2" s="573" t="s">
        <v>1</v>
      </c>
      <c r="E2" s="574"/>
      <c r="F2" s="574"/>
      <c r="G2" s="574"/>
      <c r="H2" s="574"/>
      <c r="I2" s="574"/>
      <c r="J2" s="574"/>
      <c r="K2" s="574"/>
      <c r="L2" s="574"/>
      <c r="M2" s="574"/>
      <c r="N2" s="574"/>
      <c r="O2" s="574"/>
      <c r="P2" s="574"/>
      <c r="Q2" s="574"/>
      <c r="R2" s="574"/>
      <c r="S2" s="574"/>
      <c r="T2" s="575"/>
      <c r="U2" s="573" t="s">
        <v>2</v>
      </c>
      <c r="V2" s="575"/>
      <c r="W2" s="5"/>
      <c r="X2" s="5"/>
      <c r="Y2" s="5"/>
      <c r="Z2" s="5"/>
      <c r="AA2" s="11"/>
      <c r="AB2" s="11"/>
      <c r="AC2" s="11"/>
    </row>
    <row r="3" spans="1:29" s="8" customFormat="1" ht="31.15" customHeight="1" x14ac:dyDescent="0.2">
      <c r="B3" s="566"/>
      <c r="C3" s="567"/>
      <c r="D3" s="573" t="s">
        <v>3</v>
      </c>
      <c r="E3" s="574"/>
      <c r="F3" s="574"/>
      <c r="G3" s="574"/>
      <c r="H3" s="574"/>
      <c r="I3" s="574"/>
      <c r="J3" s="574"/>
      <c r="K3" s="574"/>
      <c r="L3" s="574"/>
      <c r="M3" s="574"/>
      <c r="N3" s="574"/>
      <c r="O3" s="574"/>
      <c r="P3" s="574"/>
      <c r="Q3" s="574"/>
      <c r="R3" s="574"/>
      <c r="S3" s="574"/>
      <c r="T3" s="575"/>
      <c r="U3" s="573" t="s">
        <v>4</v>
      </c>
      <c r="V3" s="575"/>
      <c r="W3" s="5"/>
      <c r="X3" s="5"/>
      <c r="Y3" s="5"/>
      <c r="Z3" s="5"/>
      <c r="AA3" s="11"/>
      <c r="AB3" s="11"/>
      <c r="AC3" s="11"/>
    </row>
    <row r="4" spans="1:29" s="8" customFormat="1" ht="31.15" customHeight="1" x14ac:dyDescent="0.2">
      <c r="B4" s="568"/>
      <c r="C4" s="569"/>
      <c r="D4" s="573" t="s">
        <v>5</v>
      </c>
      <c r="E4" s="574"/>
      <c r="F4" s="574"/>
      <c r="G4" s="574"/>
      <c r="H4" s="574"/>
      <c r="I4" s="574"/>
      <c r="J4" s="574"/>
      <c r="K4" s="574"/>
      <c r="L4" s="574"/>
      <c r="M4" s="574"/>
      <c r="N4" s="574"/>
      <c r="O4" s="574"/>
      <c r="P4" s="574"/>
      <c r="Q4" s="574"/>
      <c r="R4" s="574"/>
      <c r="S4" s="574"/>
      <c r="T4" s="575"/>
      <c r="U4" s="573" t="s">
        <v>6</v>
      </c>
      <c r="V4" s="575"/>
      <c r="W4" s="5"/>
      <c r="X4" s="5"/>
      <c r="Y4" s="5"/>
      <c r="Z4" s="5"/>
      <c r="AA4" s="11"/>
      <c r="AB4" s="11"/>
      <c r="AC4" s="11"/>
    </row>
    <row r="5" spans="1:29" s="5" customFormat="1" ht="16.5" customHeight="1" x14ac:dyDescent="0.2">
      <c r="B5" s="8"/>
      <c r="C5" s="8"/>
      <c r="D5" s="31"/>
      <c r="E5" s="14"/>
      <c r="F5" s="14"/>
      <c r="G5" s="12"/>
      <c r="H5" s="12"/>
      <c r="I5" s="34"/>
      <c r="J5" s="26"/>
      <c r="K5" s="28"/>
      <c r="L5" s="42"/>
      <c r="M5" s="42"/>
      <c r="N5" s="23"/>
      <c r="O5" s="23"/>
      <c r="P5" s="23"/>
      <c r="Q5" s="23"/>
      <c r="R5" s="23"/>
      <c r="S5" s="6"/>
      <c r="T5" s="6"/>
      <c r="U5" s="8"/>
    </row>
    <row r="6" spans="1:29" s="5" customFormat="1" ht="16.5" customHeight="1" x14ac:dyDescent="0.2">
      <c r="B6" s="17" t="s">
        <v>7</v>
      </c>
      <c r="C6" s="8"/>
      <c r="D6" s="31"/>
      <c r="E6" s="14"/>
      <c r="F6" s="14"/>
      <c r="G6" s="12"/>
      <c r="H6" s="12"/>
      <c r="I6" s="34"/>
      <c r="J6" s="26"/>
      <c r="K6" s="28"/>
      <c r="L6" s="42"/>
      <c r="M6" s="42"/>
      <c r="N6" s="24"/>
      <c r="U6" s="8"/>
    </row>
    <row r="7" spans="1:29" s="5" customFormat="1" ht="17.25" customHeight="1" x14ac:dyDescent="0.2">
      <c r="D7" s="24"/>
      <c r="E7" s="19"/>
      <c r="F7" s="19"/>
      <c r="G7" s="12"/>
      <c r="H7" s="12"/>
      <c r="I7" s="34"/>
      <c r="J7" s="26"/>
      <c r="K7" s="28"/>
      <c r="L7" s="42"/>
      <c r="M7" s="42"/>
      <c r="N7" s="23"/>
      <c r="U7" s="8"/>
    </row>
    <row r="8" spans="1:29" s="5" customFormat="1" ht="25.9" customHeight="1" x14ac:dyDescent="0.2">
      <c r="C8" s="601" t="s">
        <v>8</v>
      </c>
      <c r="D8" s="602"/>
      <c r="E8" s="16" t="s">
        <v>1647</v>
      </c>
      <c r="F8" s="19"/>
      <c r="G8" s="12"/>
      <c r="H8" s="12"/>
      <c r="I8" s="34"/>
      <c r="J8" s="26"/>
      <c r="K8" s="28"/>
      <c r="L8" s="42"/>
      <c r="M8" s="42"/>
      <c r="N8" s="23"/>
      <c r="U8" s="8"/>
    </row>
    <row r="9" spans="1:29" s="5" customFormat="1" ht="25.9" customHeight="1" x14ac:dyDescent="0.2">
      <c r="C9" s="601" t="s">
        <v>9</v>
      </c>
      <c r="D9" s="602"/>
      <c r="E9" s="125">
        <v>8</v>
      </c>
      <c r="F9" s="19"/>
      <c r="G9" s="12"/>
      <c r="H9" s="12"/>
      <c r="I9" s="34"/>
      <c r="J9" s="26"/>
      <c r="K9" s="28"/>
      <c r="L9" s="42"/>
      <c r="M9" s="42"/>
      <c r="N9" s="23"/>
      <c r="U9" s="8"/>
    </row>
    <row r="10" spans="1:29" s="5" customFormat="1" ht="25.9" customHeight="1" x14ac:dyDescent="0.2">
      <c r="B10" s="8"/>
      <c r="C10" s="8"/>
      <c r="D10" s="31"/>
      <c r="E10" s="14"/>
      <c r="F10" s="14"/>
      <c r="G10" s="12"/>
      <c r="H10" s="12"/>
      <c r="I10" s="34"/>
      <c r="J10" s="26"/>
      <c r="O10" s="23"/>
      <c r="P10" s="23"/>
      <c r="Q10" s="23"/>
      <c r="R10" s="23"/>
      <c r="S10" s="6"/>
      <c r="T10" s="6"/>
      <c r="U10" s="8"/>
    </row>
    <row r="11" spans="1:29" s="18" customFormat="1" ht="25.9" customHeight="1" x14ac:dyDescent="0.25">
      <c r="B11" s="584" t="s">
        <v>10</v>
      </c>
      <c r="C11" s="584" t="s">
        <v>11</v>
      </c>
      <c r="D11" s="584" t="s">
        <v>33</v>
      </c>
      <c r="E11" s="584" t="s">
        <v>34</v>
      </c>
      <c r="F11" s="584" t="s">
        <v>35</v>
      </c>
      <c r="G11" s="572" t="s">
        <v>36</v>
      </c>
      <c r="H11" s="582" t="s">
        <v>37</v>
      </c>
      <c r="I11" s="580" t="s">
        <v>38</v>
      </c>
      <c r="K11" s="578" t="s">
        <v>39</v>
      </c>
      <c r="L11" s="579"/>
      <c r="M11" s="20">
        <f>SUM(M12:M14)</f>
        <v>34</v>
      </c>
    </row>
    <row r="12" spans="1:29" s="18" customFormat="1" ht="25.9" customHeight="1" x14ac:dyDescent="0.25">
      <c r="B12" s="585"/>
      <c r="C12" s="585"/>
      <c r="D12" s="585"/>
      <c r="E12" s="585"/>
      <c r="F12" s="585"/>
      <c r="G12" s="572"/>
      <c r="H12" s="583"/>
      <c r="I12" s="581"/>
      <c r="K12" s="20" t="s">
        <v>40</v>
      </c>
      <c r="L12" s="39">
        <v>1</v>
      </c>
      <c r="M12" s="20">
        <f>COUNT(L18:L50)</f>
        <v>21</v>
      </c>
    </row>
    <row r="13" spans="1:29" s="36" customFormat="1" ht="40.15" customHeight="1" x14ac:dyDescent="0.2">
      <c r="B13" s="145">
        <v>410109</v>
      </c>
      <c r="C13" s="147" t="s">
        <v>599</v>
      </c>
      <c r="D13" s="144" t="s">
        <v>600</v>
      </c>
      <c r="E13" s="126">
        <v>7121471338.4399996</v>
      </c>
      <c r="F13" s="126">
        <f>SUM(E17:E53)</f>
        <v>7039786035</v>
      </c>
      <c r="G13" s="291">
        <f>+SUM(S18:S50)</f>
        <v>6803391035.7299995</v>
      </c>
      <c r="H13" s="292">
        <f>SUM(U18:U50)</f>
        <v>9138511474.8400002</v>
      </c>
      <c r="I13" s="289">
        <f>+E13-F13</f>
        <v>81685303.43999958</v>
      </c>
      <c r="K13" s="20" t="s">
        <v>42</v>
      </c>
      <c r="L13" s="40">
        <v>2</v>
      </c>
      <c r="M13" s="20">
        <f>COUNT(M18:M52)</f>
        <v>4</v>
      </c>
    </row>
    <row r="14" spans="1:29" s="36" customFormat="1" ht="25.5" x14ac:dyDescent="0.2">
      <c r="B14" s="572" t="s">
        <v>13</v>
      </c>
      <c r="C14" s="572"/>
      <c r="D14" s="572"/>
      <c r="E14" s="572"/>
      <c r="F14" s="293">
        <f>+F13/E13</f>
        <v>0.98852971534139555</v>
      </c>
      <c r="G14" s="293">
        <f>+G13/E13</f>
        <v>0.95533503013723042</v>
      </c>
      <c r="H14" s="293">
        <f>+H13/E13</f>
        <v>1.2832336241406324</v>
      </c>
      <c r="I14" s="286"/>
      <c r="K14" s="20" t="s">
        <v>43</v>
      </c>
      <c r="L14" s="41">
        <v>3</v>
      </c>
      <c r="M14" s="20">
        <f>COUNT(N18:N49)</f>
        <v>9</v>
      </c>
    </row>
    <row r="15" spans="1:29" s="36" customFormat="1" ht="24.6" customHeight="1" x14ac:dyDescent="0.2">
      <c r="B15" s="100"/>
      <c r="C15" s="100"/>
      <c r="L15" s="33"/>
      <c r="M15" s="33"/>
      <c r="N15" s="33"/>
    </row>
    <row r="16" spans="1:29" s="36" customFormat="1" ht="24.6" customHeight="1" x14ac:dyDescent="0.2">
      <c r="B16" s="584" t="s">
        <v>44</v>
      </c>
      <c r="C16" s="584" t="s">
        <v>45</v>
      </c>
      <c r="D16" s="584" t="s">
        <v>46</v>
      </c>
      <c r="E16" s="584" t="s">
        <v>35</v>
      </c>
      <c r="F16" s="584" t="s">
        <v>47</v>
      </c>
      <c r="G16" s="584" t="s">
        <v>48</v>
      </c>
      <c r="H16" s="584" t="s">
        <v>49</v>
      </c>
      <c r="I16" s="584" t="s">
        <v>50</v>
      </c>
      <c r="J16" s="584" t="s">
        <v>51</v>
      </c>
      <c r="K16" s="584" t="s">
        <v>52</v>
      </c>
      <c r="L16" s="586" t="s">
        <v>53</v>
      </c>
      <c r="M16" s="587"/>
      <c r="N16" s="588"/>
      <c r="O16" s="584" t="s">
        <v>54</v>
      </c>
      <c r="P16" s="584" t="s">
        <v>55</v>
      </c>
      <c r="Q16" s="584" t="s">
        <v>56</v>
      </c>
      <c r="R16" s="597" t="s">
        <v>57</v>
      </c>
      <c r="S16" s="584" t="s">
        <v>58</v>
      </c>
      <c r="T16" s="584" t="s">
        <v>59</v>
      </c>
      <c r="U16" s="584" t="s">
        <v>60</v>
      </c>
      <c r="V16" s="572" t="s">
        <v>61</v>
      </c>
    </row>
    <row r="17" spans="2:24" s="36" customFormat="1" ht="24.6" customHeight="1" x14ac:dyDescent="0.2">
      <c r="B17" s="585"/>
      <c r="C17" s="585"/>
      <c r="D17" s="585"/>
      <c r="E17" s="585"/>
      <c r="F17" s="585"/>
      <c r="G17" s="585"/>
      <c r="H17" s="585"/>
      <c r="I17" s="585"/>
      <c r="J17" s="585"/>
      <c r="K17" s="585"/>
      <c r="L17" s="45">
        <v>1</v>
      </c>
      <c r="M17" s="46">
        <v>2</v>
      </c>
      <c r="N17" s="47">
        <v>3</v>
      </c>
      <c r="O17" s="585"/>
      <c r="P17" s="585"/>
      <c r="Q17" s="585"/>
      <c r="R17" s="598"/>
      <c r="S17" s="585"/>
      <c r="T17" s="585"/>
      <c r="U17" s="585"/>
      <c r="V17" s="572"/>
    </row>
    <row r="18" spans="2:24" ht="253.9" customHeight="1" x14ac:dyDescent="0.2">
      <c r="B18" s="56" t="s">
        <v>601</v>
      </c>
      <c r="C18" s="55" t="s">
        <v>602</v>
      </c>
      <c r="D18" s="66">
        <v>952805667</v>
      </c>
      <c r="E18" s="101">
        <v>355724250</v>
      </c>
      <c r="F18" s="134">
        <f t="shared" ref="F18:F51" si="0">+E18/D18</f>
        <v>0.37334396962607486</v>
      </c>
      <c r="G18" s="64" t="s">
        <v>603</v>
      </c>
      <c r="H18" s="55" t="s">
        <v>63</v>
      </c>
      <c r="I18" s="56" t="s">
        <v>64</v>
      </c>
      <c r="J18" s="61" t="s">
        <v>65</v>
      </c>
      <c r="K18" s="98" t="s">
        <v>64</v>
      </c>
      <c r="L18" s="135">
        <v>1</v>
      </c>
      <c r="M18" s="131"/>
      <c r="N18" s="57"/>
      <c r="O18" s="347" t="s">
        <v>66</v>
      </c>
      <c r="P18" s="56" t="s">
        <v>601</v>
      </c>
      <c r="Q18" s="101">
        <v>355724250</v>
      </c>
      <c r="R18" s="55">
        <v>46</v>
      </c>
      <c r="S18" s="94">
        <v>355724250</v>
      </c>
      <c r="T18" s="59" t="s">
        <v>1491</v>
      </c>
      <c r="U18" s="80">
        <v>3405156480</v>
      </c>
      <c r="V18" s="71"/>
      <c r="W18" s="2"/>
      <c r="X18" s="2"/>
    </row>
    <row r="19" spans="2:24" ht="253.9" customHeight="1" x14ac:dyDescent="0.2">
      <c r="B19" s="56" t="s">
        <v>601</v>
      </c>
      <c r="C19" s="55" t="s">
        <v>602</v>
      </c>
      <c r="D19" s="66">
        <v>952805667</v>
      </c>
      <c r="E19" s="101">
        <v>414978750</v>
      </c>
      <c r="F19" s="134">
        <f t="shared" si="0"/>
        <v>0.43553346120054093</v>
      </c>
      <c r="G19" s="64" t="s">
        <v>604</v>
      </c>
      <c r="H19" s="55" t="s">
        <v>63</v>
      </c>
      <c r="I19" s="56" t="s">
        <v>64</v>
      </c>
      <c r="J19" s="61" t="s">
        <v>605</v>
      </c>
      <c r="K19" s="98" t="s">
        <v>64</v>
      </c>
      <c r="L19" s="135">
        <v>1</v>
      </c>
      <c r="M19" s="131"/>
      <c r="N19" s="131"/>
      <c r="O19" s="347" t="s">
        <v>66</v>
      </c>
      <c r="P19" s="56" t="s">
        <v>606</v>
      </c>
      <c r="Q19" s="101">
        <v>414978750</v>
      </c>
      <c r="R19" s="55">
        <v>818</v>
      </c>
      <c r="S19" s="94">
        <v>414978750</v>
      </c>
      <c r="T19" s="55" t="s">
        <v>1490</v>
      </c>
      <c r="U19" s="55">
        <v>381723076</v>
      </c>
      <c r="V19" s="55"/>
      <c r="W19" s="2"/>
      <c r="X19" s="2"/>
    </row>
    <row r="20" spans="2:24" ht="253.9" customHeight="1" x14ac:dyDescent="0.2">
      <c r="B20" s="124" t="s">
        <v>607</v>
      </c>
      <c r="C20" s="59" t="s">
        <v>608</v>
      </c>
      <c r="D20" s="124">
        <v>616464434</v>
      </c>
      <c r="E20" s="80">
        <v>8778030</v>
      </c>
      <c r="F20" s="134">
        <f t="shared" si="0"/>
        <v>1.423931295280532E-2</v>
      </c>
      <c r="G20" s="59" t="s">
        <v>609</v>
      </c>
      <c r="H20" s="55" t="s">
        <v>63</v>
      </c>
      <c r="I20" s="56" t="s">
        <v>64</v>
      </c>
      <c r="J20" s="124" t="s">
        <v>181</v>
      </c>
      <c r="K20" s="98" t="s">
        <v>64</v>
      </c>
      <c r="L20" s="135">
        <v>1</v>
      </c>
      <c r="M20" s="131"/>
      <c r="N20" s="131"/>
      <c r="O20" s="347" t="s">
        <v>66</v>
      </c>
      <c r="P20" s="58" t="s">
        <v>610</v>
      </c>
      <c r="Q20" s="80">
        <v>8778030</v>
      </c>
      <c r="R20" s="55">
        <v>562</v>
      </c>
      <c r="S20" s="94">
        <v>8778030</v>
      </c>
      <c r="T20" s="55">
        <v>2353</v>
      </c>
      <c r="U20" s="94">
        <v>8778030</v>
      </c>
      <c r="V20" s="71"/>
      <c r="W20" s="2"/>
      <c r="X20" s="2"/>
    </row>
    <row r="21" spans="2:24" ht="409.5" x14ac:dyDescent="0.2">
      <c r="B21" s="124" t="s">
        <v>611</v>
      </c>
      <c r="C21" s="59" t="s">
        <v>612</v>
      </c>
      <c r="D21" s="124">
        <v>3465890652</v>
      </c>
      <c r="E21" s="80">
        <v>1082617058</v>
      </c>
      <c r="F21" s="134">
        <f t="shared" si="0"/>
        <v>0.31236330476129515</v>
      </c>
      <c r="G21" s="59" t="s">
        <v>613</v>
      </c>
      <c r="H21" s="55" t="s">
        <v>63</v>
      </c>
      <c r="I21" s="56" t="s">
        <v>64</v>
      </c>
      <c r="J21" s="124" t="s">
        <v>65</v>
      </c>
      <c r="K21" s="98" t="s">
        <v>64</v>
      </c>
      <c r="L21" s="135">
        <v>1</v>
      </c>
      <c r="M21" s="108"/>
      <c r="N21" s="109"/>
      <c r="O21" s="347" t="s">
        <v>66</v>
      </c>
      <c r="P21" s="58" t="s">
        <v>614</v>
      </c>
      <c r="Q21" s="80">
        <v>1082617058</v>
      </c>
      <c r="R21" s="72">
        <v>646</v>
      </c>
      <c r="S21" s="72">
        <v>1082617058.46</v>
      </c>
      <c r="T21" s="343">
        <v>2690</v>
      </c>
      <c r="U21" s="72">
        <v>1082617058.46</v>
      </c>
      <c r="V21" s="108"/>
    </row>
    <row r="22" spans="2:24" ht="148.5" x14ac:dyDescent="0.2">
      <c r="B22" s="58">
        <v>7</v>
      </c>
      <c r="C22" s="59" t="s">
        <v>608</v>
      </c>
      <c r="D22" s="124">
        <v>616464434</v>
      </c>
      <c r="E22" s="80">
        <v>442830369</v>
      </c>
      <c r="F22" s="134">
        <f t="shared" si="0"/>
        <v>0.71833887662690366</v>
      </c>
      <c r="G22" s="55" t="s">
        <v>615</v>
      </c>
      <c r="H22" s="55" t="s">
        <v>73</v>
      </c>
      <c r="I22" s="56" t="s">
        <v>616</v>
      </c>
      <c r="J22" s="124" t="s">
        <v>181</v>
      </c>
      <c r="K22" s="98" t="s">
        <v>75</v>
      </c>
      <c r="L22" s="135">
        <v>1</v>
      </c>
      <c r="M22" s="108"/>
      <c r="N22" s="109"/>
      <c r="O22" s="347" t="s">
        <v>66</v>
      </c>
      <c r="P22" s="56" t="s">
        <v>617</v>
      </c>
      <c r="Q22" s="80">
        <v>442830369</v>
      </c>
      <c r="R22" s="55">
        <v>251</v>
      </c>
      <c r="S22" s="71">
        <v>442830369.26999998</v>
      </c>
      <c r="T22" s="55">
        <v>1763</v>
      </c>
      <c r="U22" s="71">
        <v>397661041.38</v>
      </c>
      <c r="V22" s="108"/>
    </row>
    <row r="23" spans="2:24" ht="148.5" x14ac:dyDescent="0.2">
      <c r="B23" s="124" t="s">
        <v>607</v>
      </c>
      <c r="C23" s="59" t="s">
        <v>608</v>
      </c>
      <c r="D23" s="124">
        <v>616464434</v>
      </c>
      <c r="E23" s="80">
        <v>7856000</v>
      </c>
      <c r="F23" s="134">
        <f t="shared" si="0"/>
        <v>1.2743638670321085E-2</v>
      </c>
      <c r="G23" s="55" t="s">
        <v>618</v>
      </c>
      <c r="H23" s="55" t="s">
        <v>73</v>
      </c>
      <c r="I23" s="56" t="s">
        <v>619</v>
      </c>
      <c r="J23" s="124" t="s">
        <v>181</v>
      </c>
      <c r="K23" s="98" t="s">
        <v>75</v>
      </c>
      <c r="L23" s="135">
        <v>1</v>
      </c>
      <c r="M23" s="108"/>
      <c r="N23" s="109"/>
      <c r="O23" s="347" t="s">
        <v>66</v>
      </c>
      <c r="P23" s="56" t="s">
        <v>620</v>
      </c>
      <c r="Q23" s="80">
        <v>7856000</v>
      </c>
      <c r="R23" s="55">
        <v>357</v>
      </c>
      <c r="S23" s="71">
        <v>7856000</v>
      </c>
      <c r="T23" s="55">
        <v>1642</v>
      </c>
      <c r="U23" s="71">
        <v>7856000</v>
      </c>
      <c r="V23" s="108"/>
    </row>
    <row r="24" spans="2:24" ht="409.5" x14ac:dyDescent="0.2">
      <c r="B24" s="124" t="s">
        <v>607</v>
      </c>
      <c r="C24" s="59" t="s">
        <v>608</v>
      </c>
      <c r="D24" s="124">
        <v>616464434</v>
      </c>
      <c r="E24" s="74"/>
      <c r="F24" s="134">
        <f t="shared" si="0"/>
        <v>0</v>
      </c>
      <c r="G24" s="55" t="s">
        <v>621</v>
      </c>
      <c r="H24" s="55" t="s">
        <v>73</v>
      </c>
      <c r="I24" s="56" t="s">
        <v>622</v>
      </c>
      <c r="J24" s="70"/>
      <c r="K24" s="98" t="s">
        <v>75</v>
      </c>
      <c r="L24" s="108"/>
      <c r="M24" s="108"/>
      <c r="N24" s="136">
        <v>3</v>
      </c>
      <c r="O24" s="347" t="s">
        <v>66</v>
      </c>
      <c r="P24" s="58"/>
      <c r="Q24" s="80"/>
      <c r="R24" s="55"/>
      <c r="S24" s="55"/>
      <c r="T24" s="59"/>
      <c r="U24" s="59"/>
      <c r="V24" s="108"/>
    </row>
    <row r="25" spans="2:24" ht="148.5" x14ac:dyDescent="0.2">
      <c r="B25" s="124" t="s">
        <v>607</v>
      </c>
      <c r="C25" s="59" t="s">
        <v>608</v>
      </c>
      <c r="D25" s="124">
        <v>616464434</v>
      </c>
      <c r="E25" s="80">
        <v>25000000</v>
      </c>
      <c r="F25" s="134">
        <f t="shared" si="0"/>
        <v>4.0553839964107323E-2</v>
      </c>
      <c r="G25" s="55" t="s">
        <v>623</v>
      </c>
      <c r="H25" s="55" t="s">
        <v>73</v>
      </c>
      <c r="I25" s="56" t="s">
        <v>624</v>
      </c>
      <c r="J25" s="70"/>
      <c r="K25" s="59" t="s">
        <v>208</v>
      </c>
      <c r="L25" s="135">
        <v>1</v>
      </c>
      <c r="M25" s="138"/>
      <c r="N25" s="138"/>
      <c r="O25" s="59" t="s">
        <v>1744</v>
      </c>
      <c r="P25" s="452" t="s">
        <v>1733</v>
      </c>
      <c r="Q25" s="80">
        <v>25000000</v>
      </c>
      <c r="R25" s="459">
        <v>1337</v>
      </c>
      <c r="S25" s="80">
        <v>25000000</v>
      </c>
      <c r="T25" s="459">
        <v>5688</v>
      </c>
      <c r="U25" s="460">
        <v>23280000</v>
      </c>
      <c r="V25" s="108"/>
    </row>
    <row r="26" spans="2:24" ht="148.5" x14ac:dyDescent="0.2">
      <c r="B26" s="124" t="s">
        <v>607</v>
      </c>
      <c r="C26" s="59" t="s">
        <v>608</v>
      </c>
      <c r="D26" s="124">
        <v>616464434</v>
      </c>
      <c r="E26" s="74"/>
      <c r="F26" s="134">
        <f t="shared" si="0"/>
        <v>0</v>
      </c>
      <c r="G26" s="55" t="s">
        <v>625</v>
      </c>
      <c r="H26" s="55" t="s">
        <v>73</v>
      </c>
      <c r="I26" s="56" t="s">
        <v>626</v>
      </c>
      <c r="J26" s="70"/>
      <c r="K26" s="59" t="s">
        <v>136</v>
      </c>
      <c r="L26" s="108"/>
      <c r="M26" s="108"/>
      <c r="N26" s="136">
        <v>3</v>
      </c>
      <c r="O26" s="347" t="s">
        <v>66</v>
      </c>
      <c r="P26" s="58"/>
      <c r="Q26" s="80"/>
      <c r="R26" s="55"/>
      <c r="S26" s="55"/>
      <c r="T26" s="55"/>
      <c r="U26" s="55"/>
      <c r="V26" s="108"/>
    </row>
    <row r="27" spans="2:24" ht="148.5" x14ac:dyDescent="0.2">
      <c r="B27" s="58">
        <v>7</v>
      </c>
      <c r="C27" s="59" t="s">
        <v>608</v>
      </c>
      <c r="D27" s="124">
        <v>616464434</v>
      </c>
      <c r="E27" s="80">
        <v>20000000</v>
      </c>
      <c r="F27" s="134">
        <f t="shared" si="0"/>
        <v>3.2443071971285854E-2</v>
      </c>
      <c r="G27" s="59" t="s">
        <v>627</v>
      </c>
      <c r="H27" s="55" t="s">
        <v>73</v>
      </c>
      <c r="I27" s="56" t="s">
        <v>628</v>
      </c>
      <c r="J27" s="124" t="s">
        <v>181</v>
      </c>
      <c r="K27" s="56" t="s">
        <v>274</v>
      </c>
      <c r="L27" s="135">
        <v>1</v>
      </c>
      <c r="M27" s="108"/>
      <c r="N27" s="109"/>
      <c r="O27" s="318" t="s">
        <v>1744</v>
      </c>
      <c r="P27" s="55">
        <v>242</v>
      </c>
      <c r="Q27" s="80">
        <v>20000000</v>
      </c>
      <c r="R27" s="58">
        <v>690</v>
      </c>
      <c r="S27" s="118">
        <v>20000000</v>
      </c>
      <c r="T27" s="59">
        <v>3778</v>
      </c>
      <c r="U27" s="90">
        <v>4522000</v>
      </c>
      <c r="V27" s="108"/>
    </row>
    <row r="28" spans="2:24" ht="280.5" x14ac:dyDescent="0.2">
      <c r="B28" s="124" t="s">
        <v>607</v>
      </c>
      <c r="C28" s="59" t="s">
        <v>608</v>
      </c>
      <c r="D28" s="124">
        <v>616464434</v>
      </c>
      <c r="E28" s="80">
        <v>15000000</v>
      </c>
      <c r="F28" s="134">
        <f t="shared" si="0"/>
        <v>2.4332303978464392E-2</v>
      </c>
      <c r="G28" s="59" t="s">
        <v>629</v>
      </c>
      <c r="H28" s="55" t="s">
        <v>73</v>
      </c>
      <c r="I28" s="56" t="s">
        <v>630</v>
      </c>
      <c r="J28" s="124" t="s">
        <v>181</v>
      </c>
      <c r="K28" s="56" t="s">
        <v>274</v>
      </c>
      <c r="L28" s="135">
        <v>1</v>
      </c>
      <c r="M28" s="108"/>
      <c r="N28" s="109"/>
      <c r="O28" s="318" t="s">
        <v>1744</v>
      </c>
      <c r="P28" s="55">
        <v>239</v>
      </c>
      <c r="Q28" s="80">
        <v>15000000</v>
      </c>
      <c r="R28" s="58">
        <v>642</v>
      </c>
      <c r="S28" s="118">
        <v>15000000</v>
      </c>
      <c r="T28" s="58">
        <v>3403</v>
      </c>
      <c r="U28" s="62">
        <v>13260000</v>
      </c>
      <c r="V28" s="108"/>
    </row>
    <row r="29" spans="2:24" ht="181.5" x14ac:dyDescent="0.2">
      <c r="B29" s="124" t="s">
        <v>607</v>
      </c>
      <c r="C29" s="59" t="s">
        <v>608</v>
      </c>
      <c r="D29" s="124">
        <v>616464434</v>
      </c>
      <c r="E29" s="80">
        <v>20000000</v>
      </c>
      <c r="F29" s="134">
        <f t="shared" si="0"/>
        <v>3.2443071971285854E-2</v>
      </c>
      <c r="G29" s="59" t="s">
        <v>631</v>
      </c>
      <c r="H29" s="55" t="s">
        <v>73</v>
      </c>
      <c r="I29" s="56" t="s">
        <v>632</v>
      </c>
      <c r="J29" s="55" t="s">
        <v>293</v>
      </c>
      <c r="K29" s="56" t="s">
        <v>283</v>
      </c>
      <c r="L29" s="135">
        <v>1</v>
      </c>
      <c r="M29" s="138"/>
      <c r="N29" s="138"/>
      <c r="O29" s="318" t="s">
        <v>1744</v>
      </c>
      <c r="P29" s="58">
        <v>414</v>
      </c>
      <c r="Q29" s="80">
        <v>20000000</v>
      </c>
      <c r="R29" s="496">
        <v>1204</v>
      </c>
      <c r="S29" s="80">
        <v>20000000</v>
      </c>
      <c r="T29" s="55">
        <v>6139</v>
      </c>
      <c r="U29" s="55">
        <v>15167200</v>
      </c>
      <c r="V29" s="108"/>
    </row>
    <row r="30" spans="2:24" ht="198" x14ac:dyDescent="0.2">
      <c r="B30" s="58">
        <v>1</v>
      </c>
      <c r="C30" s="59" t="s">
        <v>602</v>
      </c>
      <c r="D30" s="66">
        <v>952805667</v>
      </c>
      <c r="E30" s="101">
        <v>10000000</v>
      </c>
      <c r="F30" s="134">
        <f t="shared" si="0"/>
        <v>1.0495319608547207E-2</v>
      </c>
      <c r="G30" s="55" t="s">
        <v>633</v>
      </c>
      <c r="H30" s="55" t="s">
        <v>73</v>
      </c>
      <c r="I30" s="56" t="s">
        <v>634</v>
      </c>
      <c r="J30" s="61" t="s">
        <v>181</v>
      </c>
      <c r="K30" s="67" t="s">
        <v>75</v>
      </c>
      <c r="L30" s="135">
        <v>1</v>
      </c>
      <c r="M30" s="108"/>
      <c r="N30" s="109"/>
      <c r="O30" s="318" t="s">
        <v>1744</v>
      </c>
      <c r="P30" s="56" t="s">
        <v>635</v>
      </c>
      <c r="Q30" s="101">
        <v>10000000</v>
      </c>
      <c r="R30" s="55">
        <v>226</v>
      </c>
      <c r="S30" s="71">
        <v>10000000</v>
      </c>
      <c r="T30" s="55">
        <v>1333</v>
      </c>
      <c r="U30" s="71">
        <v>10000000</v>
      </c>
      <c r="V30" s="108"/>
    </row>
    <row r="31" spans="2:24" ht="198" x14ac:dyDescent="0.2">
      <c r="B31" s="58">
        <v>1</v>
      </c>
      <c r="C31" s="59" t="s">
        <v>602</v>
      </c>
      <c r="D31" s="66">
        <v>952805667</v>
      </c>
      <c r="E31" s="80">
        <v>4800000</v>
      </c>
      <c r="F31" s="134">
        <f t="shared" si="0"/>
        <v>5.0377534121026591E-3</v>
      </c>
      <c r="G31" s="59" t="s">
        <v>636</v>
      </c>
      <c r="H31" s="55" t="s">
        <v>73</v>
      </c>
      <c r="I31" s="56" t="s">
        <v>1664</v>
      </c>
      <c r="J31" s="61" t="s">
        <v>293</v>
      </c>
      <c r="K31" s="55" t="s">
        <v>150</v>
      </c>
      <c r="L31" s="135">
        <v>1</v>
      </c>
      <c r="M31" s="138"/>
      <c r="N31" s="138"/>
      <c r="O31" s="318" t="s">
        <v>1744</v>
      </c>
      <c r="P31" s="56">
        <v>521</v>
      </c>
      <c r="Q31" s="80">
        <v>4800000</v>
      </c>
      <c r="R31" s="498">
        <v>1274</v>
      </c>
      <c r="S31" s="80">
        <v>4800000</v>
      </c>
      <c r="T31" s="498">
        <v>5139</v>
      </c>
      <c r="U31" s="80">
        <v>4800000</v>
      </c>
      <c r="V31" s="108"/>
    </row>
    <row r="32" spans="2:24" ht="247.5" x14ac:dyDescent="0.2">
      <c r="B32" s="58">
        <v>1</v>
      </c>
      <c r="C32" s="59" t="s">
        <v>602</v>
      </c>
      <c r="D32" s="66">
        <v>952805667</v>
      </c>
      <c r="E32" s="101">
        <v>150236000</v>
      </c>
      <c r="F32" s="134">
        <f t="shared" si="0"/>
        <v>0.15767748367096981</v>
      </c>
      <c r="G32" s="59" t="s">
        <v>638</v>
      </c>
      <c r="H32" s="55" t="s">
        <v>73</v>
      </c>
      <c r="I32" s="56" t="s">
        <v>639</v>
      </c>
      <c r="J32" s="61" t="s">
        <v>293</v>
      </c>
      <c r="K32" s="55" t="s">
        <v>247</v>
      </c>
      <c r="L32" s="135">
        <v>1</v>
      </c>
      <c r="M32" s="109"/>
      <c r="N32" s="109"/>
      <c r="O32" s="318" t="s">
        <v>1744</v>
      </c>
      <c r="P32" s="56">
        <v>379</v>
      </c>
      <c r="Q32" s="101">
        <v>150236000</v>
      </c>
      <c r="R32" s="55">
        <v>1154</v>
      </c>
      <c r="S32" s="61">
        <v>150236000</v>
      </c>
      <c r="T32" s="55">
        <v>6101</v>
      </c>
      <c r="U32" s="71">
        <v>150236000</v>
      </c>
      <c r="V32" s="108"/>
    </row>
    <row r="33" spans="2:22" ht="198" x14ac:dyDescent="0.2">
      <c r="B33" s="58">
        <v>1</v>
      </c>
      <c r="C33" s="59" t="s">
        <v>602</v>
      </c>
      <c r="D33" s="66">
        <v>952805667</v>
      </c>
      <c r="E33" s="74"/>
      <c r="F33" s="134">
        <f t="shared" si="0"/>
        <v>0</v>
      </c>
      <c r="G33" s="59" t="s">
        <v>640</v>
      </c>
      <c r="H33" s="55" t="s">
        <v>73</v>
      </c>
      <c r="I33" s="56" t="s">
        <v>641</v>
      </c>
      <c r="J33" s="70"/>
      <c r="K33" s="55" t="s">
        <v>208</v>
      </c>
      <c r="L33" s="108"/>
      <c r="M33" s="108"/>
      <c r="N33" s="136">
        <v>3</v>
      </c>
      <c r="O33" s="318" t="s">
        <v>1744</v>
      </c>
      <c r="P33" s="56"/>
      <c r="Q33" s="80"/>
      <c r="R33" s="55"/>
      <c r="S33" s="71"/>
      <c r="T33" s="55"/>
      <c r="U33" s="71"/>
      <c r="V33" s="108"/>
    </row>
    <row r="34" spans="2:22" ht="198" x14ac:dyDescent="0.2">
      <c r="B34" s="58">
        <v>1</v>
      </c>
      <c r="C34" s="59" t="s">
        <v>602</v>
      </c>
      <c r="D34" s="66">
        <v>952805667</v>
      </c>
      <c r="E34" s="139">
        <v>9066667</v>
      </c>
      <c r="F34" s="134">
        <f t="shared" si="0"/>
        <v>9.5157567949267878E-3</v>
      </c>
      <c r="G34" s="59" t="s">
        <v>642</v>
      </c>
      <c r="H34" s="55" t="s">
        <v>73</v>
      </c>
      <c r="I34" s="56" t="s">
        <v>643</v>
      </c>
      <c r="J34" s="55" t="s">
        <v>259</v>
      </c>
      <c r="K34" s="55" t="s">
        <v>208</v>
      </c>
      <c r="L34" s="135">
        <v>1</v>
      </c>
      <c r="M34" s="138"/>
      <c r="N34" s="138"/>
      <c r="O34" s="318" t="s">
        <v>1744</v>
      </c>
      <c r="P34" s="197" t="s">
        <v>644</v>
      </c>
      <c r="Q34" s="303">
        <v>9066667</v>
      </c>
      <c r="R34" s="55">
        <v>1033</v>
      </c>
      <c r="S34" s="94">
        <v>9066667</v>
      </c>
      <c r="T34" s="55">
        <v>4193</v>
      </c>
      <c r="U34" s="94">
        <v>9066667</v>
      </c>
      <c r="V34" s="108"/>
    </row>
    <row r="35" spans="2:22" ht="409.5" x14ac:dyDescent="0.2">
      <c r="B35" s="58">
        <v>34</v>
      </c>
      <c r="C35" s="59" t="s">
        <v>612</v>
      </c>
      <c r="D35" s="124">
        <v>3465890652</v>
      </c>
      <c r="E35" s="80">
        <v>2381757530</v>
      </c>
      <c r="F35" s="134">
        <f t="shared" si="0"/>
        <v>0.68719927116731205</v>
      </c>
      <c r="G35" s="59" t="s">
        <v>645</v>
      </c>
      <c r="H35" s="55" t="s">
        <v>73</v>
      </c>
      <c r="I35" s="56" t="s">
        <v>646</v>
      </c>
      <c r="J35" s="124" t="s">
        <v>647</v>
      </c>
      <c r="K35" s="55" t="s">
        <v>637</v>
      </c>
      <c r="L35" s="135">
        <v>1</v>
      </c>
      <c r="M35" s="109"/>
      <c r="N35" s="109"/>
      <c r="O35" s="318" t="s">
        <v>1744</v>
      </c>
      <c r="P35" s="56" t="s">
        <v>648</v>
      </c>
      <c r="Q35" s="80">
        <v>2381757530</v>
      </c>
      <c r="R35" s="58">
        <v>855</v>
      </c>
      <c r="S35" s="61">
        <v>2381757530</v>
      </c>
      <c r="T35" s="55">
        <v>5088</v>
      </c>
      <c r="U35" s="94">
        <v>1985021250</v>
      </c>
      <c r="V35" s="108"/>
    </row>
    <row r="36" spans="2:22" ht="82.5" x14ac:dyDescent="0.2">
      <c r="B36" s="58">
        <v>34</v>
      </c>
      <c r="C36" s="59" t="s">
        <v>612</v>
      </c>
      <c r="D36" s="124">
        <v>3465890652</v>
      </c>
      <c r="E36" s="74"/>
      <c r="F36" s="134">
        <f t="shared" si="0"/>
        <v>0</v>
      </c>
      <c r="G36" s="55" t="s">
        <v>627</v>
      </c>
      <c r="H36" s="55" t="s">
        <v>73</v>
      </c>
      <c r="I36" s="56" t="s">
        <v>628</v>
      </c>
      <c r="J36" s="70"/>
      <c r="K36" s="56" t="s">
        <v>274</v>
      </c>
      <c r="L36" s="108"/>
      <c r="M36" s="108"/>
      <c r="N36" s="136">
        <v>3</v>
      </c>
      <c r="O36" s="318" t="s">
        <v>1744</v>
      </c>
      <c r="P36" s="132"/>
      <c r="Q36" s="80"/>
      <c r="R36" s="55"/>
      <c r="S36" s="55"/>
      <c r="T36" s="55"/>
      <c r="U36" s="55"/>
      <c r="V36" s="108"/>
    </row>
    <row r="37" spans="2:22" ht="280.5" x14ac:dyDescent="0.2">
      <c r="B37" s="58">
        <v>34</v>
      </c>
      <c r="C37" s="59" t="s">
        <v>612</v>
      </c>
      <c r="D37" s="124">
        <v>3465890652</v>
      </c>
      <c r="E37" s="74"/>
      <c r="F37" s="134">
        <f t="shared" si="0"/>
        <v>0</v>
      </c>
      <c r="G37" s="55" t="s">
        <v>629</v>
      </c>
      <c r="H37" s="55" t="s">
        <v>73</v>
      </c>
      <c r="I37" s="56" t="s">
        <v>630</v>
      </c>
      <c r="J37" s="70"/>
      <c r="K37" s="56" t="s">
        <v>274</v>
      </c>
      <c r="L37" s="108"/>
      <c r="M37" s="108"/>
      <c r="N37" s="136">
        <v>3</v>
      </c>
      <c r="O37" s="318" t="s">
        <v>1744</v>
      </c>
      <c r="P37" s="132"/>
      <c r="Q37" s="80"/>
      <c r="R37" s="55"/>
      <c r="S37" s="55"/>
      <c r="T37" s="55"/>
      <c r="U37" s="55"/>
      <c r="V37" s="108"/>
    </row>
    <row r="38" spans="2:22" ht="181.5" x14ac:dyDescent="0.2">
      <c r="B38" s="55">
        <v>40</v>
      </c>
      <c r="C38" s="55" t="s">
        <v>649</v>
      </c>
      <c r="D38" s="175">
        <v>910482154.00999999</v>
      </c>
      <c r="E38" s="177">
        <v>117390150</v>
      </c>
      <c r="F38" s="134">
        <f t="shared" si="0"/>
        <v>0.12893185163814938</v>
      </c>
      <c r="G38" s="55" t="s">
        <v>650</v>
      </c>
      <c r="H38" s="55" t="s">
        <v>73</v>
      </c>
      <c r="I38" s="56" t="s">
        <v>1725</v>
      </c>
      <c r="J38" s="70"/>
      <c r="K38" s="56" t="s">
        <v>150</v>
      </c>
      <c r="L38" s="135">
        <v>1</v>
      </c>
      <c r="M38" s="138"/>
      <c r="N38" s="138"/>
      <c r="O38" s="318" t="s">
        <v>1744</v>
      </c>
      <c r="P38" s="433">
        <v>549</v>
      </c>
      <c r="Q38" s="177">
        <v>117390150</v>
      </c>
      <c r="R38" s="433">
        <v>1351</v>
      </c>
      <c r="S38" s="177">
        <v>117390150</v>
      </c>
      <c r="T38" s="433">
        <v>6934</v>
      </c>
      <c r="U38" s="177">
        <v>114954000</v>
      </c>
      <c r="V38" s="108"/>
    </row>
    <row r="39" spans="2:22" ht="99" x14ac:dyDescent="0.2">
      <c r="B39" s="55">
        <v>40</v>
      </c>
      <c r="C39" s="55" t="s">
        <v>649</v>
      </c>
      <c r="D39" s="175">
        <v>910482154.00999999</v>
      </c>
      <c r="E39" s="177">
        <v>22000000</v>
      </c>
      <c r="F39" s="134">
        <f t="shared" si="0"/>
        <v>2.4163021650788302E-2</v>
      </c>
      <c r="G39" s="55" t="s">
        <v>1667</v>
      </c>
      <c r="H39" s="55" t="s">
        <v>73</v>
      </c>
      <c r="I39" s="56" t="s">
        <v>1668</v>
      </c>
      <c r="J39" s="70"/>
      <c r="K39" s="56" t="s">
        <v>150</v>
      </c>
      <c r="L39" s="177"/>
      <c r="M39" s="137">
        <v>2</v>
      </c>
      <c r="N39" s="138"/>
      <c r="O39" s="318" t="s">
        <v>1744</v>
      </c>
      <c r="P39" s="433">
        <v>551</v>
      </c>
      <c r="Q39" s="177">
        <v>22000000</v>
      </c>
      <c r="R39" s="433">
        <v>1353</v>
      </c>
      <c r="S39" s="177">
        <v>22000000</v>
      </c>
      <c r="T39" s="177"/>
      <c r="U39" s="177"/>
      <c r="V39" s="108"/>
    </row>
    <row r="40" spans="2:22" ht="115.5" x14ac:dyDescent="0.2">
      <c r="B40" s="55">
        <v>40</v>
      </c>
      <c r="C40" s="55" t="s">
        <v>649</v>
      </c>
      <c r="D40" s="175">
        <v>910482154.00999999</v>
      </c>
      <c r="E40" s="194"/>
      <c r="F40" s="134">
        <f t="shared" si="0"/>
        <v>0</v>
      </c>
      <c r="G40" s="55" t="s">
        <v>651</v>
      </c>
      <c r="H40" s="55" t="s">
        <v>73</v>
      </c>
      <c r="I40" s="56" t="s">
        <v>652</v>
      </c>
      <c r="J40" s="70"/>
      <c r="K40" s="56" t="s">
        <v>131</v>
      </c>
      <c r="L40" s="177"/>
      <c r="M40" s="177"/>
      <c r="N40" s="136">
        <v>3</v>
      </c>
      <c r="O40" s="318" t="s">
        <v>1744</v>
      </c>
      <c r="P40" s="177"/>
      <c r="Q40" s="177"/>
      <c r="R40" s="177"/>
      <c r="S40" s="177"/>
      <c r="T40" s="177"/>
      <c r="U40" s="177"/>
      <c r="V40" s="108"/>
    </row>
    <row r="41" spans="2:22" ht="99" x14ac:dyDescent="0.2">
      <c r="B41" s="55">
        <v>40</v>
      </c>
      <c r="C41" s="55" t="s">
        <v>649</v>
      </c>
      <c r="D41" s="175">
        <v>910482154.00999999</v>
      </c>
      <c r="E41" s="61">
        <v>149561500</v>
      </c>
      <c r="F41" s="134">
        <f t="shared" si="0"/>
        <v>0.16426626193747157</v>
      </c>
      <c r="G41" s="55" t="s">
        <v>1669</v>
      </c>
      <c r="H41" s="55" t="s">
        <v>73</v>
      </c>
      <c r="I41" s="56" t="s">
        <v>1670</v>
      </c>
      <c r="J41" s="70"/>
      <c r="K41" s="56" t="s">
        <v>150</v>
      </c>
      <c r="L41" s="177"/>
      <c r="M41" s="137">
        <v>2</v>
      </c>
      <c r="N41" s="177"/>
      <c r="O41" s="318" t="s">
        <v>1744</v>
      </c>
      <c r="P41" s="56" t="s">
        <v>1775</v>
      </c>
      <c r="Q41" s="61">
        <v>149561500</v>
      </c>
      <c r="R41" s="58">
        <v>1354</v>
      </c>
      <c r="S41" s="61">
        <v>149561500</v>
      </c>
      <c r="T41" s="177"/>
      <c r="U41" s="177"/>
      <c r="V41" s="108"/>
    </row>
    <row r="42" spans="2:22" ht="132" x14ac:dyDescent="0.2">
      <c r="B42" s="55">
        <v>40</v>
      </c>
      <c r="C42" s="55" t="s">
        <v>649</v>
      </c>
      <c r="D42" s="175">
        <v>910482154.00999999</v>
      </c>
      <c r="E42" s="194"/>
      <c r="F42" s="134">
        <f t="shared" si="0"/>
        <v>0</v>
      </c>
      <c r="G42" s="55" t="s">
        <v>653</v>
      </c>
      <c r="H42" s="55" t="s">
        <v>73</v>
      </c>
      <c r="I42" s="55" t="s">
        <v>654</v>
      </c>
      <c r="J42" s="195"/>
      <c r="K42" s="55" t="s">
        <v>131</v>
      </c>
      <c r="L42" s="196"/>
      <c r="M42" s="196"/>
      <c r="N42" s="136">
        <v>3</v>
      </c>
      <c r="O42" s="318" t="s">
        <v>1744</v>
      </c>
      <c r="P42" s="196"/>
      <c r="Q42" s="196"/>
      <c r="R42" s="196"/>
      <c r="S42" s="196"/>
      <c r="T42" s="196"/>
      <c r="U42" s="196"/>
      <c r="V42" s="196"/>
    </row>
    <row r="43" spans="2:22" ht="409.5" x14ac:dyDescent="0.2">
      <c r="B43" s="55">
        <v>40</v>
      </c>
      <c r="C43" s="55" t="s">
        <v>1551</v>
      </c>
      <c r="D43" s="175">
        <v>910482154.00999999</v>
      </c>
      <c r="E43" s="196">
        <v>397636698</v>
      </c>
      <c r="F43" s="134">
        <f t="shared" si="0"/>
        <v>0.43673200649645316</v>
      </c>
      <c r="G43" s="55" t="s">
        <v>1544</v>
      </c>
      <c r="H43" s="55" t="s">
        <v>73</v>
      </c>
      <c r="I43" s="55" t="s">
        <v>1726</v>
      </c>
      <c r="J43" s="55" t="s">
        <v>1646</v>
      </c>
      <c r="K43" s="55" t="s">
        <v>150</v>
      </c>
      <c r="L43" s="163">
        <v>1</v>
      </c>
      <c r="M43" s="131"/>
      <c r="N43" s="131"/>
      <c r="O43" s="167" t="s">
        <v>1744</v>
      </c>
      <c r="P43" s="197" t="s">
        <v>1734</v>
      </c>
      <c r="Q43" s="196">
        <v>397636698</v>
      </c>
      <c r="R43" s="319">
        <v>1339</v>
      </c>
      <c r="S43" s="196">
        <v>397636698</v>
      </c>
      <c r="T43" s="319">
        <v>6077</v>
      </c>
      <c r="U43" s="196">
        <v>549321000</v>
      </c>
      <c r="V43" s="196"/>
    </row>
    <row r="44" spans="2:22" ht="264" x14ac:dyDescent="0.2">
      <c r="B44" s="55">
        <v>40</v>
      </c>
      <c r="C44" s="55" t="s">
        <v>1551</v>
      </c>
      <c r="D44" s="175">
        <v>910482154.00999999</v>
      </c>
      <c r="E44" s="194"/>
      <c r="F44" s="134">
        <f t="shared" si="0"/>
        <v>0</v>
      </c>
      <c r="G44" s="55" t="s">
        <v>1545</v>
      </c>
      <c r="H44" s="55" t="s">
        <v>73</v>
      </c>
      <c r="I44" s="55" t="s">
        <v>1548</v>
      </c>
      <c r="J44" s="195"/>
      <c r="K44" s="55" t="s">
        <v>150</v>
      </c>
      <c r="L44" s="196"/>
      <c r="M44" s="196"/>
      <c r="N44" s="165">
        <v>3</v>
      </c>
      <c r="O44" s="167" t="s">
        <v>1744</v>
      </c>
      <c r="P44" s="390"/>
      <c r="Q44" s="390"/>
      <c r="R44" s="390"/>
      <c r="S44" s="196"/>
      <c r="T44" s="196"/>
      <c r="U44" s="196"/>
      <c r="V44" s="196"/>
    </row>
    <row r="45" spans="2:22" ht="132" x14ac:dyDescent="0.2">
      <c r="B45" s="55">
        <v>68</v>
      </c>
      <c r="C45" s="55" t="s">
        <v>1552</v>
      </c>
      <c r="D45" s="175">
        <v>1175828431.4300001</v>
      </c>
      <c r="E45" s="196">
        <v>896212486</v>
      </c>
      <c r="F45" s="134">
        <f t="shared" si="0"/>
        <v>0.7621966453983926</v>
      </c>
      <c r="G45" s="55" t="s">
        <v>1546</v>
      </c>
      <c r="H45" s="55" t="s">
        <v>73</v>
      </c>
      <c r="I45" s="55" t="s">
        <v>1549</v>
      </c>
      <c r="J45" s="195"/>
      <c r="K45" s="55" t="s">
        <v>150</v>
      </c>
      <c r="L45" s="163">
        <v>1</v>
      </c>
      <c r="M45" s="131"/>
      <c r="N45" s="131"/>
      <c r="O45" s="167" t="s">
        <v>1744</v>
      </c>
      <c r="P45" s="530">
        <v>528</v>
      </c>
      <c r="Q45" s="196">
        <v>896212486</v>
      </c>
      <c r="R45" s="319">
        <v>1331</v>
      </c>
      <c r="S45" s="196">
        <v>896212486</v>
      </c>
      <c r="T45" s="58">
        <v>6326</v>
      </c>
      <c r="U45" s="196">
        <v>751078413</v>
      </c>
      <c r="V45" s="196"/>
    </row>
    <row r="46" spans="2:22" ht="132" x14ac:dyDescent="0.2">
      <c r="B46" s="180" t="s">
        <v>1554</v>
      </c>
      <c r="C46" s="55" t="s">
        <v>1553</v>
      </c>
      <c r="D46" s="175" t="s">
        <v>1543</v>
      </c>
      <c r="E46" s="194"/>
      <c r="F46" s="134" t="e">
        <f t="shared" si="0"/>
        <v>#VALUE!</v>
      </c>
      <c r="G46" s="55" t="s">
        <v>1547</v>
      </c>
      <c r="H46" s="55" t="s">
        <v>73</v>
      </c>
      <c r="I46" s="55" t="s">
        <v>1550</v>
      </c>
      <c r="J46" s="195"/>
      <c r="K46" s="55" t="s">
        <v>150</v>
      </c>
      <c r="L46" s="196"/>
      <c r="M46" s="196"/>
      <c r="N46" s="165">
        <v>3</v>
      </c>
      <c r="O46" s="167" t="s">
        <v>1744</v>
      </c>
      <c r="P46" s="390"/>
      <c r="Q46" s="390"/>
      <c r="R46" s="390"/>
      <c r="S46" s="196"/>
      <c r="T46" s="196"/>
      <c r="U46" s="196"/>
      <c r="V46" s="196"/>
    </row>
    <row r="47" spans="2:22" ht="198" x14ac:dyDescent="0.2">
      <c r="B47" s="58">
        <v>1</v>
      </c>
      <c r="C47" s="59" t="s">
        <v>602</v>
      </c>
      <c r="D47" s="66">
        <v>952805667</v>
      </c>
      <c r="E47" s="167">
        <v>8000000</v>
      </c>
      <c r="F47" s="134">
        <f t="shared" si="0"/>
        <v>8.3962556868377655E-3</v>
      </c>
      <c r="G47" s="129" t="s">
        <v>1665</v>
      </c>
      <c r="H47" s="55" t="s">
        <v>73</v>
      </c>
      <c r="I47" s="55" t="s">
        <v>1666</v>
      </c>
      <c r="J47" s="55" t="s">
        <v>1702</v>
      </c>
      <c r="K47" s="55" t="s">
        <v>150</v>
      </c>
      <c r="L47" s="163">
        <v>1</v>
      </c>
      <c r="M47" s="131"/>
      <c r="N47" s="131"/>
      <c r="O47" s="167" t="s">
        <v>1744</v>
      </c>
      <c r="P47" s="320">
        <v>520</v>
      </c>
      <c r="Q47" s="167">
        <v>8000000</v>
      </c>
      <c r="R47" s="320">
        <v>1276</v>
      </c>
      <c r="S47" s="167">
        <v>8000000</v>
      </c>
      <c r="T47" s="167">
        <v>5145</v>
      </c>
      <c r="U47" s="167">
        <v>8000000</v>
      </c>
      <c r="V47" s="167"/>
    </row>
    <row r="48" spans="2:22" ht="181.5" x14ac:dyDescent="0.2">
      <c r="B48" s="180">
        <v>40</v>
      </c>
      <c r="C48" s="55" t="s">
        <v>649</v>
      </c>
      <c r="D48" s="175">
        <v>910482154.00999999</v>
      </c>
      <c r="E48" s="61">
        <v>99392571</v>
      </c>
      <c r="F48" s="134">
        <f t="shared" ref="F48:F52" si="1">+E48/D48</f>
        <v>0.10916476568184152</v>
      </c>
      <c r="G48" s="129" t="s">
        <v>1719</v>
      </c>
      <c r="H48" s="55" t="s">
        <v>73</v>
      </c>
      <c r="I48" s="55" t="s">
        <v>1720</v>
      </c>
      <c r="J48" s="55"/>
      <c r="K48" s="55" t="s">
        <v>150</v>
      </c>
      <c r="L48" s="163">
        <v>1</v>
      </c>
      <c r="M48" s="131"/>
      <c r="N48" s="131"/>
      <c r="O48" s="167" t="s">
        <v>1744</v>
      </c>
      <c r="P48" s="56" t="s">
        <v>1776</v>
      </c>
      <c r="Q48" s="61">
        <v>99392571</v>
      </c>
      <c r="R48" s="110">
        <v>1425</v>
      </c>
      <c r="S48" s="348">
        <v>99392571</v>
      </c>
      <c r="T48" s="58">
        <v>6884</v>
      </c>
      <c r="U48" s="62">
        <v>93286337</v>
      </c>
      <c r="V48" s="167"/>
    </row>
    <row r="49" spans="2:22" ht="148.5" x14ac:dyDescent="0.2">
      <c r="B49" s="180">
        <v>40</v>
      </c>
      <c r="C49" s="55" t="s">
        <v>649</v>
      </c>
      <c r="D49" s="175">
        <v>910482154.00999999</v>
      </c>
      <c r="E49" s="208">
        <v>5826919</v>
      </c>
      <c r="F49" s="134">
        <f t="shared" si="0"/>
        <v>6.3998168161086243E-3</v>
      </c>
      <c r="G49" s="107" t="s">
        <v>1777</v>
      </c>
      <c r="H49" s="55" t="s">
        <v>73</v>
      </c>
      <c r="I49" s="197"/>
      <c r="J49" s="197" t="s">
        <v>1774</v>
      </c>
      <c r="K49" s="108" t="s">
        <v>136</v>
      </c>
      <c r="L49" s="108"/>
      <c r="M49" s="164">
        <v>2</v>
      </c>
      <c r="N49" s="108"/>
      <c r="O49" s="167" t="s">
        <v>1744</v>
      </c>
      <c r="P49" s="197" t="s">
        <v>1840</v>
      </c>
      <c r="Q49" s="208">
        <v>5826919</v>
      </c>
      <c r="R49" s="58">
        <v>1434</v>
      </c>
      <c r="S49" s="208">
        <v>5826919</v>
      </c>
      <c r="T49" s="108"/>
      <c r="U49" s="108"/>
      <c r="V49" s="108"/>
    </row>
    <row r="50" spans="2:22" ht="198" x14ac:dyDescent="0.2">
      <c r="B50" s="180">
        <v>40</v>
      </c>
      <c r="C50" s="55" t="s">
        <v>649</v>
      </c>
      <c r="D50" s="175">
        <v>910482154.00999999</v>
      </c>
      <c r="E50" s="208">
        <v>158726057</v>
      </c>
      <c r="F50" s="134">
        <f t="shared" si="1"/>
        <v>0.17433187053796628</v>
      </c>
      <c r="G50" s="107" t="s">
        <v>1778</v>
      </c>
      <c r="H50" s="55" t="s">
        <v>73</v>
      </c>
      <c r="I50" s="197"/>
      <c r="J50" s="111" t="s">
        <v>200</v>
      </c>
      <c r="K50" s="108"/>
      <c r="L50" s="163">
        <v>1</v>
      </c>
      <c r="M50" s="108"/>
      <c r="N50" s="108"/>
      <c r="O50" s="167" t="s">
        <v>1744</v>
      </c>
      <c r="P50" s="197" t="s">
        <v>1841</v>
      </c>
      <c r="Q50" s="208">
        <v>158726057</v>
      </c>
      <c r="R50" s="110">
        <v>1433</v>
      </c>
      <c r="S50" s="348">
        <v>158726057</v>
      </c>
      <c r="T50" s="110">
        <v>6883</v>
      </c>
      <c r="U50" s="348">
        <v>122726922</v>
      </c>
      <c r="V50" s="108"/>
    </row>
    <row r="51" spans="2:22" ht="214.5" x14ac:dyDescent="0.2">
      <c r="B51" s="180">
        <v>40</v>
      </c>
      <c r="C51" s="55" t="s">
        <v>649</v>
      </c>
      <c r="D51" s="175">
        <v>910482154.00999999</v>
      </c>
      <c r="E51" s="208">
        <v>87000000</v>
      </c>
      <c r="F51" s="134">
        <f t="shared" si="0"/>
        <v>9.5553767437208295E-2</v>
      </c>
      <c r="G51" s="107" t="s">
        <v>1779</v>
      </c>
      <c r="H51" s="55" t="s">
        <v>73</v>
      </c>
      <c r="I51" s="197"/>
      <c r="J51" s="111" t="s">
        <v>200</v>
      </c>
      <c r="K51" s="108"/>
      <c r="L51" s="163">
        <v>1</v>
      </c>
      <c r="M51" s="108"/>
      <c r="N51" s="108"/>
      <c r="O51" s="167" t="s">
        <v>1744</v>
      </c>
      <c r="P51" s="197" t="s">
        <v>1842</v>
      </c>
      <c r="Q51" s="208">
        <v>87000000</v>
      </c>
      <c r="R51" s="110">
        <v>1505</v>
      </c>
      <c r="S51" s="208">
        <v>87000000</v>
      </c>
      <c r="T51" s="110">
        <v>6931</v>
      </c>
      <c r="U51" s="348">
        <v>76024340</v>
      </c>
      <c r="V51" s="108"/>
    </row>
    <row r="52" spans="2:22" ht="148.5" x14ac:dyDescent="0.2">
      <c r="B52" s="180">
        <v>40</v>
      </c>
      <c r="C52" s="55" t="s">
        <v>649</v>
      </c>
      <c r="D52" s="175">
        <v>910482154.00999999</v>
      </c>
      <c r="E52" s="208">
        <v>149395000</v>
      </c>
      <c r="F52" s="134">
        <f t="shared" si="1"/>
        <v>0.16408339179634177</v>
      </c>
      <c r="G52" s="107" t="s">
        <v>1780</v>
      </c>
      <c r="H52" s="55" t="s">
        <v>73</v>
      </c>
      <c r="I52" s="197"/>
      <c r="J52" s="111" t="s">
        <v>200</v>
      </c>
      <c r="K52" s="108"/>
      <c r="L52" s="108"/>
      <c r="M52" s="164">
        <v>2</v>
      </c>
      <c r="N52" s="108"/>
      <c r="O52" s="167" t="s">
        <v>1744</v>
      </c>
      <c r="P52" s="197" t="s">
        <v>1843</v>
      </c>
      <c r="Q52" s="208">
        <v>149395000</v>
      </c>
      <c r="R52" s="110">
        <v>1521</v>
      </c>
      <c r="S52" s="208">
        <v>149395000</v>
      </c>
      <c r="T52" s="108"/>
      <c r="U52" s="108"/>
      <c r="V52" s="108"/>
    </row>
  </sheetData>
  <sheetProtection algorithmName="SHA-512" hashValue="mQd+VZI4GEBlGmRMNJAUNgX5V0UbTnfJncna0BEni3xfUMZpLB0yfCZMGFTM7eRRSWVHYUFQLDYmcMK/R6m3Gw==" saltValue="01xmlKGN/kMmn3YawAFsZw==" spinCount="100000" sheet="1" objects="1" scenarios="1"/>
  <mergeCells count="38">
    <mergeCell ref="B2:C4"/>
    <mergeCell ref="D2:T2"/>
    <mergeCell ref="U2:V2"/>
    <mergeCell ref="D3:T3"/>
    <mergeCell ref="U3:V3"/>
    <mergeCell ref="D4:T4"/>
    <mergeCell ref="U4:V4"/>
    <mergeCell ref="B14:E14"/>
    <mergeCell ref="B11:B12"/>
    <mergeCell ref="C11:C12"/>
    <mergeCell ref="D11:D12"/>
    <mergeCell ref="E11:E12"/>
    <mergeCell ref="C8:D8"/>
    <mergeCell ref="C9:D9"/>
    <mergeCell ref="K11:L11"/>
    <mergeCell ref="G11:G12"/>
    <mergeCell ref="H11:H12"/>
    <mergeCell ref="I11:I12"/>
    <mergeCell ref="F11:F12"/>
    <mergeCell ref="V16:V17"/>
    <mergeCell ref="R16:R17"/>
    <mergeCell ref="S16:S17"/>
    <mergeCell ref="T16:T17"/>
    <mergeCell ref="U16:U17"/>
    <mergeCell ref="Q16:Q17"/>
    <mergeCell ref="B16:B17"/>
    <mergeCell ref="C16:C17"/>
    <mergeCell ref="D16:D17"/>
    <mergeCell ref="E16:E17"/>
    <mergeCell ref="F16:F17"/>
    <mergeCell ref="G16:G17"/>
    <mergeCell ref="H16:H17"/>
    <mergeCell ref="I16:I17"/>
    <mergeCell ref="J16:J17"/>
    <mergeCell ref="K16:K17"/>
    <mergeCell ref="L16:N16"/>
    <mergeCell ref="O16:O17"/>
    <mergeCell ref="P16:P17"/>
  </mergeCells>
  <dataValidations count="1">
    <dataValidation type="list" allowBlank="1" showInputMessage="1" showErrorMessage="1" sqref="H18:H52">
      <formula1>#REF!</formula1>
    </dataValidation>
  </dataValidations>
  <printOptions horizontalCentered="1"/>
  <pageMargins left="0.23622047244094491" right="0.23622047244094491" top="0.74803149606299213" bottom="0.74803149606299213" header="0.31496062992125984" footer="0.31496062992125984"/>
  <pageSetup paperSize="123" scale="50"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dimension ref="A1:AC158"/>
  <sheetViews>
    <sheetView zoomScale="70" zoomScaleNormal="70" workbookViewId="0">
      <selection activeCell="A14" sqref="A14"/>
    </sheetView>
  </sheetViews>
  <sheetFormatPr baseColWidth="10" defaultColWidth="21.28515625" defaultRowHeight="15.75" x14ac:dyDescent="0.2"/>
  <cols>
    <col min="1" max="1" width="0.7109375" style="2" customWidth="1"/>
    <col min="2" max="2" width="9.42578125" style="9" customWidth="1"/>
    <col min="3" max="3" width="20.140625" style="10" customWidth="1"/>
    <col min="4" max="4" width="22.42578125" style="32" customWidth="1"/>
    <col min="5" max="5" width="24.140625" style="15" customWidth="1"/>
    <col min="6" max="6" width="26.7109375" style="15" customWidth="1"/>
    <col min="7" max="8" width="26.42578125" style="13" customWidth="1"/>
    <col min="9" max="9" width="26.42578125" style="35" customWidth="1"/>
    <col min="10" max="10" width="16.42578125" style="27" customWidth="1"/>
    <col min="11" max="11" width="16.7109375" style="29" customWidth="1"/>
    <col min="12" max="13" width="5.42578125" style="44" customWidth="1"/>
    <col min="14" max="14" width="5.42578125" style="25" customWidth="1"/>
    <col min="15" max="15" width="15.5703125" style="25" customWidth="1"/>
    <col min="16" max="16" width="13.42578125" style="25" customWidth="1"/>
    <col min="17" max="18" width="16.42578125" style="25" customWidth="1"/>
    <col min="19" max="20" width="16.42578125" style="3" customWidth="1"/>
    <col min="21" max="21" width="16.42578125" style="30" customWidth="1"/>
    <col min="22" max="16384" width="21.28515625" style="2"/>
  </cols>
  <sheetData>
    <row r="1" spans="1:29" s="5" customFormat="1" x14ac:dyDescent="0.2">
      <c r="A1" s="5" t="s">
        <v>0</v>
      </c>
      <c r="B1" s="8"/>
      <c r="C1" s="8"/>
      <c r="D1" s="31"/>
      <c r="E1" s="14"/>
      <c r="F1" s="14"/>
      <c r="G1" s="12"/>
      <c r="H1" s="12"/>
      <c r="I1" s="34"/>
      <c r="J1" s="26"/>
      <c r="K1" s="28"/>
      <c r="L1" s="42"/>
      <c r="M1" s="42"/>
      <c r="N1" s="23"/>
      <c r="O1" s="23"/>
      <c r="P1" s="23"/>
      <c r="Q1" s="23"/>
      <c r="R1" s="23"/>
      <c r="S1" s="6"/>
      <c r="T1" s="6"/>
      <c r="U1" s="8"/>
    </row>
    <row r="2" spans="1:29" s="8" customFormat="1" ht="31.15" customHeight="1" x14ac:dyDescent="0.2">
      <c r="B2" s="564"/>
      <c r="C2" s="565"/>
      <c r="D2" s="573" t="s">
        <v>1</v>
      </c>
      <c r="E2" s="574"/>
      <c r="F2" s="574"/>
      <c r="G2" s="574"/>
      <c r="H2" s="574"/>
      <c r="I2" s="574"/>
      <c r="J2" s="574"/>
      <c r="K2" s="574"/>
      <c r="L2" s="574"/>
      <c r="M2" s="574"/>
      <c r="N2" s="574"/>
      <c r="O2" s="574"/>
      <c r="P2" s="574"/>
      <c r="Q2" s="574"/>
      <c r="R2" s="574"/>
      <c r="S2" s="574"/>
      <c r="T2" s="575"/>
      <c r="U2" s="573" t="s">
        <v>2</v>
      </c>
      <c r="V2" s="575"/>
      <c r="W2" s="5"/>
      <c r="X2" s="5"/>
      <c r="Y2" s="5"/>
      <c r="Z2" s="5"/>
      <c r="AA2" s="11"/>
      <c r="AB2" s="11"/>
      <c r="AC2" s="11"/>
    </row>
    <row r="3" spans="1:29" s="8" customFormat="1" ht="31.15" customHeight="1" x14ac:dyDescent="0.2">
      <c r="B3" s="566"/>
      <c r="C3" s="567"/>
      <c r="D3" s="573" t="s">
        <v>3</v>
      </c>
      <c r="E3" s="574"/>
      <c r="F3" s="574"/>
      <c r="G3" s="574"/>
      <c r="H3" s="574"/>
      <c r="I3" s="574"/>
      <c r="J3" s="574"/>
      <c r="K3" s="574"/>
      <c r="L3" s="574"/>
      <c r="M3" s="574"/>
      <c r="N3" s="574"/>
      <c r="O3" s="574"/>
      <c r="P3" s="574"/>
      <c r="Q3" s="574"/>
      <c r="R3" s="574"/>
      <c r="S3" s="574"/>
      <c r="T3" s="575"/>
      <c r="U3" s="573" t="s">
        <v>4</v>
      </c>
      <c r="V3" s="575"/>
      <c r="W3" s="5"/>
      <c r="X3" s="5"/>
      <c r="Y3" s="5"/>
      <c r="Z3" s="5"/>
      <c r="AA3" s="11"/>
      <c r="AB3" s="11"/>
      <c r="AC3" s="11"/>
    </row>
    <row r="4" spans="1:29" s="8" customFormat="1" ht="31.15" customHeight="1" x14ac:dyDescent="0.2">
      <c r="B4" s="568"/>
      <c r="C4" s="569"/>
      <c r="D4" s="573" t="s">
        <v>5</v>
      </c>
      <c r="E4" s="574"/>
      <c r="F4" s="574"/>
      <c r="G4" s="574"/>
      <c r="H4" s="574"/>
      <c r="I4" s="574"/>
      <c r="J4" s="574"/>
      <c r="K4" s="574"/>
      <c r="L4" s="574"/>
      <c r="M4" s="574"/>
      <c r="N4" s="574"/>
      <c r="O4" s="574"/>
      <c r="P4" s="574"/>
      <c r="Q4" s="574"/>
      <c r="R4" s="574"/>
      <c r="S4" s="574"/>
      <c r="T4" s="575"/>
      <c r="U4" s="573" t="s">
        <v>6</v>
      </c>
      <c r="V4" s="575"/>
      <c r="W4" s="5"/>
      <c r="X4" s="5"/>
      <c r="Y4" s="5"/>
      <c r="Z4" s="5"/>
      <c r="AA4" s="11"/>
      <c r="AB4" s="11"/>
      <c r="AC4" s="11"/>
    </row>
    <row r="5" spans="1:29" s="5" customFormat="1" ht="16.5" customHeight="1" x14ac:dyDescent="0.2">
      <c r="B5" s="8"/>
      <c r="C5" s="8"/>
      <c r="D5" s="31"/>
      <c r="E5" s="14"/>
      <c r="F5" s="14"/>
      <c r="G5" s="12"/>
      <c r="H5" s="12"/>
      <c r="I5" s="34"/>
      <c r="J5" s="26"/>
      <c r="K5" s="28"/>
      <c r="L5" s="42"/>
      <c r="M5" s="42"/>
      <c r="N5" s="23"/>
      <c r="O5" s="23"/>
      <c r="P5" s="23"/>
      <c r="Q5" s="23"/>
      <c r="R5" s="23"/>
      <c r="S5" s="6"/>
      <c r="T5" s="6"/>
      <c r="U5" s="8"/>
    </row>
    <row r="6" spans="1:29" s="5" customFormat="1" ht="16.5" customHeight="1" x14ac:dyDescent="0.2">
      <c r="B6" s="17" t="s">
        <v>7</v>
      </c>
      <c r="C6" s="8"/>
      <c r="D6" s="31"/>
      <c r="E6" s="14"/>
      <c r="F6" s="14"/>
      <c r="G6" s="12"/>
      <c r="H6" s="12"/>
      <c r="I6" s="34"/>
      <c r="J6" s="26"/>
      <c r="K6" s="28"/>
      <c r="L6" s="42"/>
      <c r="M6" s="42"/>
      <c r="N6" s="24"/>
      <c r="U6" s="8"/>
    </row>
    <row r="7" spans="1:29" s="5" customFormat="1" ht="17.25" customHeight="1" x14ac:dyDescent="0.2">
      <c r="D7" s="24"/>
      <c r="E7" s="19"/>
      <c r="F7" s="19"/>
      <c r="G7" s="12"/>
      <c r="H7" s="12"/>
      <c r="I7" s="34"/>
      <c r="J7" s="26"/>
      <c r="K7" s="28"/>
      <c r="L7" s="42"/>
      <c r="M7" s="42"/>
      <c r="N7" s="23"/>
      <c r="U7" s="8"/>
    </row>
    <row r="8" spans="1:29" s="5" customFormat="1" ht="25.9" customHeight="1" x14ac:dyDescent="0.2">
      <c r="C8" s="601" t="s">
        <v>8</v>
      </c>
      <c r="D8" s="602"/>
      <c r="E8" s="16" t="s">
        <v>1647</v>
      </c>
      <c r="F8" s="19"/>
      <c r="G8" s="12"/>
      <c r="H8" s="12"/>
      <c r="I8" s="34"/>
      <c r="J8" s="26"/>
      <c r="K8" s="28"/>
      <c r="L8" s="42"/>
      <c r="M8" s="42"/>
      <c r="N8" s="23"/>
      <c r="U8" s="8"/>
    </row>
    <row r="9" spans="1:29" s="5" customFormat="1" ht="25.9" customHeight="1" x14ac:dyDescent="0.2">
      <c r="C9" s="601" t="s">
        <v>9</v>
      </c>
      <c r="D9" s="602"/>
      <c r="E9" s="125">
        <v>8</v>
      </c>
      <c r="F9" s="19"/>
      <c r="G9" s="12"/>
      <c r="H9" s="12"/>
      <c r="I9" s="34"/>
      <c r="J9" s="26"/>
      <c r="K9" s="28"/>
      <c r="L9" s="42"/>
      <c r="M9" s="42"/>
      <c r="N9" s="23"/>
      <c r="U9" s="8"/>
    </row>
    <row r="10" spans="1:29" s="5" customFormat="1" ht="25.9" customHeight="1" x14ac:dyDescent="0.2">
      <c r="B10" s="8"/>
      <c r="C10" s="8"/>
      <c r="D10" s="31"/>
      <c r="E10" s="14"/>
      <c r="F10" s="14"/>
      <c r="G10" s="12"/>
      <c r="H10" s="12"/>
      <c r="I10" s="34"/>
      <c r="J10" s="26"/>
      <c r="O10" s="23"/>
      <c r="P10" s="23"/>
      <c r="Q10" s="23"/>
      <c r="R10" s="23"/>
      <c r="S10" s="6"/>
      <c r="T10" s="6"/>
      <c r="U10" s="8"/>
    </row>
    <row r="11" spans="1:29" s="18" customFormat="1" ht="25.9" customHeight="1" x14ac:dyDescent="0.25">
      <c r="B11" s="584" t="s">
        <v>10</v>
      </c>
      <c r="C11" s="584" t="s">
        <v>11</v>
      </c>
      <c r="D11" s="584" t="s">
        <v>33</v>
      </c>
      <c r="E11" s="584" t="s">
        <v>34</v>
      </c>
      <c r="F11" s="584" t="s">
        <v>35</v>
      </c>
      <c r="G11" s="572" t="s">
        <v>36</v>
      </c>
      <c r="H11" s="582" t="s">
        <v>37</v>
      </c>
      <c r="I11" s="580" t="s">
        <v>38</v>
      </c>
      <c r="K11" s="578" t="s">
        <v>39</v>
      </c>
      <c r="L11" s="579"/>
      <c r="M11" s="20">
        <f>SUM(M12:M14)</f>
        <v>136</v>
      </c>
    </row>
    <row r="12" spans="1:29" s="18" customFormat="1" ht="25.9" customHeight="1" x14ac:dyDescent="0.25">
      <c r="B12" s="585"/>
      <c r="C12" s="585"/>
      <c r="D12" s="585"/>
      <c r="E12" s="585"/>
      <c r="F12" s="585"/>
      <c r="G12" s="572"/>
      <c r="H12" s="583"/>
      <c r="I12" s="581"/>
      <c r="K12" s="20" t="s">
        <v>40</v>
      </c>
      <c r="L12" s="39">
        <v>1</v>
      </c>
      <c r="M12" s="20">
        <f>COUNT(L18:L150)</f>
        <v>121</v>
      </c>
    </row>
    <row r="13" spans="1:29" s="36" customFormat="1" ht="40.15" customHeight="1" x14ac:dyDescent="0.2">
      <c r="B13" s="148" t="s">
        <v>655</v>
      </c>
      <c r="C13" s="146" t="s">
        <v>656</v>
      </c>
      <c r="D13" s="144" t="s">
        <v>656</v>
      </c>
      <c r="E13" s="126" t="s">
        <v>1911</v>
      </c>
      <c r="F13" s="126">
        <f>SUM(E17:E264)</f>
        <v>1544767788</v>
      </c>
      <c r="G13" s="291">
        <f>+SUM(S18:S232)</f>
        <v>1247134343</v>
      </c>
      <c r="H13" s="292">
        <f>SUM(U18:U296)</f>
        <v>1116826959</v>
      </c>
      <c r="I13" s="289">
        <f>+E13-F13</f>
        <v>169577894.26999998</v>
      </c>
      <c r="K13" s="20" t="s">
        <v>42</v>
      </c>
      <c r="L13" s="40">
        <v>2</v>
      </c>
      <c r="M13" s="20">
        <f>COUNT(M18:M182)</f>
        <v>5</v>
      </c>
    </row>
    <row r="14" spans="1:29" s="36" customFormat="1" ht="25.5" x14ac:dyDescent="0.2">
      <c r="B14" s="572" t="s">
        <v>13</v>
      </c>
      <c r="C14" s="572"/>
      <c r="D14" s="572"/>
      <c r="E14" s="572"/>
      <c r="F14" s="293">
        <f>+F13/E13</f>
        <v>0.90108302192270906</v>
      </c>
      <c r="G14" s="293">
        <f>+G13/E13</f>
        <v>0.72746958556727259</v>
      </c>
      <c r="H14" s="293">
        <f>+H13/E13</f>
        <v>0.6514596038304169</v>
      </c>
      <c r="I14" s="286"/>
      <c r="K14" s="20" t="s">
        <v>43</v>
      </c>
      <c r="L14" s="41">
        <v>3</v>
      </c>
      <c r="M14" s="20">
        <f>COUNT(N18:N229)</f>
        <v>10</v>
      </c>
    </row>
    <row r="15" spans="1:29" s="36" customFormat="1" ht="24.6" customHeight="1" x14ac:dyDescent="0.2">
      <c r="B15" s="100"/>
      <c r="C15" s="100"/>
      <c r="L15" s="33"/>
      <c r="M15" s="33"/>
      <c r="N15" s="33"/>
    </row>
    <row r="16" spans="1:29" s="36" customFormat="1" ht="24.6" customHeight="1" x14ac:dyDescent="0.2">
      <c r="B16" s="584" t="s">
        <v>44</v>
      </c>
      <c r="C16" s="584" t="s">
        <v>45</v>
      </c>
      <c r="D16" s="584" t="s">
        <v>46</v>
      </c>
      <c r="E16" s="584" t="s">
        <v>35</v>
      </c>
      <c r="F16" s="584" t="s">
        <v>47</v>
      </c>
      <c r="G16" s="584" t="s">
        <v>48</v>
      </c>
      <c r="H16" s="584" t="s">
        <v>49</v>
      </c>
      <c r="I16" s="584" t="s">
        <v>50</v>
      </c>
      <c r="J16" s="584" t="s">
        <v>51</v>
      </c>
      <c r="K16" s="584" t="s">
        <v>52</v>
      </c>
      <c r="L16" s="586" t="s">
        <v>53</v>
      </c>
      <c r="M16" s="587"/>
      <c r="N16" s="588"/>
      <c r="O16" s="584" t="s">
        <v>54</v>
      </c>
      <c r="P16" s="584" t="s">
        <v>55</v>
      </c>
      <c r="Q16" s="584" t="s">
        <v>56</v>
      </c>
      <c r="R16" s="597" t="s">
        <v>57</v>
      </c>
      <c r="S16" s="584" t="s">
        <v>58</v>
      </c>
      <c r="T16" s="584" t="s">
        <v>59</v>
      </c>
      <c r="U16" s="584" t="s">
        <v>60</v>
      </c>
      <c r="V16" s="572" t="s">
        <v>61</v>
      </c>
    </row>
    <row r="17" spans="2:22" s="36" customFormat="1" ht="24.6" customHeight="1" x14ac:dyDescent="0.2">
      <c r="B17" s="585"/>
      <c r="C17" s="585"/>
      <c r="D17" s="585"/>
      <c r="E17" s="585"/>
      <c r="F17" s="585"/>
      <c r="G17" s="585"/>
      <c r="H17" s="585"/>
      <c r="I17" s="585"/>
      <c r="J17" s="585"/>
      <c r="K17" s="585"/>
      <c r="L17" s="45">
        <v>1</v>
      </c>
      <c r="M17" s="46">
        <v>2</v>
      </c>
      <c r="N17" s="47">
        <v>3</v>
      </c>
      <c r="O17" s="585"/>
      <c r="P17" s="585"/>
      <c r="Q17" s="585"/>
      <c r="R17" s="598"/>
      <c r="S17" s="585"/>
      <c r="T17" s="585"/>
      <c r="U17" s="585"/>
      <c r="V17" s="572"/>
    </row>
    <row r="18" spans="2:22" ht="120" customHeight="1" x14ac:dyDescent="0.2">
      <c r="B18" s="178">
        <v>8</v>
      </c>
      <c r="C18" s="55" t="s">
        <v>657</v>
      </c>
      <c r="D18" s="66">
        <v>1145549185</v>
      </c>
      <c r="E18" s="101">
        <v>97410380</v>
      </c>
      <c r="F18" s="140">
        <f>+E18/D18</f>
        <v>8.5033782290194718E-2</v>
      </c>
      <c r="G18" s="59" t="s">
        <v>658</v>
      </c>
      <c r="H18" s="59" t="s">
        <v>63</v>
      </c>
      <c r="I18" s="56" t="s">
        <v>64</v>
      </c>
      <c r="J18" s="124" t="s">
        <v>659</v>
      </c>
      <c r="K18" s="56" t="s">
        <v>64</v>
      </c>
      <c r="L18" s="45">
        <v>1</v>
      </c>
      <c r="M18" s="131"/>
      <c r="N18" s="57"/>
      <c r="O18" s="87" t="s">
        <v>66</v>
      </c>
      <c r="P18" s="56" t="s">
        <v>660</v>
      </c>
      <c r="Q18" s="101">
        <v>97410380</v>
      </c>
      <c r="R18" s="55"/>
      <c r="S18" s="172"/>
      <c r="T18" s="55"/>
      <c r="U18" s="71"/>
      <c r="V18" s="71"/>
    </row>
    <row r="19" spans="2:22" ht="214.5" x14ac:dyDescent="0.2">
      <c r="B19" s="178">
        <v>8</v>
      </c>
      <c r="C19" s="55" t="s">
        <v>657</v>
      </c>
      <c r="D19" s="66">
        <v>1145549185</v>
      </c>
      <c r="E19" s="101">
        <v>13167045</v>
      </c>
      <c r="F19" s="140">
        <f t="shared" ref="F19:F62" si="0">+E19/D19</f>
        <v>1.1494089623048355E-2</v>
      </c>
      <c r="G19" s="59" t="s">
        <v>661</v>
      </c>
      <c r="H19" s="59" t="s">
        <v>63</v>
      </c>
      <c r="I19" s="56" t="s">
        <v>64</v>
      </c>
      <c r="J19" s="124" t="s">
        <v>662</v>
      </c>
      <c r="K19" s="56" t="s">
        <v>64</v>
      </c>
      <c r="L19" s="45">
        <v>1</v>
      </c>
      <c r="M19" s="72"/>
      <c r="N19" s="131"/>
      <c r="O19" s="87" t="s">
        <v>66</v>
      </c>
      <c r="P19" s="56" t="s">
        <v>663</v>
      </c>
      <c r="Q19" s="101">
        <v>13167045</v>
      </c>
      <c r="R19" s="55"/>
      <c r="S19" s="71"/>
      <c r="T19" s="55"/>
      <c r="U19" s="71"/>
      <c r="V19" s="55"/>
    </row>
    <row r="20" spans="2:22" ht="214.5" x14ac:dyDescent="0.2">
      <c r="B20" s="178">
        <v>8</v>
      </c>
      <c r="C20" s="55" t="s">
        <v>657</v>
      </c>
      <c r="D20" s="66">
        <v>1145549185</v>
      </c>
      <c r="E20" s="101">
        <v>3800000</v>
      </c>
      <c r="F20" s="140">
        <f t="shared" si="0"/>
        <v>3.3171862454775347E-3</v>
      </c>
      <c r="G20" s="59" t="s">
        <v>664</v>
      </c>
      <c r="H20" s="59" t="s">
        <v>63</v>
      </c>
      <c r="I20" s="56" t="s">
        <v>64</v>
      </c>
      <c r="J20" s="124" t="s">
        <v>662</v>
      </c>
      <c r="K20" s="56" t="s">
        <v>64</v>
      </c>
      <c r="L20" s="45">
        <v>1</v>
      </c>
      <c r="M20" s="108"/>
      <c r="N20" s="109"/>
      <c r="O20" s="87" t="s">
        <v>66</v>
      </c>
      <c r="P20" s="56" t="s">
        <v>665</v>
      </c>
      <c r="Q20" s="101">
        <v>3800000</v>
      </c>
      <c r="R20" s="177"/>
      <c r="S20" s="177"/>
      <c r="T20" s="177"/>
      <c r="U20" s="177"/>
      <c r="V20" s="71"/>
    </row>
    <row r="21" spans="2:22" ht="247.5" x14ac:dyDescent="0.2">
      <c r="B21" s="178">
        <v>8</v>
      </c>
      <c r="C21" s="55" t="s">
        <v>657</v>
      </c>
      <c r="D21" s="66">
        <v>1145549185</v>
      </c>
      <c r="E21" s="101">
        <v>3234971</v>
      </c>
      <c r="F21" s="140">
        <f t="shared" si="0"/>
        <v>2.8239477120312385E-3</v>
      </c>
      <c r="G21" s="59" t="s">
        <v>666</v>
      </c>
      <c r="H21" s="59" t="s">
        <v>63</v>
      </c>
      <c r="I21" s="56" t="s">
        <v>64</v>
      </c>
      <c r="J21" s="124" t="s">
        <v>662</v>
      </c>
      <c r="K21" s="56" t="s">
        <v>64</v>
      </c>
      <c r="L21" s="45">
        <v>1</v>
      </c>
      <c r="M21" s="108"/>
      <c r="N21" s="109"/>
      <c r="O21" s="87" t="s">
        <v>66</v>
      </c>
      <c r="P21" s="56" t="s">
        <v>667</v>
      </c>
      <c r="Q21" s="101">
        <v>3234971</v>
      </c>
      <c r="R21" s="177"/>
      <c r="S21" s="177"/>
      <c r="T21" s="324"/>
      <c r="U21" s="177"/>
      <c r="V21" s="110"/>
    </row>
    <row r="22" spans="2:22" ht="214.5" x14ac:dyDescent="0.2">
      <c r="B22" s="178">
        <v>8</v>
      </c>
      <c r="C22" s="55" t="s">
        <v>657</v>
      </c>
      <c r="D22" s="66">
        <v>1145549185</v>
      </c>
      <c r="E22" s="101">
        <v>115531900</v>
      </c>
      <c r="F22" s="140">
        <f t="shared" si="0"/>
        <v>0.1008528498931279</v>
      </c>
      <c r="G22" s="59" t="s">
        <v>668</v>
      </c>
      <c r="H22" s="59" t="s">
        <v>63</v>
      </c>
      <c r="I22" s="56" t="s">
        <v>64</v>
      </c>
      <c r="J22" s="124" t="s">
        <v>662</v>
      </c>
      <c r="K22" s="56" t="s">
        <v>64</v>
      </c>
      <c r="L22" s="45">
        <v>1</v>
      </c>
      <c r="M22" s="108"/>
      <c r="N22" s="109"/>
      <c r="O22" s="87" t="s">
        <v>66</v>
      </c>
      <c r="P22" s="56" t="s">
        <v>669</v>
      </c>
      <c r="Q22" s="101">
        <v>115531900</v>
      </c>
      <c r="R22" s="324"/>
      <c r="S22" s="177"/>
      <c r="T22" s="324"/>
      <c r="U22" s="177"/>
      <c r="V22" s="110"/>
    </row>
    <row r="23" spans="2:22" ht="214.5" x14ac:dyDescent="0.2">
      <c r="B23" s="178">
        <v>8</v>
      </c>
      <c r="C23" s="55" t="s">
        <v>657</v>
      </c>
      <c r="D23" s="66">
        <v>1145549185</v>
      </c>
      <c r="E23" s="94">
        <v>6522363</v>
      </c>
      <c r="F23" s="140">
        <f t="shared" si="0"/>
        <v>5.6936560083188396E-3</v>
      </c>
      <c r="G23" s="59" t="s">
        <v>670</v>
      </c>
      <c r="H23" s="59" t="s">
        <v>73</v>
      </c>
      <c r="I23" s="56" t="s">
        <v>671</v>
      </c>
      <c r="J23" s="124" t="s">
        <v>662</v>
      </c>
      <c r="K23" s="55" t="s">
        <v>103</v>
      </c>
      <c r="L23" s="45">
        <v>1</v>
      </c>
      <c r="M23" s="109"/>
      <c r="N23" s="109"/>
      <c r="O23" s="87" t="s">
        <v>672</v>
      </c>
      <c r="P23" s="55" t="s">
        <v>673</v>
      </c>
      <c r="Q23" s="94">
        <v>6522363</v>
      </c>
      <c r="R23" s="324">
        <v>1121</v>
      </c>
      <c r="S23" s="94">
        <v>6522363</v>
      </c>
      <c r="T23" s="324">
        <v>4226</v>
      </c>
      <c r="U23" s="177">
        <v>6522363</v>
      </c>
      <c r="V23" s="110"/>
    </row>
    <row r="24" spans="2:22" ht="214.5" x14ac:dyDescent="0.2">
      <c r="B24" s="178">
        <v>8</v>
      </c>
      <c r="C24" s="55" t="s">
        <v>657</v>
      </c>
      <c r="D24" s="66">
        <v>1145549185</v>
      </c>
      <c r="E24" s="94">
        <v>7024081</v>
      </c>
      <c r="F24" s="140">
        <f t="shared" si="0"/>
        <v>6.1316276000842338E-3</v>
      </c>
      <c r="G24" s="59" t="s">
        <v>674</v>
      </c>
      <c r="H24" s="59" t="s">
        <v>73</v>
      </c>
      <c r="I24" s="56" t="s">
        <v>675</v>
      </c>
      <c r="J24" s="124" t="s">
        <v>662</v>
      </c>
      <c r="K24" s="55" t="s">
        <v>103</v>
      </c>
      <c r="L24" s="45">
        <v>1</v>
      </c>
      <c r="M24" s="109"/>
      <c r="N24" s="109"/>
      <c r="O24" s="87" t="s">
        <v>676</v>
      </c>
      <c r="P24" s="56">
        <v>368</v>
      </c>
      <c r="Q24" s="94">
        <v>7024081</v>
      </c>
      <c r="R24" s="324">
        <v>1120</v>
      </c>
      <c r="S24" s="177">
        <v>7024081</v>
      </c>
      <c r="T24" s="324">
        <v>4227</v>
      </c>
      <c r="U24" s="177">
        <v>7024081</v>
      </c>
      <c r="V24" s="110"/>
    </row>
    <row r="25" spans="2:22" ht="214.5" x14ac:dyDescent="0.2">
      <c r="B25" s="178">
        <v>8</v>
      </c>
      <c r="C25" s="55" t="s">
        <v>657</v>
      </c>
      <c r="D25" s="66">
        <v>1145549185</v>
      </c>
      <c r="E25" s="94">
        <v>1755606</v>
      </c>
      <c r="F25" s="140">
        <f t="shared" si="0"/>
        <v>1.532545283073114E-3</v>
      </c>
      <c r="G25" s="59" t="s">
        <v>677</v>
      </c>
      <c r="H25" s="59" t="s">
        <v>63</v>
      </c>
      <c r="I25" s="56" t="s">
        <v>64</v>
      </c>
      <c r="J25" s="124" t="s">
        <v>662</v>
      </c>
      <c r="K25" s="56" t="s">
        <v>64</v>
      </c>
      <c r="L25" s="45">
        <v>1</v>
      </c>
      <c r="M25" s="109"/>
      <c r="N25" s="109"/>
      <c r="O25" s="87" t="s">
        <v>66</v>
      </c>
      <c r="P25" s="56" t="s">
        <v>678</v>
      </c>
      <c r="Q25" s="94">
        <v>1755606</v>
      </c>
      <c r="R25" s="324">
        <v>1061</v>
      </c>
      <c r="S25" s="177">
        <v>1755606</v>
      </c>
      <c r="T25" s="324">
        <v>4233</v>
      </c>
      <c r="U25" s="177">
        <v>1755606</v>
      </c>
      <c r="V25" s="110"/>
    </row>
    <row r="26" spans="2:22" ht="148.5" x14ac:dyDescent="0.2">
      <c r="B26" s="178">
        <v>4</v>
      </c>
      <c r="C26" s="55" t="s">
        <v>679</v>
      </c>
      <c r="D26" s="66">
        <v>900484409.26999998</v>
      </c>
      <c r="E26" s="101">
        <v>12262250</v>
      </c>
      <c r="F26" s="140">
        <f t="shared" si="0"/>
        <v>1.3617392898496374E-2</v>
      </c>
      <c r="G26" s="55" t="s">
        <v>680</v>
      </c>
      <c r="H26" s="64" t="s">
        <v>73</v>
      </c>
      <c r="I26" s="58" t="s">
        <v>681</v>
      </c>
      <c r="J26" s="124" t="s">
        <v>662</v>
      </c>
      <c r="K26" s="55" t="s">
        <v>682</v>
      </c>
      <c r="L26" s="45">
        <v>1</v>
      </c>
      <c r="M26" s="108"/>
      <c r="N26" s="109"/>
      <c r="O26" s="87" t="s">
        <v>66</v>
      </c>
      <c r="P26" s="56" t="s">
        <v>252</v>
      </c>
      <c r="Q26" s="101">
        <v>12262250</v>
      </c>
      <c r="R26" s="91">
        <v>128</v>
      </c>
      <c r="S26" s="71">
        <v>12262250</v>
      </c>
      <c r="T26" s="91">
        <v>1394</v>
      </c>
      <c r="U26" s="71">
        <v>11211200</v>
      </c>
      <c r="V26" s="110"/>
    </row>
    <row r="27" spans="2:22" ht="148.5" x14ac:dyDescent="0.2">
      <c r="B27" s="178">
        <v>4</v>
      </c>
      <c r="C27" s="55" t="s">
        <v>679</v>
      </c>
      <c r="D27" s="66">
        <v>900484409.26999998</v>
      </c>
      <c r="E27" s="101">
        <v>4554550</v>
      </c>
      <c r="F27" s="140">
        <f t="shared" si="0"/>
        <v>5.0578887908700821E-3</v>
      </c>
      <c r="G27" s="55" t="s">
        <v>683</v>
      </c>
      <c r="H27" s="64" t="s">
        <v>73</v>
      </c>
      <c r="I27" s="58" t="s">
        <v>684</v>
      </c>
      <c r="J27" s="61" t="s">
        <v>659</v>
      </c>
      <c r="K27" s="55" t="s">
        <v>682</v>
      </c>
      <c r="L27" s="45">
        <v>1</v>
      </c>
      <c r="M27" s="108"/>
      <c r="N27" s="109"/>
      <c r="O27" s="87" t="s">
        <v>66</v>
      </c>
      <c r="P27" s="56" t="s">
        <v>685</v>
      </c>
      <c r="Q27" s="101">
        <v>4554550</v>
      </c>
      <c r="R27" s="91">
        <v>140</v>
      </c>
      <c r="S27" s="71">
        <v>4554550</v>
      </c>
      <c r="T27" s="91">
        <v>1393</v>
      </c>
      <c r="U27" s="71">
        <v>4554550</v>
      </c>
      <c r="V27" s="110"/>
    </row>
    <row r="28" spans="2:22" ht="148.5" x14ac:dyDescent="0.2">
      <c r="B28" s="178">
        <v>4</v>
      </c>
      <c r="C28" s="55" t="s">
        <v>679</v>
      </c>
      <c r="D28" s="66">
        <v>900484409.26999998</v>
      </c>
      <c r="E28" s="101">
        <v>12612600</v>
      </c>
      <c r="F28" s="140">
        <f t="shared" si="0"/>
        <v>1.4006461267024841E-2</v>
      </c>
      <c r="G28" s="55" t="s">
        <v>686</v>
      </c>
      <c r="H28" s="64" t="s">
        <v>73</v>
      </c>
      <c r="I28" s="58" t="s">
        <v>687</v>
      </c>
      <c r="J28" s="61" t="s">
        <v>659</v>
      </c>
      <c r="K28" s="55" t="s">
        <v>682</v>
      </c>
      <c r="L28" s="45">
        <v>1</v>
      </c>
      <c r="M28" s="108"/>
      <c r="N28" s="109"/>
      <c r="O28" s="87" t="s">
        <v>66</v>
      </c>
      <c r="P28" s="56" t="s">
        <v>688</v>
      </c>
      <c r="Q28" s="101">
        <v>12612600</v>
      </c>
      <c r="R28" s="91">
        <v>127</v>
      </c>
      <c r="S28" s="71">
        <v>12612600</v>
      </c>
      <c r="T28" s="91">
        <v>1403</v>
      </c>
      <c r="U28" s="71">
        <v>12612600</v>
      </c>
      <c r="V28" s="110"/>
    </row>
    <row r="29" spans="2:22" ht="148.5" x14ac:dyDescent="0.2">
      <c r="B29" s="178">
        <v>4</v>
      </c>
      <c r="C29" s="55" t="s">
        <v>679</v>
      </c>
      <c r="D29" s="66">
        <v>900484409.26999998</v>
      </c>
      <c r="E29" s="101">
        <v>17167150</v>
      </c>
      <c r="F29" s="140">
        <f t="shared" si="0"/>
        <v>1.9064350057894922E-2</v>
      </c>
      <c r="G29" s="55" t="s">
        <v>689</v>
      </c>
      <c r="H29" s="64" t="s">
        <v>73</v>
      </c>
      <c r="I29" s="58" t="s">
        <v>690</v>
      </c>
      <c r="J29" s="61" t="s">
        <v>659</v>
      </c>
      <c r="K29" s="55" t="s">
        <v>682</v>
      </c>
      <c r="L29" s="45">
        <v>1</v>
      </c>
      <c r="M29" s="108"/>
      <c r="N29" s="109"/>
      <c r="O29" s="87" t="s">
        <v>66</v>
      </c>
      <c r="P29" s="56" t="s">
        <v>691</v>
      </c>
      <c r="Q29" s="101">
        <v>17167150</v>
      </c>
      <c r="R29" s="91">
        <v>141</v>
      </c>
      <c r="S29" s="71">
        <v>17167150</v>
      </c>
      <c r="T29" s="91">
        <v>1398</v>
      </c>
      <c r="U29" s="71">
        <v>17167150</v>
      </c>
      <c r="V29" s="110"/>
    </row>
    <row r="30" spans="2:22" ht="148.5" x14ac:dyDescent="0.2">
      <c r="B30" s="178">
        <v>4</v>
      </c>
      <c r="C30" s="55" t="s">
        <v>679</v>
      </c>
      <c r="D30" s="66">
        <v>900484409.26999998</v>
      </c>
      <c r="E30" s="101">
        <v>40991412</v>
      </c>
      <c r="F30" s="140">
        <f t="shared" si="0"/>
        <v>4.5521512175020006E-2</v>
      </c>
      <c r="G30" s="55" t="s">
        <v>692</v>
      </c>
      <c r="H30" s="64" t="s">
        <v>73</v>
      </c>
      <c r="I30" s="58" t="s">
        <v>693</v>
      </c>
      <c r="J30" s="124" t="s">
        <v>662</v>
      </c>
      <c r="K30" s="55" t="s">
        <v>682</v>
      </c>
      <c r="L30" s="45">
        <v>1</v>
      </c>
      <c r="M30" s="108"/>
      <c r="N30" s="109"/>
      <c r="O30" s="87" t="s">
        <v>66</v>
      </c>
      <c r="P30" s="56" t="s">
        <v>694</v>
      </c>
      <c r="Q30" s="101">
        <v>40991412</v>
      </c>
      <c r="R30" s="91">
        <v>164</v>
      </c>
      <c r="S30" s="71">
        <v>40991412</v>
      </c>
      <c r="T30" s="91">
        <v>1397</v>
      </c>
      <c r="U30" s="71">
        <v>40991412</v>
      </c>
      <c r="V30" s="110"/>
    </row>
    <row r="31" spans="2:22" ht="148.5" x14ac:dyDescent="0.2">
      <c r="B31" s="170">
        <v>4</v>
      </c>
      <c r="C31" s="55" t="s">
        <v>679</v>
      </c>
      <c r="D31" s="66">
        <v>900484409.26999998</v>
      </c>
      <c r="E31" s="101">
        <v>87193460</v>
      </c>
      <c r="F31" s="140">
        <f t="shared" si="0"/>
        <v>9.6829505433287333E-2</v>
      </c>
      <c r="G31" s="55" t="s">
        <v>695</v>
      </c>
      <c r="H31" s="64" t="s">
        <v>73</v>
      </c>
      <c r="I31" s="58" t="s">
        <v>696</v>
      </c>
      <c r="J31" s="61" t="s">
        <v>659</v>
      </c>
      <c r="K31" s="55" t="s">
        <v>682</v>
      </c>
      <c r="L31" s="45">
        <v>1</v>
      </c>
      <c r="M31" s="108"/>
      <c r="N31" s="109"/>
      <c r="O31" s="87" t="s">
        <v>66</v>
      </c>
      <c r="P31" s="56" t="s">
        <v>697</v>
      </c>
      <c r="Q31" s="101">
        <v>87193460</v>
      </c>
      <c r="R31" s="91">
        <v>131</v>
      </c>
      <c r="S31" s="71">
        <v>87193460</v>
      </c>
      <c r="T31" s="91">
        <v>1399</v>
      </c>
      <c r="U31" s="71">
        <v>87193460</v>
      </c>
      <c r="V31" s="110"/>
    </row>
    <row r="32" spans="2:22" ht="214.5" x14ac:dyDescent="0.2">
      <c r="B32" s="178">
        <v>8</v>
      </c>
      <c r="C32" s="55" t="s">
        <v>657</v>
      </c>
      <c r="D32" s="66">
        <v>1145549185</v>
      </c>
      <c r="E32" s="101">
        <v>10080000</v>
      </c>
      <c r="F32" s="140">
        <f t="shared" si="0"/>
        <v>8.7992729880035665E-3</v>
      </c>
      <c r="G32" s="55" t="s">
        <v>698</v>
      </c>
      <c r="H32" s="64" t="s">
        <v>73</v>
      </c>
      <c r="I32" s="58" t="s">
        <v>699</v>
      </c>
      <c r="J32" s="124" t="s">
        <v>662</v>
      </c>
      <c r="K32" s="55" t="s">
        <v>682</v>
      </c>
      <c r="L32" s="45">
        <v>1</v>
      </c>
      <c r="M32" s="108"/>
      <c r="N32" s="109"/>
      <c r="O32" s="87" t="s">
        <v>66</v>
      </c>
      <c r="P32" s="56" t="s">
        <v>700</v>
      </c>
      <c r="Q32" s="101">
        <v>10080000</v>
      </c>
      <c r="R32" s="91">
        <v>221</v>
      </c>
      <c r="S32" s="71">
        <v>10080000</v>
      </c>
      <c r="T32" s="91">
        <v>1244</v>
      </c>
      <c r="U32" s="71">
        <v>10080000</v>
      </c>
      <c r="V32" s="110"/>
    </row>
    <row r="33" spans="2:22" ht="148.5" x14ac:dyDescent="0.2">
      <c r="B33" s="104">
        <v>4</v>
      </c>
      <c r="C33" s="55" t="s">
        <v>679</v>
      </c>
      <c r="D33" s="66">
        <v>900484409.26999998</v>
      </c>
      <c r="E33" s="171">
        <v>0</v>
      </c>
      <c r="F33" s="140">
        <f t="shared" si="0"/>
        <v>0</v>
      </c>
      <c r="G33" s="55" t="s">
        <v>701</v>
      </c>
      <c r="H33" s="64" t="s">
        <v>73</v>
      </c>
      <c r="I33" s="58" t="s">
        <v>702</v>
      </c>
      <c r="J33" s="70"/>
      <c r="K33" s="55" t="s">
        <v>682</v>
      </c>
      <c r="L33" s="108"/>
      <c r="M33" s="108"/>
      <c r="N33" s="47">
        <v>3</v>
      </c>
      <c r="O33" s="87" t="s">
        <v>66</v>
      </c>
      <c r="P33" s="56"/>
      <c r="Q33" s="101">
        <v>0</v>
      </c>
      <c r="R33" s="91"/>
      <c r="S33" s="55"/>
      <c r="T33" s="91"/>
      <c r="U33" s="55"/>
      <c r="V33" s="110"/>
    </row>
    <row r="34" spans="2:22" ht="214.5" x14ac:dyDescent="0.2">
      <c r="B34" s="178">
        <v>8</v>
      </c>
      <c r="C34" s="55" t="s">
        <v>657</v>
      </c>
      <c r="D34" s="66">
        <v>1145549185</v>
      </c>
      <c r="E34" s="101">
        <v>8761350</v>
      </c>
      <c r="F34" s="140">
        <f t="shared" si="0"/>
        <v>7.6481657136354209E-3</v>
      </c>
      <c r="G34" s="55" t="s">
        <v>703</v>
      </c>
      <c r="H34" s="64" t="s">
        <v>73</v>
      </c>
      <c r="I34" s="56" t="s">
        <v>704</v>
      </c>
      <c r="J34" s="124" t="s">
        <v>662</v>
      </c>
      <c r="K34" s="55" t="s">
        <v>682</v>
      </c>
      <c r="L34" s="45">
        <v>1</v>
      </c>
      <c r="M34" s="108"/>
      <c r="N34" s="109"/>
      <c r="O34" s="87" t="s">
        <v>66</v>
      </c>
      <c r="P34" s="56" t="s">
        <v>178</v>
      </c>
      <c r="Q34" s="101">
        <v>8761350</v>
      </c>
      <c r="R34" s="91">
        <v>173</v>
      </c>
      <c r="S34" s="71">
        <v>8761350</v>
      </c>
      <c r="T34" s="91">
        <v>946</v>
      </c>
      <c r="U34" s="71">
        <v>8761350</v>
      </c>
      <c r="V34" s="110"/>
    </row>
    <row r="35" spans="2:22" ht="214.5" x14ac:dyDescent="0.2">
      <c r="B35" s="178">
        <v>8</v>
      </c>
      <c r="C35" s="55" t="s">
        <v>657</v>
      </c>
      <c r="D35" s="66">
        <v>1145549185</v>
      </c>
      <c r="E35" s="101">
        <v>7181334</v>
      </c>
      <c r="F35" s="140">
        <f t="shared" si="0"/>
        <v>6.2689006234158337E-3</v>
      </c>
      <c r="G35" s="55" t="s">
        <v>705</v>
      </c>
      <c r="H35" s="64" t="s">
        <v>73</v>
      </c>
      <c r="I35" s="56" t="s">
        <v>706</v>
      </c>
      <c r="J35" s="124" t="s">
        <v>662</v>
      </c>
      <c r="K35" s="55" t="s">
        <v>682</v>
      </c>
      <c r="L35" s="45">
        <v>1</v>
      </c>
      <c r="M35" s="108"/>
      <c r="N35" s="109"/>
      <c r="O35" s="87" t="s">
        <v>66</v>
      </c>
      <c r="P35" s="56" t="s">
        <v>578</v>
      </c>
      <c r="Q35" s="101">
        <v>7181334</v>
      </c>
      <c r="R35" s="91">
        <v>168</v>
      </c>
      <c r="S35" s="71">
        <v>7181334</v>
      </c>
      <c r="T35" s="91">
        <v>712</v>
      </c>
      <c r="U35" s="71">
        <v>7075726</v>
      </c>
      <c r="V35" s="110"/>
    </row>
    <row r="36" spans="2:22" ht="214.5" x14ac:dyDescent="0.2">
      <c r="B36" s="179">
        <v>8</v>
      </c>
      <c r="C36" s="55" t="s">
        <v>657</v>
      </c>
      <c r="D36" s="66">
        <v>1145549185</v>
      </c>
      <c r="E36" s="101">
        <v>8761350</v>
      </c>
      <c r="F36" s="140">
        <f t="shared" si="0"/>
        <v>7.6481657136354209E-3</v>
      </c>
      <c r="G36" s="55" t="s">
        <v>707</v>
      </c>
      <c r="H36" s="64" t="s">
        <v>73</v>
      </c>
      <c r="I36" s="56" t="s">
        <v>708</v>
      </c>
      <c r="J36" s="124" t="s">
        <v>662</v>
      </c>
      <c r="K36" s="55" t="s">
        <v>682</v>
      </c>
      <c r="L36" s="45">
        <v>1</v>
      </c>
      <c r="M36" s="108"/>
      <c r="N36" s="109"/>
      <c r="O36" s="87" t="s">
        <v>66</v>
      </c>
      <c r="P36" s="56" t="s">
        <v>709</v>
      </c>
      <c r="Q36" s="101">
        <v>8761350</v>
      </c>
      <c r="R36" s="91">
        <v>174</v>
      </c>
      <c r="S36" s="71">
        <v>8761350</v>
      </c>
      <c r="T36" s="91">
        <v>945</v>
      </c>
      <c r="U36" s="71">
        <v>8761350</v>
      </c>
      <c r="V36" s="110"/>
    </row>
    <row r="37" spans="2:22" ht="214.5" x14ac:dyDescent="0.2">
      <c r="B37" s="178">
        <v>8</v>
      </c>
      <c r="C37" s="55" t="s">
        <v>657</v>
      </c>
      <c r="D37" s="66">
        <v>1145549185</v>
      </c>
      <c r="E37" s="101">
        <v>6960382</v>
      </c>
      <c r="F37" s="140">
        <f t="shared" si="0"/>
        <v>6.0760219562287932E-3</v>
      </c>
      <c r="G37" s="55" t="s">
        <v>710</v>
      </c>
      <c r="H37" s="64" t="s">
        <v>73</v>
      </c>
      <c r="I37" s="56" t="s">
        <v>711</v>
      </c>
      <c r="J37" s="124" t="s">
        <v>662</v>
      </c>
      <c r="K37" s="55" t="s">
        <v>682</v>
      </c>
      <c r="L37" s="45">
        <v>1</v>
      </c>
      <c r="M37" s="108"/>
      <c r="N37" s="109"/>
      <c r="O37" s="87" t="s">
        <v>66</v>
      </c>
      <c r="P37" s="56">
        <v>25</v>
      </c>
      <c r="Q37" s="101">
        <v>6960382</v>
      </c>
      <c r="R37" s="91">
        <v>167</v>
      </c>
      <c r="S37" s="71">
        <v>6960382</v>
      </c>
      <c r="T37" s="91">
        <v>741</v>
      </c>
      <c r="U37" s="71">
        <v>6863034</v>
      </c>
      <c r="V37" s="110"/>
    </row>
    <row r="38" spans="2:22" ht="214.5" x14ac:dyDescent="0.2">
      <c r="B38" s="178">
        <v>8</v>
      </c>
      <c r="C38" s="55" t="s">
        <v>657</v>
      </c>
      <c r="D38" s="66">
        <v>1145549185</v>
      </c>
      <c r="E38" s="101">
        <v>8761350</v>
      </c>
      <c r="F38" s="140">
        <f t="shared" si="0"/>
        <v>7.6481657136354209E-3</v>
      </c>
      <c r="G38" s="55" t="s">
        <v>712</v>
      </c>
      <c r="H38" s="64" t="s">
        <v>73</v>
      </c>
      <c r="I38" s="56" t="s">
        <v>713</v>
      </c>
      <c r="J38" s="124" t="s">
        <v>662</v>
      </c>
      <c r="K38" s="55" t="s">
        <v>682</v>
      </c>
      <c r="L38" s="45">
        <v>1</v>
      </c>
      <c r="M38" s="108"/>
      <c r="N38" s="109"/>
      <c r="O38" s="87" t="s">
        <v>66</v>
      </c>
      <c r="P38" s="56" t="s">
        <v>714</v>
      </c>
      <c r="Q38" s="101">
        <v>8761350</v>
      </c>
      <c r="R38" s="91">
        <v>175</v>
      </c>
      <c r="S38" s="71">
        <v>8761350</v>
      </c>
      <c r="T38" s="91">
        <v>947</v>
      </c>
      <c r="U38" s="71">
        <v>8761350</v>
      </c>
      <c r="V38" s="110"/>
    </row>
    <row r="39" spans="2:22" ht="214.5" x14ac:dyDescent="0.2">
      <c r="B39" s="178">
        <v>8</v>
      </c>
      <c r="C39" s="55" t="s">
        <v>657</v>
      </c>
      <c r="D39" s="66">
        <v>1145549185</v>
      </c>
      <c r="E39" s="101">
        <v>8087400</v>
      </c>
      <c r="F39" s="140">
        <f t="shared" si="0"/>
        <v>7.0598452741250043E-3</v>
      </c>
      <c r="G39" s="55" t="s">
        <v>715</v>
      </c>
      <c r="H39" s="64" t="s">
        <v>73</v>
      </c>
      <c r="I39" s="56" t="s">
        <v>716</v>
      </c>
      <c r="J39" s="124" t="s">
        <v>662</v>
      </c>
      <c r="K39" s="55" t="s">
        <v>682</v>
      </c>
      <c r="L39" s="45">
        <v>1</v>
      </c>
      <c r="M39" s="108"/>
      <c r="N39" s="109"/>
      <c r="O39" s="87" t="s">
        <v>66</v>
      </c>
      <c r="P39" s="56" t="s">
        <v>717</v>
      </c>
      <c r="Q39" s="101">
        <v>8087400</v>
      </c>
      <c r="R39" s="91">
        <v>261</v>
      </c>
      <c r="S39" s="71">
        <v>8087400</v>
      </c>
      <c r="T39" s="91">
        <v>1513</v>
      </c>
      <c r="U39" s="71">
        <v>8087400</v>
      </c>
      <c r="V39" s="110"/>
    </row>
    <row r="40" spans="2:22" ht="214.5" x14ac:dyDescent="0.2">
      <c r="B40" s="178">
        <v>8</v>
      </c>
      <c r="C40" s="55" t="s">
        <v>657</v>
      </c>
      <c r="D40" s="66">
        <v>1145549185</v>
      </c>
      <c r="E40" s="101">
        <v>6814340</v>
      </c>
      <c r="F40" s="140">
        <f t="shared" si="0"/>
        <v>5.948535505265101E-3</v>
      </c>
      <c r="G40" s="55" t="s">
        <v>718</v>
      </c>
      <c r="H40" s="64" t="s">
        <v>73</v>
      </c>
      <c r="I40" s="56" t="s">
        <v>719</v>
      </c>
      <c r="J40" s="124" t="s">
        <v>662</v>
      </c>
      <c r="K40" s="55" t="s">
        <v>682</v>
      </c>
      <c r="L40" s="45">
        <v>1</v>
      </c>
      <c r="M40" s="108"/>
      <c r="N40" s="109"/>
      <c r="O40" s="87" t="s">
        <v>66</v>
      </c>
      <c r="P40" s="56" t="s">
        <v>568</v>
      </c>
      <c r="Q40" s="101">
        <v>6814340</v>
      </c>
      <c r="R40" s="91">
        <v>176</v>
      </c>
      <c r="S40" s="71">
        <v>6814340</v>
      </c>
      <c r="T40" s="91">
        <v>1124</v>
      </c>
      <c r="U40" s="71">
        <v>6814340</v>
      </c>
      <c r="V40" s="110"/>
    </row>
    <row r="41" spans="2:22" ht="148.5" x14ac:dyDescent="0.2">
      <c r="B41" s="104">
        <v>4</v>
      </c>
      <c r="C41" s="55" t="s">
        <v>679</v>
      </c>
      <c r="D41" s="66">
        <v>900484409.26999998</v>
      </c>
      <c r="E41" s="101">
        <v>12262250</v>
      </c>
      <c r="F41" s="140">
        <f t="shared" si="0"/>
        <v>1.3617392898496374E-2</v>
      </c>
      <c r="G41" s="55" t="s">
        <v>720</v>
      </c>
      <c r="H41" s="64" t="s">
        <v>73</v>
      </c>
      <c r="I41" s="56" t="s">
        <v>721</v>
      </c>
      <c r="J41" s="61" t="s">
        <v>659</v>
      </c>
      <c r="K41" s="55" t="s">
        <v>682</v>
      </c>
      <c r="L41" s="45">
        <v>1</v>
      </c>
      <c r="M41" s="108"/>
      <c r="N41" s="109"/>
      <c r="O41" s="87" t="s">
        <v>66</v>
      </c>
      <c r="P41" s="56" t="s">
        <v>607</v>
      </c>
      <c r="Q41" s="101">
        <v>12262250</v>
      </c>
      <c r="R41" s="91">
        <v>126</v>
      </c>
      <c r="S41" s="71">
        <v>12262250</v>
      </c>
      <c r="T41" s="91">
        <v>1402</v>
      </c>
      <c r="U41" s="71">
        <v>11911900</v>
      </c>
      <c r="V41" s="110"/>
    </row>
    <row r="42" spans="2:22" ht="148.5" x14ac:dyDescent="0.2">
      <c r="B42" s="178">
        <v>4</v>
      </c>
      <c r="C42" s="55" t="s">
        <v>679</v>
      </c>
      <c r="D42" s="66">
        <v>900484409.26999998</v>
      </c>
      <c r="E42" s="101">
        <v>10522512</v>
      </c>
      <c r="F42" s="140">
        <f t="shared" si="0"/>
        <v>1.1685390542775011E-2</v>
      </c>
      <c r="G42" s="55" t="s">
        <v>722</v>
      </c>
      <c r="H42" s="64" t="s">
        <v>73</v>
      </c>
      <c r="I42" s="56" t="s">
        <v>723</v>
      </c>
      <c r="J42" s="124" t="s">
        <v>662</v>
      </c>
      <c r="K42" s="55" t="s">
        <v>682</v>
      </c>
      <c r="L42" s="45">
        <v>1</v>
      </c>
      <c r="M42" s="108"/>
      <c r="N42" s="109"/>
      <c r="O42" s="87" t="s">
        <v>66</v>
      </c>
      <c r="P42" s="56" t="s">
        <v>724</v>
      </c>
      <c r="Q42" s="101">
        <v>10522512</v>
      </c>
      <c r="R42" s="91">
        <v>163</v>
      </c>
      <c r="S42" s="71">
        <v>10522512</v>
      </c>
      <c r="T42" s="91">
        <v>1405</v>
      </c>
      <c r="U42" s="71">
        <v>10522512</v>
      </c>
      <c r="V42" s="110"/>
    </row>
    <row r="43" spans="2:22" ht="148.5" x14ac:dyDescent="0.2">
      <c r="B43" s="178">
        <v>4</v>
      </c>
      <c r="C43" s="55" t="s">
        <v>679</v>
      </c>
      <c r="D43" s="66">
        <v>900484409.26999998</v>
      </c>
      <c r="E43" s="101">
        <v>4069296</v>
      </c>
      <c r="F43" s="140">
        <f t="shared" si="0"/>
        <v>4.5190077230752674E-3</v>
      </c>
      <c r="G43" s="55" t="s">
        <v>725</v>
      </c>
      <c r="H43" s="64" t="s">
        <v>73</v>
      </c>
      <c r="I43" s="56" t="s">
        <v>726</v>
      </c>
      <c r="J43" s="61" t="s">
        <v>659</v>
      </c>
      <c r="K43" s="55" t="s">
        <v>682</v>
      </c>
      <c r="L43" s="45">
        <v>1</v>
      </c>
      <c r="M43" s="108"/>
      <c r="N43" s="109"/>
      <c r="O43" s="87" t="s">
        <v>66</v>
      </c>
      <c r="P43" s="56" t="s">
        <v>727</v>
      </c>
      <c r="Q43" s="101">
        <v>4069296</v>
      </c>
      <c r="R43" s="91">
        <v>162</v>
      </c>
      <c r="S43" s="71">
        <v>4069296</v>
      </c>
      <c r="T43" s="91">
        <v>1406</v>
      </c>
      <c r="U43" s="71">
        <v>3814965</v>
      </c>
      <c r="V43" s="110"/>
    </row>
    <row r="44" spans="2:22" ht="148.5" x14ac:dyDescent="0.2">
      <c r="B44" s="178">
        <v>4</v>
      </c>
      <c r="C44" s="55" t="s">
        <v>679</v>
      </c>
      <c r="D44" s="66">
        <v>900484409.26999998</v>
      </c>
      <c r="E44" s="101">
        <v>14905968</v>
      </c>
      <c r="F44" s="140">
        <f t="shared" si="0"/>
        <v>1.655327715455273E-2</v>
      </c>
      <c r="G44" s="55" t="s">
        <v>728</v>
      </c>
      <c r="H44" s="64" t="s">
        <v>73</v>
      </c>
      <c r="I44" s="56" t="s">
        <v>729</v>
      </c>
      <c r="J44" s="61" t="s">
        <v>659</v>
      </c>
      <c r="K44" s="55" t="s">
        <v>682</v>
      </c>
      <c r="L44" s="45">
        <v>1</v>
      </c>
      <c r="M44" s="108"/>
      <c r="N44" s="109"/>
      <c r="O44" s="87" t="s">
        <v>66</v>
      </c>
      <c r="P44" s="56" t="s">
        <v>730</v>
      </c>
      <c r="Q44" s="101">
        <v>14905968</v>
      </c>
      <c r="R44" s="91">
        <v>129</v>
      </c>
      <c r="S44" s="71">
        <v>14905968</v>
      </c>
      <c r="T44" s="91">
        <v>1395</v>
      </c>
      <c r="U44" s="71">
        <v>14905968</v>
      </c>
      <c r="V44" s="110"/>
    </row>
    <row r="45" spans="2:22" ht="148.5" x14ac:dyDescent="0.2">
      <c r="B45" s="170">
        <v>4</v>
      </c>
      <c r="C45" s="55" t="s">
        <v>679</v>
      </c>
      <c r="D45" s="66">
        <v>900484409.26999998</v>
      </c>
      <c r="E45" s="101">
        <v>25461828</v>
      </c>
      <c r="F45" s="140">
        <f t="shared" si="0"/>
        <v>2.8275701098080377E-2</v>
      </c>
      <c r="G45" s="55" t="s">
        <v>701</v>
      </c>
      <c r="H45" s="64" t="s">
        <v>73</v>
      </c>
      <c r="I45" s="56" t="s">
        <v>731</v>
      </c>
      <c r="J45" s="61" t="s">
        <v>659</v>
      </c>
      <c r="K45" s="55" t="s">
        <v>682</v>
      </c>
      <c r="L45" s="45">
        <v>1</v>
      </c>
      <c r="M45" s="108"/>
      <c r="N45" s="109"/>
      <c r="O45" s="87" t="s">
        <v>66</v>
      </c>
      <c r="P45" s="56" t="s">
        <v>732</v>
      </c>
      <c r="Q45" s="101">
        <v>25461828</v>
      </c>
      <c r="R45" s="91">
        <v>135</v>
      </c>
      <c r="S45" s="71">
        <v>25461828</v>
      </c>
      <c r="T45" s="91">
        <v>1400</v>
      </c>
      <c r="U45" s="71">
        <v>25461828</v>
      </c>
      <c r="V45" s="110"/>
    </row>
    <row r="46" spans="2:22" ht="148.5" x14ac:dyDescent="0.2">
      <c r="B46" s="179">
        <v>4</v>
      </c>
      <c r="C46" s="55" t="s">
        <v>679</v>
      </c>
      <c r="D46" s="66">
        <v>900484409.26999998</v>
      </c>
      <c r="E46" s="101">
        <v>5086620</v>
      </c>
      <c r="F46" s="140">
        <f t="shared" si="0"/>
        <v>5.6487596538440845E-3</v>
      </c>
      <c r="G46" s="55" t="s">
        <v>733</v>
      </c>
      <c r="H46" s="64" t="s">
        <v>73</v>
      </c>
      <c r="I46" s="56" t="s">
        <v>734</v>
      </c>
      <c r="J46" s="124" t="s">
        <v>662</v>
      </c>
      <c r="K46" s="55" t="s">
        <v>682</v>
      </c>
      <c r="L46" s="45">
        <v>1</v>
      </c>
      <c r="M46" s="108"/>
      <c r="N46" s="109"/>
      <c r="O46" s="87" t="s">
        <v>66</v>
      </c>
      <c r="P46" s="56" t="s">
        <v>735</v>
      </c>
      <c r="Q46" s="101">
        <v>5086620</v>
      </c>
      <c r="R46" s="91">
        <v>130</v>
      </c>
      <c r="S46" s="71">
        <v>5086620</v>
      </c>
      <c r="T46" s="91">
        <v>1404</v>
      </c>
      <c r="U46" s="71">
        <v>5086620</v>
      </c>
      <c r="V46" s="110"/>
    </row>
    <row r="47" spans="2:22" ht="148.5" x14ac:dyDescent="0.2">
      <c r="B47" s="170">
        <v>4</v>
      </c>
      <c r="C47" s="55" t="s">
        <v>679</v>
      </c>
      <c r="D47" s="66">
        <v>900484409.26999998</v>
      </c>
      <c r="E47" s="101">
        <v>51829159</v>
      </c>
      <c r="F47" s="140">
        <f t="shared" si="0"/>
        <v>5.7556975408398901E-2</v>
      </c>
      <c r="G47" s="55" t="s">
        <v>736</v>
      </c>
      <c r="H47" s="64" t="s">
        <v>73</v>
      </c>
      <c r="I47" s="56" t="s">
        <v>737</v>
      </c>
      <c r="J47" s="61" t="s">
        <v>659</v>
      </c>
      <c r="K47" s="55" t="s">
        <v>682</v>
      </c>
      <c r="L47" s="45">
        <v>1</v>
      </c>
      <c r="M47" s="108"/>
      <c r="N47" s="109"/>
      <c r="O47" s="87" t="s">
        <v>66</v>
      </c>
      <c r="P47" s="56" t="s">
        <v>738</v>
      </c>
      <c r="Q47" s="101">
        <v>51829159</v>
      </c>
      <c r="R47" s="91">
        <v>134</v>
      </c>
      <c r="S47" s="71">
        <v>51829159</v>
      </c>
      <c r="T47" s="91">
        <v>1401</v>
      </c>
      <c r="U47" s="71">
        <v>51829159</v>
      </c>
      <c r="V47" s="110"/>
    </row>
    <row r="48" spans="2:22" ht="148.5" x14ac:dyDescent="0.2">
      <c r="B48" s="178">
        <v>4</v>
      </c>
      <c r="C48" s="55" t="s">
        <v>679</v>
      </c>
      <c r="D48" s="66">
        <v>900484409.26999998</v>
      </c>
      <c r="E48" s="101">
        <v>16974552</v>
      </c>
      <c r="F48" s="140">
        <f t="shared" si="0"/>
        <v>1.8850467398720254E-2</v>
      </c>
      <c r="G48" s="55" t="s">
        <v>739</v>
      </c>
      <c r="H48" s="64" t="s">
        <v>73</v>
      </c>
      <c r="I48" s="56" t="s">
        <v>740</v>
      </c>
      <c r="J48" s="61" t="s">
        <v>659</v>
      </c>
      <c r="K48" s="55" t="s">
        <v>682</v>
      </c>
      <c r="L48" s="45">
        <v>1</v>
      </c>
      <c r="M48" s="108"/>
      <c r="N48" s="109"/>
      <c r="O48" s="87" t="s">
        <v>66</v>
      </c>
      <c r="P48" s="56" t="s">
        <v>741</v>
      </c>
      <c r="Q48" s="101">
        <v>16974552</v>
      </c>
      <c r="R48" s="91">
        <v>132</v>
      </c>
      <c r="S48" s="71">
        <v>16974552</v>
      </c>
      <c r="T48" s="91">
        <v>1396</v>
      </c>
      <c r="U48" s="71">
        <v>16974552</v>
      </c>
      <c r="V48" s="110"/>
    </row>
    <row r="49" spans="2:22" ht="148.5" x14ac:dyDescent="0.2">
      <c r="B49" s="178">
        <v>4</v>
      </c>
      <c r="C49" s="55" t="s">
        <v>679</v>
      </c>
      <c r="D49" s="66">
        <v>900484409.26999998</v>
      </c>
      <c r="E49" s="101">
        <v>36781984</v>
      </c>
      <c r="F49" s="140">
        <f t="shared" si="0"/>
        <v>4.0846885988640523E-2</v>
      </c>
      <c r="G49" s="55" t="s">
        <v>742</v>
      </c>
      <c r="H49" s="64" t="s">
        <v>73</v>
      </c>
      <c r="I49" s="56" t="s">
        <v>743</v>
      </c>
      <c r="J49" s="124" t="s">
        <v>662</v>
      </c>
      <c r="K49" s="55" t="s">
        <v>682</v>
      </c>
      <c r="L49" s="45">
        <v>1</v>
      </c>
      <c r="M49" s="108"/>
      <c r="N49" s="109"/>
      <c r="O49" s="87" t="s">
        <v>66</v>
      </c>
      <c r="P49" s="56" t="s">
        <v>744</v>
      </c>
      <c r="Q49" s="101">
        <v>36781984</v>
      </c>
      <c r="R49" s="91">
        <v>139</v>
      </c>
      <c r="S49" s="71">
        <v>36781984</v>
      </c>
      <c r="T49" s="91">
        <v>1411</v>
      </c>
      <c r="U49" s="71">
        <v>36781894</v>
      </c>
      <c r="V49" s="110"/>
    </row>
    <row r="50" spans="2:22" ht="148.5" x14ac:dyDescent="0.2">
      <c r="B50" s="104">
        <v>4</v>
      </c>
      <c r="C50" s="55" t="s">
        <v>679</v>
      </c>
      <c r="D50" s="66">
        <v>900484409.26999998</v>
      </c>
      <c r="E50" s="171">
        <v>0</v>
      </c>
      <c r="F50" s="140">
        <f t="shared" si="0"/>
        <v>0</v>
      </c>
      <c r="G50" s="55" t="s">
        <v>722</v>
      </c>
      <c r="H50" s="64" t="s">
        <v>73</v>
      </c>
      <c r="I50" s="56" t="s">
        <v>745</v>
      </c>
      <c r="J50" s="70"/>
      <c r="K50" s="55" t="s">
        <v>682</v>
      </c>
      <c r="L50" s="108"/>
      <c r="M50" s="108"/>
      <c r="N50" s="47">
        <v>3</v>
      </c>
      <c r="O50" s="87" t="s">
        <v>66</v>
      </c>
      <c r="P50" s="56"/>
      <c r="Q50" s="101">
        <v>0</v>
      </c>
      <c r="R50" s="91"/>
      <c r="S50" s="55"/>
      <c r="T50" s="91"/>
      <c r="U50" s="55"/>
      <c r="V50" s="110"/>
    </row>
    <row r="51" spans="2:22" ht="214.5" x14ac:dyDescent="0.2">
      <c r="B51" s="178">
        <v>8</v>
      </c>
      <c r="C51" s="55" t="s">
        <v>657</v>
      </c>
      <c r="D51" s="66">
        <v>1145549185</v>
      </c>
      <c r="E51" s="101">
        <v>7449505</v>
      </c>
      <c r="F51" s="140">
        <f t="shared" si="0"/>
        <v>6.5029988214779276E-3</v>
      </c>
      <c r="G51" s="59" t="s">
        <v>746</v>
      </c>
      <c r="H51" s="64" t="s">
        <v>73</v>
      </c>
      <c r="I51" s="56" t="s">
        <v>747</v>
      </c>
      <c r="J51" s="124" t="s">
        <v>662</v>
      </c>
      <c r="K51" s="55" t="s">
        <v>748</v>
      </c>
      <c r="L51" s="45">
        <v>1</v>
      </c>
      <c r="M51" s="108"/>
      <c r="N51" s="109"/>
      <c r="O51" s="87" t="s">
        <v>66</v>
      </c>
      <c r="P51" s="56" t="s">
        <v>749</v>
      </c>
      <c r="Q51" s="101">
        <v>7449505</v>
      </c>
      <c r="R51" s="91">
        <v>566</v>
      </c>
      <c r="S51" s="71">
        <v>7449505</v>
      </c>
      <c r="T51" s="91">
        <v>2153</v>
      </c>
      <c r="U51" s="71">
        <v>7449505</v>
      </c>
      <c r="V51" s="110"/>
    </row>
    <row r="52" spans="2:22" ht="214.5" x14ac:dyDescent="0.2">
      <c r="B52" s="178">
        <v>8</v>
      </c>
      <c r="C52" s="55" t="s">
        <v>657</v>
      </c>
      <c r="D52" s="66">
        <v>1145549185</v>
      </c>
      <c r="E52" s="101">
        <v>4201800</v>
      </c>
      <c r="F52" s="140">
        <f t="shared" si="0"/>
        <v>3.6679350437493438E-3</v>
      </c>
      <c r="G52" s="55" t="s">
        <v>750</v>
      </c>
      <c r="H52" s="64" t="s">
        <v>73</v>
      </c>
      <c r="I52" s="56" t="s">
        <v>751</v>
      </c>
      <c r="J52" s="124" t="s">
        <v>662</v>
      </c>
      <c r="K52" s="56" t="s">
        <v>75</v>
      </c>
      <c r="L52" s="45">
        <v>1</v>
      </c>
      <c r="M52" s="108"/>
      <c r="N52" s="109"/>
      <c r="O52" s="87" t="s">
        <v>66</v>
      </c>
      <c r="P52" s="56" t="s">
        <v>752</v>
      </c>
      <c r="Q52" s="101">
        <v>4201800</v>
      </c>
      <c r="R52" s="91">
        <v>366</v>
      </c>
      <c r="S52" s="71">
        <v>4201800</v>
      </c>
      <c r="T52" s="91">
        <v>1826</v>
      </c>
      <c r="U52" s="71">
        <v>4201800</v>
      </c>
      <c r="V52" s="110"/>
    </row>
    <row r="53" spans="2:22" ht="214.5" x14ac:dyDescent="0.2">
      <c r="B53" s="178">
        <v>8</v>
      </c>
      <c r="C53" s="55" t="s">
        <v>657</v>
      </c>
      <c r="D53" s="66">
        <v>1145549185</v>
      </c>
      <c r="E53" s="101">
        <v>6302700</v>
      </c>
      <c r="F53" s="140">
        <f t="shared" si="0"/>
        <v>5.5019025656240159E-3</v>
      </c>
      <c r="G53" s="55" t="s">
        <v>753</v>
      </c>
      <c r="H53" s="64" t="s">
        <v>73</v>
      </c>
      <c r="I53" s="56" t="s">
        <v>754</v>
      </c>
      <c r="J53" s="124" t="s">
        <v>662</v>
      </c>
      <c r="K53" s="56" t="s">
        <v>75</v>
      </c>
      <c r="L53" s="45">
        <v>1</v>
      </c>
      <c r="M53" s="108"/>
      <c r="N53" s="109"/>
      <c r="O53" s="87" t="s">
        <v>66</v>
      </c>
      <c r="P53" s="56" t="s">
        <v>755</v>
      </c>
      <c r="Q53" s="101">
        <v>6302700</v>
      </c>
      <c r="R53" s="91">
        <v>365</v>
      </c>
      <c r="S53" s="71">
        <v>6302700</v>
      </c>
      <c r="T53" s="91">
        <v>1843</v>
      </c>
      <c r="U53" s="71">
        <v>6302700</v>
      </c>
      <c r="V53" s="110"/>
    </row>
    <row r="54" spans="2:22" ht="214.5" x14ac:dyDescent="0.2">
      <c r="B54" s="178">
        <v>8</v>
      </c>
      <c r="C54" s="55" t="s">
        <v>657</v>
      </c>
      <c r="D54" s="66">
        <v>1145549185</v>
      </c>
      <c r="E54" s="101">
        <v>4201800</v>
      </c>
      <c r="F54" s="140">
        <f t="shared" si="0"/>
        <v>3.6679350437493438E-3</v>
      </c>
      <c r="G54" s="55" t="s">
        <v>756</v>
      </c>
      <c r="H54" s="64" t="s">
        <v>73</v>
      </c>
      <c r="I54" s="56" t="s">
        <v>757</v>
      </c>
      <c r="J54" s="124" t="s">
        <v>662</v>
      </c>
      <c r="K54" s="55" t="s">
        <v>75</v>
      </c>
      <c r="L54" s="45">
        <v>1</v>
      </c>
      <c r="M54" s="108"/>
      <c r="N54" s="109"/>
      <c r="O54" s="87" t="s">
        <v>66</v>
      </c>
      <c r="P54" s="56" t="s">
        <v>758</v>
      </c>
      <c r="Q54" s="101">
        <v>4201800</v>
      </c>
      <c r="R54" s="91">
        <v>376</v>
      </c>
      <c r="S54" s="71">
        <v>4201800</v>
      </c>
      <c r="T54" s="91">
        <v>1853</v>
      </c>
      <c r="U54" s="71">
        <v>4201800</v>
      </c>
      <c r="V54" s="110"/>
    </row>
    <row r="55" spans="2:22" ht="214.5" x14ac:dyDescent="0.2">
      <c r="B55" s="178">
        <v>8</v>
      </c>
      <c r="C55" s="55" t="s">
        <v>657</v>
      </c>
      <c r="D55" s="66">
        <v>1145549185</v>
      </c>
      <c r="E55" s="101">
        <v>5042160</v>
      </c>
      <c r="F55" s="140">
        <f t="shared" si="0"/>
        <v>4.4015220524992122E-3</v>
      </c>
      <c r="G55" s="55" t="s">
        <v>759</v>
      </c>
      <c r="H55" s="64" t="s">
        <v>73</v>
      </c>
      <c r="I55" s="56" t="s">
        <v>760</v>
      </c>
      <c r="J55" s="124" t="s">
        <v>662</v>
      </c>
      <c r="K55" s="55" t="s">
        <v>75</v>
      </c>
      <c r="L55" s="45">
        <v>1</v>
      </c>
      <c r="M55" s="108"/>
      <c r="N55" s="109"/>
      <c r="O55" s="87" t="s">
        <v>66</v>
      </c>
      <c r="P55" s="56" t="s">
        <v>761</v>
      </c>
      <c r="Q55" s="101">
        <v>5042160</v>
      </c>
      <c r="R55" s="91">
        <v>377</v>
      </c>
      <c r="S55" s="71">
        <v>5042160</v>
      </c>
      <c r="T55" s="91">
        <v>1849</v>
      </c>
      <c r="U55" s="71">
        <v>5042160</v>
      </c>
      <c r="V55" s="110"/>
    </row>
    <row r="56" spans="2:22" ht="214.5" x14ac:dyDescent="0.2">
      <c r="B56" s="178">
        <v>8</v>
      </c>
      <c r="C56" s="55" t="s">
        <v>657</v>
      </c>
      <c r="D56" s="66">
        <v>1145549185</v>
      </c>
      <c r="E56" s="101">
        <v>6302700</v>
      </c>
      <c r="F56" s="140">
        <f t="shared" si="0"/>
        <v>5.5019025656240159E-3</v>
      </c>
      <c r="G56" s="55" t="s">
        <v>762</v>
      </c>
      <c r="H56" s="64" t="s">
        <v>73</v>
      </c>
      <c r="I56" s="56" t="s">
        <v>763</v>
      </c>
      <c r="J56" s="124" t="s">
        <v>662</v>
      </c>
      <c r="K56" s="55" t="s">
        <v>75</v>
      </c>
      <c r="L56" s="45">
        <v>1</v>
      </c>
      <c r="M56" s="108"/>
      <c r="N56" s="109"/>
      <c r="O56" s="87" t="s">
        <v>66</v>
      </c>
      <c r="P56" s="56">
        <v>105</v>
      </c>
      <c r="Q56" s="101">
        <v>6302700</v>
      </c>
      <c r="R56" s="91">
        <v>364</v>
      </c>
      <c r="S56" s="71">
        <v>6302700</v>
      </c>
      <c r="T56" s="91">
        <v>1845</v>
      </c>
      <c r="U56" s="71">
        <v>6302700</v>
      </c>
      <c r="V56" s="110"/>
    </row>
    <row r="57" spans="2:22" ht="214.5" x14ac:dyDescent="0.2">
      <c r="B57" s="178">
        <v>8</v>
      </c>
      <c r="C57" s="55" t="s">
        <v>657</v>
      </c>
      <c r="D57" s="66">
        <v>1145549185</v>
      </c>
      <c r="E57" s="101">
        <v>5042160</v>
      </c>
      <c r="F57" s="140">
        <f t="shared" si="0"/>
        <v>4.4015220524992122E-3</v>
      </c>
      <c r="G57" s="55" t="s">
        <v>765</v>
      </c>
      <c r="H57" s="64" t="s">
        <v>73</v>
      </c>
      <c r="I57" s="56" t="s">
        <v>766</v>
      </c>
      <c r="J57" s="124" t="s">
        <v>662</v>
      </c>
      <c r="K57" s="56" t="s">
        <v>75</v>
      </c>
      <c r="L57" s="45">
        <v>1</v>
      </c>
      <c r="M57" s="108"/>
      <c r="N57" s="109"/>
      <c r="O57" s="87" t="s">
        <v>66</v>
      </c>
      <c r="P57" s="56" t="s">
        <v>767</v>
      </c>
      <c r="Q57" s="101">
        <v>5042160</v>
      </c>
      <c r="R57" s="91">
        <v>380</v>
      </c>
      <c r="S57" s="71">
        <v>5042160</v>
      </c>
      <c r="T57" s="91" t="s">
        <v>764</v>
      </c>
      <c r="U57" s="71" t="s">
        <v>764</v>
      </c>
      <c r="V57" s="110"/>
    </row>
    <row r="58" spans="2:22" ht="214.5" x14ac:dyDescent="0.2">
      <c r="B58" s="178">
        <v>8</v>
      </c>
      <c r="C58" s="55" t="s">
        <v>657</v>
      </c>
      <c r="D58" s="66">
        <v>1145549185</v>
      </c>
      <c r="E58" s="101">
        <v>4201800</v>
      </c>
      <c r="F58" s="140">
        <f t="shared" si="0"/>
        <v>3.6679350437493438E-3</v>
      </c>
      <c r="G58" s="55" t="s">
        <v>768</v>
      </c>
      <c r="H58" s="64" t="s">
        <v>73</v>
      </c>
      <c r="I58" s="56" t="s">
        <v>769</v>
      </c>
      <c r="J58" s="124" t="s">
        <v>662</v>
      </c>
      <c r="K58" s="55" t="s">
        <v>75</v>
      </c>
      <c r="L58" s="45">
        <v>1</v>
      </c>
      <c r="M58" s="108"/>
      <c r="N58" s="109"/>
      <c r="O58" s="87" t="s">
        <v>66</v>
      </c>
      <c r="P58" s="56" t="s">
        <v>770</v>
      </c>
      <c r="Q58" s="101">
        <v>4201800</v>
      </c>
      <c r="R58" s="91">
        <v>367</v>
      </c>
      <c r="S58" s="71">
        <v>4201800</v>
      </c>
      <c r="T58" s="91">
        <v>1800</v>
      </c>
      <c r="U58" s="71">
        <v>4201782</v>
      </c>
      <c r="V58" s="110"/>
    </row>
    <row r="59" spans="2:22" ht="214.5" x14ac:dyDescent="0.2">
      <c r="B59" s="178">
        <v>8</v>
      </c>
      <c r="C59" s="55" t="s">
        <v>657</v>
      </c>
      <c r="D59" s="66">
        <v>1145549185</v>
      </c>
      <c r="E59" s="101">
        <v>4201800</v>
      </c>
      <c r="F59" s="140">
        <f t="shared" si="0"/>
        <v>3.6679350437493438E-3</v>
      </c>
      <c r="G59" s="55" t="s">
        <v>771</v>
      </c>
      <c r="H59" s="64" t="s">
        <v>73</v>
      </c>
      <c r="I59" s="56" t="s">
        <v>772</v>
      </c>
      <c r="J59" s="124" t="s">
        <v>662</v>
      </c>
      <c r="K59" s="55" t="s">
        <v>75</v>
      </c>
      <c r="L59" s="45">
        <v>1</v>
      </c>
      <c r="M59" s="108"/>
      <c r="N59" s="109"/>
      <c r="O59" s="87" t="s">
        <v>66</v>
      </c>
      <c r="P59" s="56" t="s">
        <v>773</v>
      </c>
      <c r="Q59" s="101">
        <v>4201800</v>
      </c>
      <c r="R59" s="91">
        <v>368</v>
      </c>
      <c r="S59" s="71">
        <v>4201800</v>
      </c>
      <c r="T59" s="91">
        <v>1824</v>
      </c>
      <c r="U59" s="71">
        <v>4201800</v>
      </c>
      <c r="V59" s="110"/>
    </row>
    <row r="60" spans="2:22" ht="214.5" x14ac:dyDescent="0.2">
      <c r="B60" s="178">
        <v>8</v>
      </c>
      <c r="C60" s="55" t="s">
        <v>657</v>
      </c>
      <c r="D60" s="66">
        <v>1145549185</v>
      </c>
      <c r="E60" s="101">
        <v>6302700</v>
      </c>
      <c r="F60" s="140">
        <f t="shared" si="0"/>
        <v>5.5019025656240159E-3</v>
      </c>
      <c r="G60" s="55" t="s">
        <v>774</v>
      </c>
      <c r="H60" s="64" t="s">
        <v>73</v>
      </c>
      <c r="I60" s="56" t="s">
        <v>775</v>
      </c>
      <c r="J60" s="124" t="s">
        <v>662</v>
      </c>
      <c r="K60" s="55" t="s">
        <v>75</v>
      </c>
      <c r="L60" s="45">
        <v>1</v>
      </c>
      <c r="M60" s="108"/>
      <c r="N60" s="109"/>
      <c r="O60" s="87" t="s">
        <v>66</v>
      </c>
      <c r="P60" s="56" t="s">
        <v>776</v>
      </c>
      <c r="Q60" s="101">
        <v>6302700</v>
      </c>
      <c r="R60" s="91">
        <v>369</v>
      </c>
      <c r="S60" s="71">
        <v>6302700</v>
      </c>
      <c r="T60" s="91">
        <v>1822</v>
      </c>
      <c r="U60" s="71">
        <v>6302700</v>
      </c>
      <c r="V60" s="110"/>
    </row>
    <row r="61" spans="2:22" ht="214.5" x14ac:dyDescent="0.2">
      <c r="B61" s="178">
        <v>8</v>
      </c>
      <c r="C61" s="55" t="s">
        <v>657</v>
      </c>
      <c r="D61" s="66">
        <v>1145549185</v>
      </c>
      <c r="E61" s="101">
        <v>5042160</v>
      </c>
      <c r="F61" s="140">
        <f t="shared" si="0"/>
        <v>4.4015220524992122E-3</v>
      </c>
      <c r="G61" s="55" t="s">
        <v>777</v>
      </c>
      <c r="H61" s="64" t="s">
        <v>73</v>
      </c>
      <c r="I61" s="56" t="s">
        <v>778</v>
      </c>
      <c r="J61" s="124" t="s">
        <v>662</v>
      </c>
      <c r="K61" s="55" t="s">
        <v>75</v>
      </c>
      <c r="L61" s="45">
        <v>1</v>
      </c>
      <c r="M61" s="108"/>
      <c r="N61" s="109"/>
      <c r="O61" s="87" t="s">
        <v>66</v>
      </c>
      <c r="P61" s="56" t="s">
        <v>779</v>
      </c>
      <c r="Q61" s="101">
        <v>5042160</v>
      </c>
      <c r="R61" s="91">
        <v>379</v>
      </c>
      <c r="S61" s="71">
        <v>5042160</v>
      </c>
      <c r="T61" s="91">
        <v>1825</v>
      </c>
      <c r="U61" s="71">
        <v>5042160</v>
      </c>
      <c r="V61" s="110"/>
    </row>
    <row r="62" spans="2:22" ht="214.5" x14ac:dyDescent="0.2">
      <c r="B62" s="178">
        <v>8</v>
      </c>
      <c r="C62" s="55" t="s">
        <v>657</v>
      </c>
      <c r="D62" s="66">
        <v>1145549185</v>
      </c>
      <c r="E62" s="101">
        <v>4201800</v>
      </c>
      <c r="F62" s="140">
        <f t="shared" si="0"/>
        <v>3.6679350437493438E-3</v>
      </c>
      <c r="G62" s="55" t="s">
        <v>780</v>
      </c>
      <c r="H62" s="64" t="s">
        <v>73</v>
      </c>
      <c r="I62" s="56" t="s">
        <v>781</v>
      </c>
      <c r="J62" s="124" t="s">
        <v>662</v>
      </c>
      <c r="K62" s="55" t="s">
        <v>75</v>
      </c>
      <c r="L62" s="45">
        <v>1</v>
      </c>
      <c r="M62" s="108"/>
      <c r="N62" s="109"/>
      <c r="O62" s="87" t="s">
        <v>66</v>
      </c>
      <c r="P62" s="56" t="s">
        <v>782</v>
      </c>
      <c r="Q62" s="101">
        <v>4201800</v>
      </c>
      <c r="R62" s="91">
        <v>375</v>
      </c>
      <c r="S62" s="71">
        <v>4201800</v>
      </c>
      <c r="T62" s="91">
        <v>1829</v>
      </c>
      <c r="U62" s="71">
        <v>4201800</v>
      </c>
      <c r="V62" s="110"/>
    </row>
    <row r="63" spans="2:22" ht="214.5" x14ac:dyDescent="0.2">
      <c r="B63" s="178">
        <v>8</v>
      </c>
      <c r="C63" s="55" t="s">
        <v>657</v>
      </c>
      <c r="D63" s="66">
        <v>1145549185</v>
      </c>
      <c r="E63" s="101">
        <v>5042160</v>
      </c>
      <c r="F63" s="140">
        <f t="shared" ref="F63:F114" si="1">+E63/D63</f>
        <v>4.4015220524992122E-3</v>
      </c>
      <c r="G63" s="55" t="s">
        <v>783</v>
      </c>
      <c r="H63" s="64" t="s">
        <v>73</v>
      </c>
      <c r="I63" s="56" t="s">
        <v>784</v>
      </c>
      <c r="J63" s="124" t="s">
        <v>662</v>
      </c>
      <c r="K63" s="55" t="s">
        <v>75</v>
      </c>
      <c r="L63" s="45">
        <v>1</v>
      </c>
      <c r="M63" s="108"/>
      <c r="N63" s="109"/>
      <c r="O63" s="87" t="s">
        <v>66</v>
      </c>
      <c r="P63" s="56" t="s">
        <v>785</v>
      </c>
      <c r="Q63" s="101">
        <v>5042160</v>
      </c>
      <c r="R63" s="91">
        <v>387</v>
      </c>
      <c r="S63" s="71">
        <v>5042160</v>
      </c>
      <c r="T63" s="91">
        <v>1844</v>
      </c>
      <c r="U63" s="71">
        <v>5042160</v>
      </c>
      <c r="V63" s="110"/>
    </row>
    <row r="64" spans="2:22" ht="214.5" x14ac:dyDescent="0.2">
      <c r="B64" s="179">
        <v>8</v>
      </c>
      <c r="C64" s="55" t="s">
        <v>657</v>
      </c>
      <c r="D64" s="66">
        <v>1145549185</v>
      </c>
      <c r="E64" s="101">
        <v>5042160</v>
      </c>
      <c r="F64" s="140">
        <f t="shared" si="1"/>
        <v>4.4015220524992122E-3</v>
      </c>
      <c r="G64" s="55" t="s">
        <v>786</v>
      </c>
      <c r="H64" s="64" t="s">
        <v>73</v>
      </c>
      <c r="I64" s="56" t="s">
        <v>787</v>
      </c>
      <c r="J64" s="124" t="s">
        <v>662</v>
      </c>
      <c r="K64" s="55" t="s">
        <v>75</v>
      </c>
      <c r="L64" s="45">
        <v>1</v>
      </c>
      <c r="M64" s="108"/>
      <c r="N64" s="109"/>
      <c r="O64" s="87" t="s">
        <v>66</v>
      </c>
      <c r="P64" s="56" t="s">
        <v>788</v>
      </c>
      <c r="Q64" s="101">
        <v>5042160</v>
      </c>
      <c r="R64" s="91">
        <v>391</v>
      </c>
      <c r="S64" s="71">
        <v>5042160</v>
      </c>
      <c r="T64" s="91">
        <v>1827</v>
      </c>
      <c r="U64" s="71">
        <v>5042160</v>
      </c>
      <c r="V64" s="110"/>
    </row>
    <row r="65" spans="2:22" ht="214.5" x14ac:dyDescent="0.2">
      <c r="B65" s="178">
        <v>8</v>
      </c>
      <c r="C65" s="55" t="s">
        <v>657</v>
      </c>
      <c r="D65" s="66">
        <v>1145549185</v>
      </c>
      <c r="E65" s="101">
        <v>4201800</v>
      </c>
      <c r="F65" s="140">
        <f t="shared" si="1"/>
        <v>3.6679350437493438E-3</v>
      </c>
      <c r="G65" s="55" t="s">
        <v>789</v>
      </c>
      <c r="H65" s="64" t="s">
        <v>73</v>
      </c>
      <c r="I65" s="56" t="s">
        <v>790</v>
      </c>
      <c r="J65" s="124" t="s">
        <v>662</v>
      </c>
      <c r="K65" s="55" t="s">
        <v>75</v>
      </c>
      <c r="L65" s="45">
        <v>1</v>
      </c>
      <c r="M65" s="108"/>
      <c r="N65" s="109"/>
      <c r="O65" s="87" t="s">
        <v>66</v>
      </c>
      <c r="P65" s="56" t="s">
        <v>791</v>
      </c>
      <c r="Q65" s="101">
        <v>4201800</v>
      </c>
      <c r="R65" s="91">
        <v>390</v>
      </c>
      <c r="S65" s="71">
        <v>4201800</v>
      </c>
      <c r="T65" s="91">
        <v>1847</v>
      </c>
      <c r="U65" s="71">
        <v>4201800</v>
      </c>
      <c r="V65" s="110"/>
    </row>
    <row r="66" spans="2:22" ht="214.5" x14ac:dyDescent="0.2">
      <c r="B66" s="178">
        <v>8</v>
      </c>
      <c r="C66" s="55" t="s">
        <v>657</v>
      </c>
      <c r="D66" s="66">
        <v>1145549185</v>
      </c>
      <c r="E66" s="101">
        <v>6302700</v>
      </c>
      <c r="F66" s="140">
        <f t="shared" si="1"/>
        <v>5.5019025656240159E-3</v>
      </c>
      <c r="G66" s="55" t="s">
        <v>792</v>
      </c>
      <c r="H66" s="64" t="s">
        <v>73</v>
      </c>
      <c r="I66" s="56" t="s">
        <v>793</v>
      </c>
      <c r="J66" s="124" t="s">
        <v>662</v>
      </c>
      <c r="K66" s="55" t="s">
        <v>75</v>
      </c>
      <c r="L66" s="45">
        <v>1</v>
      </c>
      <c r="M66" s="108"/>
      <c r="N66" s="109"/>
      <c r="O66" s="87" t="s">
        <v>66</v>
      </c>
      <c r="P66" s="56" t="s">
        <v>794</v>
      </c>
      <c r="Q66" s="101">
        <v>6302700</v>
      </c>
      <c r="R66" s="91">
        <v>363</v>
      </c>
      <c r="S66" s="71">
        <v>6302700</v>
      </c>
      <c r="T66" s="91">
        <v>1931</v>
      </c>
      <c r="U66" s="71">
        <v>6302700</v>
      </c>
      <c r="V66" s="110"/>
    </row>
    <row r="67" spans="2:22" ht="214.5" x14ac:dyDescent="0.2">
      <c r="B67" s="178">
        <v>8</v>
      </c>
      <c r="C67" s="55" t="s">
        <v>657</v>
      </c>
      <c r="D67" s="66">
        <v>1145549185</v>
      </c>
      <c r="E67" s="101">
        <v>5042160</v>
      </c>
      <c r="F67" s="140">
        <f t="shared" si="1"/>
        <v>4.4015220524992122E-3</v>
      </c>
      <c r="G67" s="55" t="s">
        <v>795</v>
      </c>
      <c r="H67" s="64" t="s">
        <v>73</v>
      </c>
      <c r="I67" s="56" t="s">
        <v>796</v>
      </c>
      <c r="J67" s="124" t="s">
        <v>662</v>
      </c>
      <c r="K67" s="55" t="s">
        <v>75</v>
      </c>
      <c r="L67" s="45">
        <v>1</v>
      </c>
      <c r="M67" s="108"/>
      <c r="N67" s="109"/>
      <c r="O67" s="87" t="s">
        <v>66</v>
      </c>
      <c r="P67" s="56" t="s">
        <v>797</v>
      </c>
      <c r="Q67" s="101">
        <v>5042160</v>
      </c>
      <c r="R67" s="91">
        <v>389</v>
      </c>
      <c r="S67" s="71">
        <v>5042160</v>
      </c>
      <c r="T67" s="91">
        <v>1928</v>
      </c>
      <c r="U67" s="71">
        <v>5042160</v>
      </c>
      <c r="V67" s="110"/>
    </row>
    <row r="68" spans="2:22" ht="214.5" x14ac:dyDescent="0.2">
      <c r="B68" s="178">
        <v>8</v>
      </c>
      <c r="C68" s="55" t="s">
        <v>657</v>
      </c>
      <c r="D68" s="66">
        <v>1145549185</v>
      </c>
      <c r="E68" s="101">
        <v>6302700</v>
      </c>
      <c r="F68" s="140">
        <f t="shared" si="1"/>
        <v>5.5019025656240159E-3</v>
      </c>
      <c r="G68" s="55" t="s">
        <v>798</v>
      </c>
      <c r="H68" s="64" t="s">
        <v>73</v>
      </c>
      <c r="I68" s="56" t="s">
        <v>799</v>
      </c>
      <c r="J68" s="124" t="s">
        <v>662</v>
      </c>
      <c r="K68" s="55" t="s">
        <v>75</v>
      </c>
      <c r="L68" s="45">
        <v>1</v>
      </c>
      <c r="M68" s="108"/>
      <c r="N68" s="109"/>
      <c r="O68" s="87" t="s">
        <v>1912</v>
      </c>
      <c r="P68" s="56" t="s">
        <v>800</v>
      </c>
      <c r="Q68" s="101">
        <v>6302700</v>
      </c>
      <c r="R68" s="91">
        <v>388</v>
      </c>
      <c r="S68" s="71">
        <v>6302700</v>
      </c>
      <c r="T68" s="91">
        <v>1925</v>
      </c>
      <c r="U68" s="71">
        <v>6302700</v>
      </c>
      <c r="V68" s="110"/>
    </row>
    <row r="69" spans="2:22" ht="214.5" x14ac:dyDescent="0.2">
      <c r="B69" s="178">
        <v>8</v>
      </c>
      <c r="C69" s="55" t="s">
        <v>657</v>
      </c>
      <c r="D69" s="66">
        <v>1145549185</v>
      </c>
      <c r="E69" s="101">
        <v>6502500</v>
      </c>
      <c r="F69" s="140">
        <f t="shared" si="1"/>
        <v>5.6763167266362293E-3</v>
      </c>
      <c r="G69" s="55" t="s">
        <v>801</v>
      </c>
      <c r="H69" s="64" t="s">
        <v>73</v>
      </c>
      <c r="I69" s="56" t="s">
        <v>802</v>
      </c>
      <c r="J69" s="111" t="s">
        <v>914</v>
      </c>
      <c r="K69" s="56" t="s">
        <v>208</v>
      </c>
      <c r="L69" s="45">
        <v>1</v>
      </c>
      <c r="M69" s="176"/>
      <c r="N69" s="176"/>
      <c r="O69" s="87" t="s">
        <v>1912</v>
      </c>
      <c r="P69" s="56">
        <v>429</v>
      </c>
      <c r="Q69" s="101">
        <v>6502500</v>
      </c>
      <c r="R69" s="91">
        <v>1247</v>
      </c>
      <c r="S69" s="101">
        <v>6502500</v>
      </c>
      <c r="T69" s="91">
        <v>5209</v>
      </c>
      <c r="U69" s="101">
        <v>6502500</v>
      </c>
      <c r="V69" s="110"/>
    </row>
    <row r="70" spans="2:22" ht="214.5" x14ac:dyDescent="0.2">
      <c r="B70" s="178">
        <v>8</v>
      </c>
      <c r="C70" s="55" t="s">
        <v>657</v>
      </c>
      <c r="D70" s="66">
        <v>1145549185</v>
      </c>
      <c r="E70" s="101">
        <v>4335000</v>
      </c>
      <c r="F70" s="140">
        <f t="shared" si="1"/>
        <v>3.7842111510908195E-3</v>
      </c>
      <c r="G70" s="55" t="s">
        <v>803</v>
      </c>
      <c r="H70" s="64" t="s">
        <v>73</v>
      </c>
      <c r="I70" s="56" t="s">
        <v>804</v>
      </c>
      <c r="J70" s="361" t="s">
        <v>914</v>
      </c>
      <c r="K70" s="56" t="s">
        <v>208</v>
      </c>
      <c r="L70" s="45">
        <v>1</v>
      </c>
      <c r="M70" s="176"/>
      <c r="N70" s="176"/>
      <c r="O70" s="87" t="s">
        <v>1912</v>
      </c>
      <c r="P70" s="56">
        <v>422</v>
      </c>
      <c r="Q70" s="101">
        <v>4335000</v>
      </c>
      <c r="R70" s="110">
        <v>1249</v>
      </c>
      <c r="S70" s="101">
        <v>4335000</v>
      </c>
      <c r="T70" s="110">
        <v>5210</v>
      </c>
      <c r="U70" s="101">
        <v>4335000</v>
      </c>
      <c r="V70" s="110"/>
    </row>
    <row r="71" spans="2:22" ht="214.5" x14ac:dyDescent="0.2">
      <c r="B71" s="178">
        <v>8</v>
      </c>
      <c r="C71" s="55" t="s">
        <v>657</v>
      </c>
      <c r="D71" s="66">
        <v>1145549185</v>
      </c>
      <c r="E71" s="101">
        <v>5202000</v>
      </c>
      <c r="F71" s="140">
        <f t="shared" si="1"/>
        <v>4.5410533813089833E-3</v>
      </c>
      <c r="G71" s="55" t="s">
        <v>805</v>
      </c>
      <c r="H71" s="64" t="s">
        <v>73</v>
      </c>
      <c r="I71" s="56" t="s">
        <v>806</v>
      </c>
      <c r="J71" s="111" t="s">
        <v>914</v>
      </c>
      <c r="K71" s="56" t="s">
        <v>208</v>
      </c>
      <c r="L71" s="45">
        <v>1</v>
      </c>
      <c r="M71" s="176"/>
      <c r="N71" s="176"/>
      <c r="O71" s="87" t="s">
        <v>1912</v>
      </c>
      <c r="P71" s="56">
        <v>424</v>
      </c>
      <c r="Q71" s="101">
        <v>5202000</v>
      </c>
      <c r="R71" s="110">
        <v>1258</v>
      </c>
      <c r="S71" s="101">
        <v>5202000</v>
      </c>
      <c r="T71" s="110">
        <v>5211</v>
      </c>
      <c r="U71" s="101">
        <v>5202000</v>
      </c>
      <c r="V71" s="110"/>
    </row>
    <row r="72" spans="2:22" ht="214.5" x14ac:dyDescent="0.2">
      <c r="B72" s="178">
        <v>8</v>
      </c>
      <c r="C72" s="55" t="s">
        <v>657</v>
      </c>
      <c r="D72" s="66">
        <v>1145549185</v>
      </c>
      <c r="E72" s="101">
        <v>6502500</v>
      </c>
      <c r="F72" s="140">
        <f t="shared" si="1"/>
        <v>5.6763167266362293E-3</v>
      </c>
      <c r="G72" s="55" t="s">
        <v>807</v>
      </c>
      <c r="H72" s="64" t="s">
        <v>73</v>
      </c>
      <c r="I72" s="56" t="s">
        <v>808</v>
      </c>
      <c r="J72" s="111" t="s">
        <v>914</v>
      </c>
      <c r="K72" s="56" t="s">
        <v>208</v>
      </c>
      <c r="L72" s="45">
        <v>1</v>
      </c>
      <c r="M72" s="176"/>
      <c r="N72" s="176"/>
      <c r="O72" s="87" t="s">
        <v>1912</v>
      </c>
      <c r="P72" s="56">
        <v>430</v>
      </c>
      <c r="Q72" s="101">
        <v>6502500</v>
      </c>
      <c r="R72" s="110">
        <v>1248</v>
      </c>
      <c r="S72" s="101">
        <v>6502500</v>
      </c>
      <c r="T72" s="110">
        <v>5212</v>
      </c>
      <c r="U72" s="101">
        <v>6502500</v>
      </c>
      <c r="V72" s="110"/>
    </row>
    <row r="73" spans="2:22" ht="214.5" x14ac:dyDescent="0.2">
      <c r="B73" s="178">
        <v>8</v>
      </c>
      <c r="C73" s="55" t="s">
        <v>657</v>
      </c>
      <c r="D73" s="66">
        <v>1145549185</v>
      </c>
      <c r="E73" s="101">
        <v>5202000</v>
      </c>
      <c r="F73" s="140">
        <f t="shared" si="1"/>
        <v>4.5410533813089833E-3</v>
      </c>
      <c r="G73" s="55" t="s">
        <v>765</v>
      </c>
      <c r="H73" s="64" t="s">
        <v>73</v>
      </c>
      <c r="I73" s="56" t="s">
        <v>809</v>
      </c>
      <c r="J73" s="361" t="s">
        <v>914</v>
      </c>
      <c r="K73" s="56" t="s">
        <v>208</v>
      </c>
      <c r="L73" s="45">
        <v>1</v>
      </c>
      <c r="M73" s="176"/>
      <c r="N73" s="176"/>
      <c r="O73" s="87" t="s">
        <v>1912</v>
      </c>
      <c r="P73" s="56">
        <v>423</v>
      </c>
      <c r="Q73" s="101">
        <v>5202000</v>
      </c>
      <c r="R73" s="110">
        <v>1257</v>
      </c>
      <c r="S73" s="101">
        <v>5202000</v>
      </c>
      <c r="T73" s="110">
        <v>5219</v>
      </c>
      <c r="U73" s="101">
        <v>5202000</v>
      </c>
      <c r="V73" s="110"/>
    </row>
    <row r="74" spans="2:22" ht="214.5" x14ac:dyDescent="0.2">
      <c r="B74" s="178">
        <v>8</v>
      </c>
      <c r="C74" s="55" t="s">
        <v>657</v>
      </c>
      <c r="D74" s="66">
        <v>1145549185</v>
      </c>
      <c r="E74" s="101">
        <v>4335000</v>
      </c>
      <c r="F74" s="140">
        <f t="shared" si="1"/>
        <v>3.7842111510908195E-3</v>
      </c>
      <c r="G74" s="55" t="s">
        <v>810</v>
      </c>
      <c r="H74" s="64" t="s">
        <v>73</v>
      </c>
      <c r="I74" s="56" t="s">
        <v>811</v>
      </c>
      <c r="J74" s="361" t="s">
        <v>914</v>
      </c>
      <c r="K74" s="56" t="s">
        <v>208</v>
      </c>
      <c r="L74" s="45">
        <v>1</v>
      </c>
      <c r="M74" s="176"/>
      <c r="N74" s="176"/>
      <c r="O74" s="87" t="s">
        <v>1912</v>
      </c>
      <c r="P74" s="56">
        <v>428</v>
      </c>
      <c r="Q74" s="101">
        <v>4335000</v>
      </c>
      <c r="R74" s="110">
        <v>1244</v>
      </c>
      <c r="S74" s="101">
        <v>4335000</v>
      </c>
      <c r="T74" s="110">
        <v>5220</v>
      </c>
      <c r="U74" s="101">
        <v>4335000</v>
      </c>
      <c r="V74" s="110"/>
    </row>
    <row r="75" spans="2:22" ht="214.5" x14ac:dyDescent="0.2">
      <c r="B75" s="178">
        <v>8</v>
      </c>
      <c r="C75" s="55" t="s">
        <v>657</v>
      </c>
      <c r="D75" s="66">
        <v>1145549185</v>
      </c>
      <c r="E75" s="101">
        <v>6502500</v>
      </c>
      <c r="F75" s="140">
        <f t="shared" si="1"/>
        <v>5.6763167266362293E-3</v>
      </c>
      <c r="G75" s="55" t="s">
        <v>812</v>
      </c>
      <c r="H75" s="64" t="s">
        <v>73</v>
      </c>
      <c r="I75" s="56" t="s">
        <v>813</v>
      </c>
      <c r="J75" s="111" t="s">
        <v>914</v>
      </c>
      <c r="K75" s="56" t="s">
        <v>131</v>
      </c>
      <c r="L75" s="45">
        <v>1</v>
      </c>
      <c r="M75" s="176"/>
      <c r="N75" s="176"/>
      <c r="O75" s="87" t="s">
        <v>1912</v>
      </c>
      <c r="P75" s="56"/>
      <c r="Q75" s="101">
        <v>6502500</v>
      </c>
      <c r="R75" s="110">
        <v>1245</v>
      </c>
      <c r="S75" s="101">
        <v>6502500</v>
      </c>
      <c r="T75" s="110">
        <v>5221</v>
      </c>
      <c r="U75" s="101">
        <v>6502500</v>
      </c>
      <c r="V75" s="110"/>
    </row>
    <row r="76" spans="2:22" ht="214.5" x14ac:dyDescent="0.2">
      <c r="B76" s="178">
        <v>8</v>
      </c>
      <c r="C76" s="55" t="s">
        <v>657</v>
      </c>
      <c r="D76" s="66">
        <v>1145549185</v>
      </c>
      <c r="E76" s="101">
        <v>6502500</v>
      </c>
      <c r="F76" s="140">
        <f t="shared" si="1"/>
        <v>5.6763167266362293E-3</v>
      </c>
      <c r="G76" s="55" t="s">
        <v>814</v>
      </c>
      <c r="H76" s="64" t="s">
        <v>73</v>
      </c>
      <c r="I76" s="56" t="s">
        <v>815</v>
      </c>
      <c r="J76" s="55" t="s">
        <v>914</v>
      </c>
      <c r="K76" s="56" t="s">
        <v>208</v>
      </c>
      <c r="L76" s="45">
        <v>1</v>
      </c>
      <c r="M76" s="176"/>
      <c r="N76" s="176"/>
      <c r="O76" s="87" t="s">
        <v>1912</v>
      </c>
      <c r="P76" s="56">
        <v>435</v>
      </c>
      <c r="Q76" s="101">
        <v>6502500</v>
      </c>
      <c r="R76" s="110">
        <v>1259</v>
      </c>
      <c r="S76" s="101">
        <v>6502500</v>
      </c>
      <c r="T76" s="110">
        <v>5222</v>
      </c>
      <c r="U76" s="101">
        <v>6502500</v>
      </c>
      <c r="V76" s="110"/>
    </row>
    <row r="77" spans="2:22" ht="214.5" x14ac:dyDescent="0.2">
      <c r="B77" s="178">
        <v>8</v>
      </c>
      <c r="C77" s="55" t="s">
        <v>657</v>
      </c>
      <c r="D77" s="66">
        <v>1145549185</v>
      </c>
      <c r="E77" s="101">
        <v>5202000</v>
      </c>
      <c r="F77" s="140">
        <f t="shared" si="1"/>
        <v>4.5410533813089833E-3</v>
      </c>
      <c r="G77" s="55" t="s">
        <v>777</v>
      </c>
      <c r="H77" s="64" t="s">
        <v>73</v>
      </c>
      <c r="I77" s="56" t="s">
        <v>816</v>
      </c>
      <c r="J77" s="55" t="s">
        <v>914</v>
      </c>
      <c r="K77" s="56" t="s">
        <v>208</v>
      </c>
      <c r="L77" s="45">
        <v>1</v>
      </c>
      <c r="M77" s="176"/>
      <c r="N77" s="176"/>
      <c r="O77" s="87" t="s">
        <v>1912</v>
      </c>
      <c r="P77" s="56">
        <v>434</v>
      </c>
      <c r="Q77" s="101">
        <v>5202000</v>
      </c>
      <c r="R77" s="110">
        <v>1255</v>
      </c>
      <c r="S77" s="101">
        <v>5202000</v>
      </c>
      <c r="T77" s="110">
        <v>5223</v>
      </c>
      <c r="U77" s="101">
        <v>5202000</v>
      </c>
      <c r="V77" s="110"/>
    </row>
    <row r="78" spans="2:22" ht="214.5" x14ac:dyDescent="0.2">
      <c r="B78" s="178">
        <v>8</v>
      </c>
      <c r="C78" s="55" t="s">
        <v>657</v>
      </c>
      <c r="D78" s="66">
        <v>1145549185</v>
      </c>
      <c r="E78" s="101">
        <v>4335000</v>
      </c>
      <c r="F78" s="140">
        <f t="shared" si="1"/>
        <v>3.7842111510908195E-3</v>
      </c>
      <c r="G78" s="55" t="s">
        <v>817</v>
      </c>
      <c r="H78" s="64" t="s">
        <v>73</v>
      </c>
      <c r="I78" s="56" t="s">
        <v>818</v>
      </c>
      <c r="J78" s="55" t="s">
        <v>914</v>
      </c>
      <c r="K78" s="56" t="s">
        <v>208</v>
      </c>
      <c r="L78" s="45">
        <v>1</v>
      </c>
      <c r="M78" s="176"/>
      <c r="N78" s="176"/>
      <c r="O78" s="87" t="s">
        <v>1912</v>
      </c>
      <c r="P78" s="56">
        <v>426</v>
      </c>
      <c r="Q78" s="101">
        <v>4335000</v>
      </c>
      <c r="R78" s="110">
        <v>1246</v>
      </c>
      <c r="S78" s="101">
        <v>4335000</v>
      </c>
      <c r="T78" s="110">
        <v>5224</v>
      </c>
      <c r="U78" s="101">
        <v>4335000</v>
      </c>
      <c r="V78" s="110"/>
    </row>
    <row r="79" spans="2:22" ht="214.5" x14ac:dyDescent="0.2">
      <c r="B79" s="178">
        <v>8</v>
      </c>
      <c r="C79" s="55" t="s">
        <v>657</v>
      </c>
      <c r="D79" s="66">
        <v>1145549185</v>
      </c>
      <c r="E79" s="101">
        <v>5202000</v>
      </c>
      <c r="F79" s="140">
        <f t="shared" si="1"/>
        <v>4.5410533813089833E-3</v>
      </c>
      <c r="G79" s="55" t="s">
        <v>783</v>
      </c>
      <c r="H79" s="64" t="s">
        <v>73</v>
      </c>
      <c r="I79" s="56" t="s">
        <v>819</v>
      </c>
      <c r="J79" s="55" t="s">
        <v>914</v>
      </c>
      <c r="K79" s="56" t="s">
        <v>208</v>
      </c>
      <c r="L79" s="45">
        <v>1</v>
      </c>
      <c r="M79" s="176"/>
      <c r="N79" s="176"/>
      <c r="O79" s="87" t="s">
        <v>1912</v>
      </c>
      <c r="P79" s="56">
        <v>425</v>
      </c>
      <c r="Q79" s="101">
        <v>5202000</v>
      </c>
      <c r="R79" s="91"/>
      <c r="S79" s="55"/>
      <c r="T79" s="91"/>
      <c r="U79" s="55"/>
      <c r="V79" s="110"/>
    </row>
    <row r="80" spans="2:22" ht="214.5" x14ac:dyDescent="0.2">
      <c r="B80" s="178">
        <v>8</v>
      </c>
      <c r="C80" s="55" t="s">
        <v>657</v>
      </c>
      <c r="D80" s="66">
        <v>1145549185</v>
      </c>
      <c r="E80" s="101">
        <v>8236500</v>
      </c>
      <c r="F80" s="140">
        <f t="shared" si="1"/>
        <v>7.1900011870725568E-3</v>
      </c>
      <c r="G80" s="55" t="s">
        <v>820</v>
      </c>
      <c r="H80" s="64" t="s">
        <v>73</v>
      </c>
      <c r="I80" s="56" t="s">
        <v>821</v>
      </c>
      <c r="J80" s="55" t="s">
        <v>914</v>
      </c>
      <c r="K80" s="56" t="s">
        <v>131</v>
      </c>
      <c r="L80" s="45">
        <v>1</v>
      </c>
      <c r="M80" s="176"/>
      <c r="N80" s="176"/>
      <c r="O80" s="87" t="s">
        <v>1912</v>
      </c>
      <c r="P80" s="56">
        <v>433</v>
      </c>
      <c r="Q80" s="101">
        <v>8236500</v>
      </c>
      <c r="R80" s="110">
        <v>1252</v>
      </c>
      <c r="S80" s="101">
        <v>8236500</v>
      </c>
      <c r="T80" s="110">
        <v>5216</v>
      </c>
      <c r="U80" s="101">
        <v>8236500</v>
      </c>
      <c r="V80" s="110"/>
    </row>
    <row r="81" spans="2:22" ht="214.5" x14ac:dyDescent="0.2">
      <c r="B81" s="178">
        <v>8</v>
      </c>
      <c r="C81" s="55" t="s">
        <v>657</v>
      </c>
      <c r="D81" s="66">
        <v>1145549185</v>
      </c>
      <c r="E81" s="101">
        <v>6936000</v>
      </c>
      <c r="F81" s="140">
        <f t="shared" si="1"/>
        <v>6.0547378417453107E-3</v>
      </c>
      <c r="G81" s="55" t="s">
        <v>822</v>
      </c>
      <c r="H81" s="64" t="s">
        <v>73</v>
      </c>
      <c r="I81" s="56" t="s">
        <v>823</v>
      </c>
      <c r="J81" s="55" t="s">
        <v>914</v>
      </c>
      <c r="K81" s="56" t="s">
        <v>131</v>
      </c>
      <c r="L81" s="45">
        <v>1</v>
      </c>
      <c r="M81" s="176"/>
      <c r="N81" s="176"/>
      <c r="O81" s="87" t="s">
        <v>1912</v>
      </c>
      <c r="P81" s="56">
        <v>427</v>
      </c>
      <c r="Q81" s="101">
        <v>6936000</v>
      </c>
      <c r="R81" s="110">
        <v>1254</v>
      </c>
      <c r="S81" s="101">
        <v>6936000</v>
      </c>
      <c r="T81" s="110">
        <v>5217</v>
      </c>
      <c r="U81" s="101">
        <v>6936000</v>
      </c>
      <c r="V81" s="110"/>
    </row>
    <row r="82" spans="2:22" ht="214.5" x14ac:dyDescent="0.2">
      <c r="B82" s="178">
        <v>8</v>
      </c>
      <c r="C82" s="55" t="s">
        <v>657</v>
      </c>
      <c r="D82" s="66">
        <v>1145549185</v>
      </c>
      <c r="E82" s="101">
        <v>6502500</v>
      </c>
      <c r="F82" s="140">
        <f t="shared" si="1"/>
        <v>5.6763167266362293E-3</v>
      </c>
      <c r="G82" s="55" t="s">
        <v>798</v>
      </c>
      <c r="H82" s="64" t="s">
        <v>73</v>
      </c>
      <c r="I82" s="56" t="s">
        <v>824</v>
      </c>
      <c r="J82" s="55" t="s">
        <v>914</v>
      </c>
      <c r="K82" s="56" t="s">
        <v>208</v>
      </c>
      <c r="L82" s="45">
        <v>1</v>
      </c>
      <c r="M82" s="176"/>
      <c r="N82" s="176"/>
      <c r="O82" s="87" t="s">
        <v>1912</v>
      </c>
      <c r="P82" s="56">
        <v>431</v>
      </c>
      <c r="Q82" s="101">
        <v>6502500</v>
      </c>
      <c r="R82" s="110">
        <v>1251</v>
      </c>
      <c r="S82" s="101">
        <v>6502500</v>
      </c>
      <c r="T82" s="110">
        <v>5225</v>
      </c>
      <c r="U82" s="101">
        <v>6502500</v>
      </c>
      <c r="V82" s="110"/>
    </row>
    <row r="83" spans="2:22" ht="214.5" x14ac:dyDescent="0.2">
      <c r="B83" s="178">
        <v>8</v>
      </c>
      <c r="C83" s="55" t="s">
        <v>657</v>
      </c>
      <c r="D83" s="66">
        <v>1145549185</v>
      </c>
      <c r="E83" s="101">
        <v>4201800</v>
      </c>
      <c r="F83" s="140">
        <f t="shared" si="1"/>
        <v>3.6679350437493438E-3</v>
      </c>
      <c r="G83" s="55" t="s">
        <v>825</v>
      </c>
      <c r="H83" s="64" t="s">
        <v>73</v>
      </c>
      <c r="I83" s="56" t="s">
        <v>826</v>
      </c>
      <c r="J83" s="124" t="s">
        <v>662</v>
      </c>
      <c r="K83" s="56" t="s">
        <v>75</v>
      </c>
      <c r="L83" s="45">
        <v>1</v>
      </c>
      <c r="M83" s="108"/>
      <c r="N83" s="109"/>
      <c r="O83" s="87" t="s">
        <v>66</v>
      </c>
      <c r="P83" s="56" t="s">
        <v>827</v>
      </c>
      <c r="Q83" s="101">
        <v>4201800</v>
      </c>
      <c r="R83" s="91">
        <v>386</v>
      </c>
      <c r="S83" s="71">
        <v>4201800</v>
      </c>
      <c r="T83" s="91">
        <v>1852</v>
      </c>
      <c r="U83" s="71">
        <v>4201800</v>
      </c>
      <c r="V83" s="110"/>
    </row>
    <row r="84" spans="2:22" ht="214.5" x14ac:dyDescent="0.2">
      <c r="B84" s="178">
        <v>8</v>
      </c>
      <c r="C84" s="55" t="s">
        <v>657</v>
      </c>
      <c r="D84" s="66">
        <v>1145549185</v>
      </c>
      <c r="E84" s="101">
        <v>4621980</v>
      </c>
      <c r="F84" s="140">
        <f t="shared" si="1"/>
        <v>4.0347285481242782E-3</v>
      </c>
      <c r="G84" s="55" t="s">
        <v>828</v>
      </c>
      <c r="H84" s="64" t="s">
        <v>73</v>
      </c>
      <c r="I84" s="56" t="s">
        <v>829</v>
      </c>
      <c r="J84" s="124" t="s">
        <v>662</v>
      </c>
      <c r="K84" s="56" t="s">
        <v>75</v>
      </c>
      <c r="L84" s="45">
        <v>1</v>
      </c>
      <c r="M84" s="108"/>
      <c r="N84" s="109"/>
      <c r="O84" s="87" t="s">
        <v>66</v>
      </c>
      <c r="P84" s="56" t="s">
        <v>830</v>
      </c>
      <c r="Q84" s="101">
        <v>4621980</v>
      </c>
      <c r="R84" s="91">
        <v>371</v>
      </c>
      <c r="S84" s="71">
        <v>4621980</v>
      </c>
      <c r="T84" s="91">
        <v>1851</v>
      </c>
      <c r="U84" s="71">
        <v>4621980</v>
      </c>
      <c r="V84" s="110"/>
    </row>
    <row r="85" spans="2:22" ht="214.5" x14ac:dyDescent="0.2">
      <c r="B85" s="178">
        <v>8</v>
      </c>
      <c r="C85" s="55" t="s">
        <v>657</v>
      </c>
      <c r="D85" s="66">
        <v>1145549185</v>
      </c>
      <c r="E85" s="101">
        <v>4621980</v>
      </c>
      <c r="F85" s="140">
        <f t="shared" si="1"/>
        <v>4.0347285481242782E-3</v>
      </c>
      <c r="G85" s="55" t="s">
        <v>831</v>
      </c>
      <c r="H85" s="64" t="s">
        <v>73</v>
      </c>
      <c r="I85" s="56" t="s">
        <v>832</v>
      </c>
      <c r="J85" s="124" t="s">
        <v>662</v>
      </c>
      <c r="K85" s="55" t="s">
        <v>75</v>
      </c>
      <c r="L85" s="45">
        <v>1</v>
      </c>
      <c r="M85" s="108"/>
      <c r="N85" s="109"/>
      <c r="O85" s="87" t="s">
        <v>66</v>
      </c>
      <c r="P85" s="56" t="s">
        <v>833</v>
      </c>
      <c r="Q85" s="101">
        <v>4621980</v>
      </c>
      <c r="R85" s="91">
        <v>396</v>
      </c>
      <c r="S85" s="71">
        <v>4621980</v>
      </c>
      <c r="T85" s="91">
        <v>1801</v>
      </c>
      <c r="U85" s="71">
        <v>4621980</v>
      </c>
      <c r="V85" s="110"/>
    </row>
    <row r="86" spans="2:22" ht="214.5" x14ac:dyDescent="0.2">
      <c r="B86" s="178">
        <v>8</v>
      </c>
      <c r="C86" s="55" t="s">
        <v>657</v>
      </c>
      <c r="D86" s="66">
        <v>1145549185</v>
      </c>
      <c r="E86" s="101">
        <v>4201800</v>
      </c>
      <c r="F86" s="140">
        <f t="shared" si="1"/>
        <v>3.6679350437493438E-3</v>
      </c>
      <c r="G86" s="55" t="s">
        <v>834</v>
      </c>
      <c r="H86" s="64" t="s">
        <v>73</v>
      </c>
      <c r="I86" s="56" t="s">
        <v>835</v>
      </c>
      <c r="J86" s="124" t="s">
        <v>662</v>
      </c>
      <c r="K86" s="55" t="s">
        <v>75</v>
      </c>
      <c r="L86" s="45">
        <v>1</v>
      </c>
      <c r="M86" s="108"/>
      <c r="N86" s="109"/>
      <c r="O86" s="87" t="s">
        <v>66</v>
      </c>
      <c r="P86" s="56" t="s">
        <v>836</v>
      </c>
      <c r="Q86" s="101">
        <v>4201800</v>
      </c>
      <c r="R86" s="91">
        <v>370</v>
      </c>
      <c r="S86" s="71">
        <v>4201800</v>
      </c>
      <c r="T86" s="91">
        <v>1934</v>
      </c>
      <c r="U86" s="71">
        <v>4201800</v>
      </c>
      <c r="V86" s="110"/>
    </row>
    <row r="87" spans="2:22" ht="214.5" x14ac:dyDescent="0.2">
      <c r="B87" s="178">
        <v>8</v>
      </c>
      <c r="C87" s="55" t="s">
        <v>657</v>
      </c>
      <c r="D87" s="66">
        <v>1145549185</v>
      </c>
      <c r="E87" s="101">
        <v>4621980</v>
      </c>
      <c r="F87" s="140">
        <f t="shared" si="1"/>
        <v>4.0347285481242782E-3</v>
      </c>
      <c r="G87" s="55" t="s">
        <v>837</v>
      </c>
      <c r="H87" s="64" t="s">
        <v>73</v>
      </c>
      <c r="I87" s="56" t="s">
        <v>838</v>
      </c>
      <c r="J87" s="124" t="s">
        <v>662</v>
      </c>
      <c r="K87" s="55" t="s">
        <v>75</v>
      </c>
      <c r="L87" s="45">
        <v>1</v>
      </c>
      <c r="M87" s="108"/>
      <c r="N87" s="109"/>
      <c r="O87" s="87" t="s">
        <v>66</v>
      </c>
      <c r="P87" s="56" t="s">
        <v>839</v>
      </c>
      <c r="Q87" s="101">
        <v>4621980</v>
      </c>
      <c r="R87" s="91">
        <v>395</v>
      </c>
      <c r="S87" s="71">
        <v>4621980</v>
      </c>
      <c r="T87" s="91">
        <v>1930</v>
      </c>
      <c r="U87" s="71">
        <v>4621980</v>
      </c>
      <c r="V87" s="110"/>
    </row>
    <row r="88" spans="2:22" ht="214.5" x14ac:dyDescent="0.2">
      <c r="B88" s="178">
        <v>8</v>
      </c>
      <c r="C88" s="55" t="s">
        <v>657</v>
      </c>
      <c r="D88" s="66">
        <v>1145549185</v>
      </c>
      <c r="E88" s="101">
        <v>6932940</v>
      </c>
      <c r="F88" s="140">
        <f t="shared" si="1"/>
        <v>6.0520666338739525E-3</v>
      </c>
      <c r="G88" s="55" t="s">
        <v>840</v>
      </c>
      <c r="H88" s="64" t="s">
        <v>73</v>
      </c>
      <c r="I88" s="56" t="s">
        <v>841</v>
      </c>
      <c r="J88" s="124" t="s">
        <v>662</v>
      </c>
      <c r="K88" s="55" t="s">
        <v>75</v>
      </c>
      <c r="L88" s="45">
        <v>1</v>
      </c>
      <c r="M88" s="108"/>
      <c r="N88" s="109"/>
      <c r="O88" s="87" t="s">
        <v>66</v>
      </c>
      <c r="P88" s="56" t="s">
        <v>842</v>
      </c>
      <c r="Q88" s="101">
        <v>6932940</v>
      </c>
      <c r="R88" s="91">
        <v>394</v>
      </c>
      <c r="S88" s="71">
        <v>6932940</v>
      </c>
      <c r="T88" s="91">
        <v>1935</v>
      </c>
      <c r="U88" s="71">
        <v>6932940</v>
      </c>
      <c r="V88" s="110"/>
    </row>
    <row r="89" spans="2:22" ht="214.5" x14ac:dyDescent="0.2">
      <c r="B89" s="178">
        <v>8</v>
      </c>
      <c r="C89" s="55" t="s">
        <v>657</v>
      </c>
      <c r="D89" s="66">
        <v>1145549185</v>
      </c>
      <c r="E89" s="101">
        <v>3361440</v>
      </c>
      <c r="F89" s="140">
        <f t="shared" si="1"/>
        <v>2.9343480349994749E-3</v>
      </c>
      <c r="G89" s="55" t="s">
        <v>843</v>
      </c>
      <c r="H89" s="64" t="s">
        <v>73</v>
      </c>
      <c r="I89" s="56" t="s">
        <v>844</v>
      </c>
      <c r="J89" s="124" t="s">
        <v>662</v>
      </c>
      <c r="K89" s="55" t="s">
        <v>75</v>
      </c>
      <c r="L89" s="45">
        <v>1</v>
      </c>
      <c r="M89" s="108"/>
      <c r="N89" s="109"/>
      <c r="O89" s="87" t="s">
        <v>66</v>
      </c>
      <c r="P89" s="56">
        <v>126</v>
      </c>
      <c r="Q89" s="101">
        <v>3361440</v>
      </c>
      <c r="R89" s="91">
        <v>385</v>
      </c>
      <c r="S89" s="71">
        <v>3361440</v>
      </c>
      <c r="T89" s="91">
        <v>1927</v>
      </c>
      <c r="U89" s="71">
        <v>3361440</v>
      </c>
      <c r="V89" s="110"/>
    </row>
    <row r="90" spans="2:22" ht="214.5" x14ac:dyDescent="0.2">
      <c r="B90" s="178">
        <v>8</v>
      </c>
      <c r="C90" s="55" t="s">
        <v>657</v>
      </c>
      <c r="D90" s="66">
        <v>1145549185</v>
      </c>
      <c r="E90" s="101">
        <v>4621980</v>
      </c>
      <c r="F90" s="140">
        <f t="shared" si="1"/>
        <v>4.0347285481242782E-3</v>
      </c>
      <c r="G90" s="55" t="s">
        <v>845</v>
      </c>
      <c r="H90" s="64" t="s">
        <v>73</v>
      </c>
      <c r="I90" s="56" t="s">
        <v>846</v>
      </c>
      <c r="J90" s="124" t="s">
        <v>662</v>
      </c>
      <c r="K90" s="56" t="s">
        <v>75</v>
      </c>
      <c r="L90" s="45">
        <v>1</v>
      </c>
      <c r="M90" s="108"/>
      <c r="N90" s="109"/>
      <c r="O90" s="87" t="s">
        <v>66</v>
      </c>
      <c r="P90" s="56" t="s">
        <v>847</v>
      </c>
      <c r="Q90" s="101">
        <v>4621980</v>
      </c>
      <c r="R90" s="91">
        <v>393</v>
      </c>
      <c r="S90" s="71">
        <v>4621980</v>
      </c>
      <c r="T90" s="91">
        <v>1932</v>
      </c>
      <c r="U90" s="71">
        <v>4621980</v>
      </c>
      <c r="V90" s="110"/>
    </row>
    <row r="91" spans="2:22" ht="214.5" x14ac:dyDescent="0.2">
      <c r="B91" s="178">
        <v>8</v>
      </c>
      <c r="C91" s="55" t="s">
        <v>657</v>
      </c>
      <c r="D91" s="66">
        <v>1145549185</v>
      </c>
      <c r="E91" s="101">
        <v>5042160</v>
      </c>
      <c r="F91" s="140">
        <f t="shared" si="1"/>
        <v>4.4015220524992122E-3</v>
      </c>
      <c r="G91" s="55" t="s">
        <v>848</v>
      </c>
      <c r="H91" s="64" t="s">
        <v>73</v>
      </c>
      <c r="I91" s="56" t="s">
        <v>849</v>
      </c>
      <c r="J91" s="124" t="s">
        <v>662</v>
      </c>
      <c r="K91" s="55" t="s">
        <v>75</v>
      </c>
      <c r="L91" s="45">
        <v>1</v>
      </c>
      <c r="M91" s="108"/>
      <c r="N91" s="109"/>
      <c r="O91" s="87" t="s">
        <v>66</v>
      </c>
      <c r="P91" s="56" t="s">
        <v>850</v>
      </c>
      <c r="Q91" s="101">
        <v>5042160</v>
      </c>
      <c r="R91" s="91">
        <v>372</v>
      </c>
      <c r="S91" s="71">
        <v>5042160</v>
      </c>
      <c r="T91" s="91">
        <v>1937</v>
      </c>
      <c r="U91" s="71">
        <v>5042160</v>
      </c>
      <c r="V91" s="110"/>
    </row>
    <row r="92" spans="2:22" ht="214.5" x14ac:dyDescent="0.2">
      <c r="B92" s="178">
        <v>8</v>
      </c>
      <c r="C92" s="55" t="s">
        <v>657</v>
      </c>
      <c r="D92" s="66">
        <v>1145549185</v>
      </c>
      <c r="E92" s="101">
        <v>3361440</v>
      </c>
      <c r="F92" s="140">
        <f t="shared" si="1"/>
        <v>2.9343480349994749E-3</v>
      </c>
      <c r="G92" s="55" t="s">
        <v>851</v>
      </c>
      <c r="H92" s="64" t="s">
        <v>73</v>
      </c>
      <c r="I92" s="56" t="s">
        <v>852</v>
      </c>
      <c r="J92" s="124" t="s">
        <v>662</v>
      </c>
      <c r="K92" s="55" t="s">
        <v>75</v>
      </c>
      <c r="L92" s="45">
        <v>1</v>
      </c>
      <c r="M92" s="108"/>
      <c r="N92" s="109"/>
      <c r="O92" s="87" t="s">
        <v>66</v>
      </c>
      <c r="P92" s="56" t="s">
        <v>853</v>
      </c>
      <c r="Q92" s="101">
        <v>3361440</v>
      </c>
      <c r="R92" s="91">
        <v>374</v>
      </c>
      <c r="S92" s="71">
        <v>3361440</v>
      </c>
      <c r="T92" s="91">
        <v>1823</v>
      </c>
      <c r="U92" s="71">
        <v>3361440</v>
      </c>
      <c r="V92" s="110"/>
    </row>
    <row r="93" spans="2:22" ht="214.5" x14ac:dyDescent="0.2">
      <c r="B93" s="178">
        <v>8</v>
      </c>
      <c r="C93" s="55" t="s">
        <v>657</v>
      </c>
      <c r="D93" s="66">
        <v>1145549185</v>
      </c>
      <c r="E93" s="101">
        <v>4621980</v>
      </c>
      <c r="F93" s="140">
        <f t="shared" si="1"/>
        <v>4.0347285481242782E-3</v>
      </c>
      <c r="G93" s="55" t="s">
        <v>854</v>
      </c>
      <c r="H93" s="64" t="s">
        <v>73</v>
      </c>
      <c r="I93" s="56" t="s">
        <v>855</v>
      </c>
      <c r="J93" s="124" t="s">
        <v>662</v>
      </c>
      <c r="K93" s="55" t="s">
        <v>75</v>
      </c>
      <c r="L93" s="45">
        <v>1</v>
      </c>
      <c r="M93" s="108"/>
      <c r="N93" s="109"/>
      <c r="O93" s="87" t="s">
        <v>66</v>
      </c>
      <c r="P93" s="56" t="s">
        <v>856</v>
      </c>
      <c r="Q93" s="101">
        <v>4621980</v>
      </c>
      <c r="R93" s="91">
        <v>362</v>
      </c>
      <c r="S93" s="71">
        <v>4621980</v>
      </c>
      <c r="T93" s="91">
        <v>1850</v>
      </c>
      <c r="U93" s="71">
        <v>4621980</v>
      </c>
      <c r="V93" s="110"/>
    </row>
    <row r="94" spans="2:22" ht="214.5" x14ac:dyDescent="0.2">
      <c r="B94" s="178">
        <v>8</v>
      </c>
      <c r="C94" s="55" t="s">
        <v>657</v>
      </c>
      <c r="D94" s="66">
        <v>1145549185</v>
      </c>
      <c r="E94" s="101">
        <v>3781620</v>
      </c>
      <c r="F94" s="140">
        <f t="shared" si="1"/>
        <v>3.3011415393744093E-3</v>
      </c>
      <c r="G94" s="55" t="s">
        <v>857</v>
      </c>
      <c r="H94" s="64" t="s">
        <v>73</v>
      </c>
      <c r="I94" s="56" t="s">
        <v>858</v>
      </c>
      <c r="J94" s="124" t="s">
        <v>662</v>
      </c>
      <c r="K94" s="55" t="s">
        <v>75</v>
      </c>
      <c r="L94" s="45">
        <v>1</v>
      </c>
      <c r="M94" s="108"/>
      <c r="N94" s="109"/>
      <c r="O94" s="87" t="s">
        <v>66</v>
      </c>
      <c r="P94" s="56" t="s">
        <v>859</v>
      </c>
      <c r="Q94" s="101">
        <v>3781620</v>
      </c>
      <c r="R94" s="91">
        <v>383</v>
      </c>
      <c r="S94" s="71">
        <v>3781620</v>
      </c>
      <c r="T94" s="91">
        <v>1828</v>
      </c>
      <c r="U94" s="71">
        <v>3781620</v>
      </c>
      <c r="V94" s="110"/>
    </row>
    <row r="95" spans="2:22" ht="214.5" x14ac:dyDescent="0.2">
      <c r="B95" s="178">
        <v>8</v>
      </c>
      <c r="C95" s="55" t="s">
        <v>657</v>
      </c>
      <c r="D95" s="66">
        <v>1145549185</v>
      </c>
      <c r="E95" s="101">
        <v>3361440</v>
      </c>
      <c r="F95" s="140">
        <f t="shared" si="1"/>
        <v>2.9343480349994749E-3</v>
      </c>
      <c r="G95" s="55" t="s">
        <v>860</v>
      </c>
      <c r="H95" s="64" t="s">
        <v>73</v>
      </c>
      <c r="I95" s="56" t="s">
        <v>861</v>
      </c>
      <c r="J95" s="124" t="s">
        <v>662</v>
      </c>
      <c r="K95" s="55" t="s">
        <v>75</v>
      </c>
      <c r="L95" s="45">
        <v>1</v>
      </c>
      <c r="M95" s="108"/>
      <c r="N95" s="109"/>
      <c r="O95" s="87" t="s">
        <v>66</v>
      </c>
      <c r="P95" s="56" t="s">
        <v>862</v>
      </c>
      <c r="Q95" s="101">
        <v>3361440</v>
      </c>
      <c r="R95" s="91">
        <v>381</v>
      </c>
      <c r="S95" s="71">
        <v>3361440</v>
      </c>
      <c r="T95" s="91">
        <v>1821</v>
      </c>
      <c r="U95" s="71">
        <v>3361440</v>
      </c>
      <c r="V95" s="110"/>
    </row>
    <row r="96" spans="2:22" ht="214.5" x14ac:dyDescent="0.2">
      <c r="B96" s="178">
        <v>8</v>
      </c>
      <c r="C96" s="55" t="s">
        <v>657</v>
      </c>
      <c r="D96" s="66">
        <v>1145549185</v>
      </c>
      <c r="E96" s="101">
        <v>4201800</v>
      </c>
      <c r="F96" s="140">
        <f t="shared" si="1"/>
        <v>3.6679350437493438E-3</v>
      </c>
      <c r="G96" s="55" t="s">
        <v>863</v>
      </c>
      <c r="H96" s="64" t="s">
        <v>73</v>
      </c>
      <c r="I96" s="56" t="s">
        <v>864</v>
      </c>
      <c r="J96" s="124" t="s">
        <v>662</v>
      </c>
      <c r="K96" s="55" t="s">
        <v>75</v>
      </c>
      <c r="L96" s="45">
        <v>1</v>
      </c>
      <c r="M96" s="108"/>
      <c r="N96" s="109"/>
      <c r="O96" s="87" t="s">
        <v>66</v>
      </c>
      <c r="P96" s="56" t="s">
        <v>865</v>
      </c>
      <c r="Q96" s="101">
        <v>4201800</v>
      </c>
      <c r="R96" s="91">
        <v>378</v>
      </c>
      <c r="S96" s="71">
        <v>4201800</v>
      </c>
      <c r="T96" s="91">
        <v>1948</v>
      </c>
      <c r="U96" s="71">
        <v>4201800</v>
      </c>
      <c r="V96" s="110"/>
    </row>
    <row r="97" spans="2:22" ht="214.5" x14ac:dyDescent="0.2">
      <c r="B97" s="178">
        <v>8</v>
      </c>
      <c r="C97" s="55" t="s">
        <v>657</v>
      </c>
      <c r="D97" s="66">
        <v>1145549185</v>
      </c>
      <c r="E97" s="101">
        <v>4201800</v>
      </c>
      <c r="F97" s="140">
        <f t="shared" si="1"/>
        <v>3.6679350437493438E-3</v>
      </c>
      <c r="G97" s="55" t="s">
        <v>866</v>
      </c>
      <c r="H97" s="64" t="s">
        <v>73</v>
      </c>
      <c r="I97" s="56" t="s">
        <v>867</v>
      </c>
      <c r="J97" s="124" t="s">
        <v>662</v>
      </c>
      <c r="K97" s="55" t="s">
        <v>75</v>
      </c>
      <c r="L97" s="45">
        <v>1</v>
      </c>
      <c r="M97" s="108"/>
      <c r="N97" s="109"/>
      <c r="O97" s="87" t="s">
        <v>66</v>
      </c>
      <c r="P97" s="56" t="s">
        <v>868</v>
      </c>
      <c r="Q97" s="101">
        <v>4201800</v>
      </c>
      <c r="R97" s="91">
        <v>384</v>
      </c>
      <c r="S97" s="71">
        <v>4201800</v>
      </c>
      <c r="T97" s="91">
        <v>1949</v>
      </c>
      <c r="U97" s="71">
        <v>4201800</v>
      </c>
      <c r="V97" s="58"/>
    </row>
    <row r="98" spans="2:22" ht="214.5" x14ac:dyDescent="0.2">
      <c r="B98" s="178">
        <v>8</v>
      </c>
      <c r="C98" s="55" t="s">
        <v>657</v>
      </c>
      <c r="D98" s="66">
        <v>1145549185</v>
      </c>
      <c r="E98" s="101">
        <v>5042160</v>
      </c>
      <c r="F98" s="140">
        <f t="shared" si="1"/>
        <v>4.4015220524992122E-3</v>
      </c>
      <c r="G98" s="55" t="s">
        <v>869</v>
      </c>
      <c r="H98" s="64" t="s">
        <v>73</v>
      </c>
      <c r="I98" s="56" t="s">
        <v>870</v>
      </c>
      <c r="J98" s="124" t="s">
        <v>662</v>
      </c>
      <c r="K98" s="55" t="s">
        <v>75</v>
      </c>
      <c r="L98" s="45">
        <v>1</v>
      </c>
      <c r="M98" s="108"/>
      <c r="N98" s="109"/>
      <c r="O98" s="87" t="s">
        <v>66</v>
      </c>
      <c r="P98" s="56" t="s">
        <v>871</v>
      </c>
      <c r="Q98" s="101">
        <v>5042160</v>
      </c>
      <c r="R98" s="91">
        <v>373</v>
      </c>
      <c r="S98" s="71">
        <v>5042160</v>
      </c>
      <c r="T98" s="91">
        <v>1846</v>
      </c>
      <c r="U98" s="71">
        <v>5042160</v>
      </c>
      <c r="V98" s="58"/>
    </row>
    <row r="99" spans="2:22" ht="214.5" x14ac:dyDescent="0.2">
      <c r="B99" s="178">
        <v>8</v>
      </c>
      <c r="C99" s="55" t="s">
        <v>657</v>
      </c>
      <c r="D99" s="66">
        <v>1145549185</v>
      </c>
      <c r="E99" s="101">
        <v>4621980</v>
      </c>
      <c r="F99" s="140">
        <f t="shared" si="1"/>
        <v>4.0347285481242782E-3</v>
      </c>
      <c r="G99" s="55" t="s">
        <v>872</v>
      </c>
      <c r="H99" s="64" t="s">
        <v>73</v>
      </c>
      <c r="I99" s="56" t="s">
        <v>873</v>
      </c>
      <c r="J99" s="124" t="s">
        <v>662</v>
      </c>
      <c r="K99" s="55" t="s">
        <v>75</v>
      </c>
      <c r="L99" s="45">
        <v>1</v>
      </c>
      <c r="M99" s="108"/>
      <c r="N99" s="109"/>
      <c r="O99" s="87" t="s">
        <v>66</v>
      </c>
      <c r="P99" s="56" t="s">
        <v>874</v>
      </c>
      <c r="Q99" s="101">
        <v>4621980</v>
      </c>
      <c r="R99" s="91">
        <v>360</v>
      </c>
      <c r="S99" s="71">
        <v>4621980</v>
      </c>
      <c r="T99" s="91">
        <v>1933</v>
      </c>
      <c r="U99" s="71">
        <v>4621980</v>
      </c>
      <c r="V99" s="58"/>
    </row>
    <row r="100" spans="2:22" ht="214.5" x14ac:dyDescent="0.2">
      <c r="B100" s="178">
        <v>8</v>
      </c>
      <c r="C100" s="55" t="s">
        <v>657</v>
      </c>
      <c r="D100" s="66">
        <v>1145549185</v>
      </c>
      <c r="E100" s="101">
        <v>4621980</v>
      </c>
      <c r="F100" s="140">
        <f t="shared" si="1"/>
        <v>4.0347285481242782E-3</v>
      </c>
      <c r="G100" s="55" t="s">
        <v>875</v>
      </c>
      <c r="H100" s="64" t="s">
        <v>73</v>
      </c>
      <c r="I100" s="56" t="s">
        <v>876</v>
      </c>
      <c r="J100" s="124" t="s">
        <v>662</v>
      </c>
      <c r="K100" s="55" t="s">
        <v>75</v>
      </c>
      <c r="L100" s="45">
        <v>1</v>
      </c>
      <c r="M100" s="108"/>
      <c r="N100" s="109"/>
      <c r="O100" s="87" t="s">
        <v>66</v>
      </c>
      <c r="P100" s="56" t="s">
        <v>877</v>
      </c>
      <c r="Q100" s="101">
        <v>4621980</v>
      </c>
      <c r="R100" s="91">
        <v>359</v>
      </c>
      <c r="S100" s="71">
        <v>4621980</v>
      </c>
      <c r="T100" s="91">
        <v>1929</v>
      </c>
      <c r="U100" s="71">
        <v>4621980</v>
      </c>
      <c r="V100" s="58"/>
    </row>
    <row r="101" spans="2:22" ht="214.5" x14ac:dyDescent="0.2">
      <c r="B101" s="178">
        <v>8</v>
      </c>
      <c r="C101" s="55" t="s">
        <v>657</v>
      </c>
      <c r="D101" s="66">
        <v>1145549185</v>
      </c>
      <c r="E101" s="171">
        <v>0</v>
      </c>
      <c r="F101" s="140">
        <f t="shared" si="1"/>
        <v>0</v>
      </c>
      <c r="G101" s="55" t="s">
        <v>878</v>
      </c>
      <c r="H101" s="64" t="s">
        <v>73</v>
      </c>
      <c r="I101" s="56" t="s">
        <v>879</v>
      </c>
      <c r="J101" s="70"/>
      <c r="K101" s="55" t="s">
        <v>75</v>
      </c>
      <c r="L101" s="45">
        <v>1</v>
      </c>
      <c r="M101" s="108"/>
      <c r="N101" s="109"/>
      <c r="O101" s="87" t="s">
        <v>1912</v>
      </c>
      <c r="P101" s="56" t="s">
        <v>880</v>
      </c>
      <c r="Q101" s="71">
        <v>3361440</v>
      </c>
      <c r="R101" s="91">
        <v>361</v>
      </c>
      <c r="S101" s="71">
        <v>3361440</v>
      </c>
      <c r="T101" s="91">
        <v>1926</v>
      </c>
      <c r="U101" s="71">
        <v>3361440</v>
      </c>
      <c r="V101" s="58"/>
    </row>
    <row r="102" spans="2:22" ht="214.5" x14ac:dyDescent="0.2">
      <c r="B102" s="178">
        <v>8</v>
      </c>
      <c r="C102" s="55" t="s">
        <v>657</v>
      </c>
      <c r="D102" s="66">
        <v>1145549185</v>
      </c>
      <c r="E102" s="101">
        <v>2521080</v>
      </c>
      <c r="F102" s="140">
        <f t="shared" si="1"/>
        <v>2.2007610262496061E-3</v>
      </c>
      <c r="G102" s="55" t="s">
        <v>881</v>
      </c>
      <c r="H102" s="64" t="s">
        <v>73</v>
      </c>
      <c r="I102" s="56" t="s">
        <v>882</v>
      </c>
      <c r="J102" s="124" t="s">
        <v>662</v>
      </c>
      <c r="K102" s="55" t="s">
        <v>75</v>
      </c>
      <c r="L102" s="45">
        <v>1</v>
      </c>
      <c r="M102" s="108"/>
      <c r="N102" s="109"/>
      <c r="O102" s="87" t="s">
        <v>66</v>
      </c>
      <c r="P102" s="56" t="s">
        <v>883</v>
      </c>
      <c r="Q102" s="101">
        <v>2521080</v>
      </c>
      <c r="R102" s="91">
        <v>382</v>
      </c>
      <c r="S102" s="71">
        <v>2521080</v>
      </c>
      <c r="T102" s="91">
        <v>1936</v>
      </c>
      <c r="U102" s="71">
        <v>2521080</v>
      </c>
      <c r="V102" s="58"/>
    </row>
    <row r="103" spans="2:22" ht="214.5" x14ac:dyDescent="0.2">
      <c r="B103" s="178">
        <v>8</v>
      </c>
      <c r="C103" s="55" t="s">
        <v>657</v>
      </c>
      <c r="D103" s="66">
        <v>1145549185</v>
      </c>
      <c r="E103" s="101">
        <v>4335000</v>
      </c>
      <c r="F103" s="140">
        <f t="shared" si="1"/>
        <v>3.7842111510908195E-3</v>
      </c>
      <c r="G103" s="55" t="s">
        <v>825</v>
      </c>
      <c r="H103" s="64" t="s">
        <v>73</v>
      </c>
      <c r="I103" s="56" t="s">
        <v>884</v>
      </c>
      <c r="J103" s="55" t="s">
        <v>1484</v>
      </c>
      <c r="K103" s="56" t="s">
        <v>208</v>
      </c>
      <c r="L103" s="45">
        <v>1</v>
      </c>
      <c r="M103" s="176"/>
      <c r="N103" s="176"/>
      <c r="O103" s="87" t="s">
        <v>1912</v>
      </c>
      <c r="P103" s="56">
        <v>398</v>
      </c>
      <c r="Q103" s="101">
        <v>4335000</v>
      </c>
      <c r="R103" s="58">
        <v>1238</v>
      </c>
      <c r="S103" s="101">
        <v>4335000</v>
      </c>
      <c r="T103" s="58">
        <v>5148</v>
      </c>
      <c r="U103" s="101">
        <v>4335000</v>
      </c>
      <c r="V103" s="58"/>
    </row>
    <row r="104" spans="2:22" ht="214.5" x14ac:dyDescent="0.2">
      <c r="B104" s="178">
        <v>8</v>
      </c>
      <c r="C104" s="55" t="s">
        <v>657</v>
      </c>
      <c r="D104" s="66">
        <v>1145549185</v>
      </c>
      <c r="E104" s="101">
        <v>4768500</v>
      </c>
      <c r="F104" s="140">
        <f t="shared" si="1"/>
        <v>4.162632266199901E-3</v>
      </c>
      <c r="G104" s="55" t="s">
        <v>828</v>
      </c>
      <c r="H104" s="64" t="s">
        <v>73</v>
      </c>
      <c r="I104" s="56" t="s">
        <v>885</v>
      </c>
      <c r="J104" s="55" t="s">
        <v>1484</v>
      </c>
      <c r="K104" s="56" t="s">
        <v>208</v>
      </c>
      <c r="L104" s="45">
        <v>1</v>
      </c>
      <c r="M104" s="176"/>
      <c r="N104" s="176"/>
      <c r="O104" s="87" t="s">
        <v>1912</v>
      </c>
      <c r="P104" s="56">
        <v>403</v>
      </c>
      <c r="Q104" s="101">
        <v>4768500</v>
      </c>
      <c r="R104" s="58">
        <v>1227</v>
      </c>
      <c r="S104" s="101">
        <v>4768500</v>
      </c>
      <c r="T104" s="58">
        <v>5167</v>
      </c>
      <c r="U104" s="101">
        <v>4768500</v>
      </c>
      <c r="V104" s="58"/>
    </row>
    <row r="105" spans="2:22" ht="214.5" x14ac:dyDescent="0.2">
      <c r="B105" s="178">
        <v>8</v>
      </c>
      <c r="C105" s="55" t="s">
        <v>657</v>
      </c>
      <c r="D105" s="66">
        <v>1145549185</v>
      </c>
      <c r="E105" s="101">
        <v>4768500</v>
      </c>
      <c r="F105" s="140">
        <f t="shared" si="1"/>
        <v>4.162632266199901E-3</v>
      </c>
      <c r="G105" s="55" t="s">
        <v>831</v>
      </c>
      <c r="H105" s="64" t="s">
        <v>73</v>
      </c>
      <c r="I105" s="56" t="s">
        <v>886</v>
      </c>
      <c r="J105" s="55" t="s">
        <v>1484</v>
      </c>
      <c r="K105" s="56" t="s">
        <v>208</v>
      </c>
      <c r="L105" s="45">
        <v>1</v>
      </c>
      <c r="M105" s="176"/>
      <c r="N105" s="176"/>
      <c r="O105" s="87" t="s">
        <v>1912</v>
      </c>
      <c r="P105" s="56">
        <v>408</v>
      </c>
      <c r="Q105" s="101">
        <v>4768500</v>
      </c>
      <c r="R105" s="58">
        <v>1225</v>
      </c>
      <c r="S105" s="101">
        <v>4768500</v>
      </c>
      <c r="T105" s="58">
        <v>5168</v>
      </c>
      <c r="U105" s="101">
        <v>4768500</v>
      </c>
      <c r="V105" s="58"/>
    </row>
    <row r="106" spans="2:22" ht="214.5" x14ac:dyDescent="0.2">
      <c r="B106" s="178">
        <v>8</v>
      </c>
      <c r="C106" s="55" t="s">
        <v>657</v>
      </c>
      <c r="D106" s="66">
        <v>1145549185</v>
      </c>
      <c r="E106" s="101">
        <v>4335000</v>
      </c>
      <c r="F106" s="140">
        <f t="shared" si="1"/>
        <v>3.7842111510908195E-3</v>
      </c>
      <c r="G106" s="55" t="s">
        <v>834</v>
      </c>
      <c r="H106" s="64" t="s">
        <v>73</v>
      </c>
      <c r="I106" s="56" t="s">
        <v>887</v>
      </c>
      <c r="J106" s="55" t="s">
        <v>914</v>
      </c>
      <c r="K106" s="56" t="s">
        <v>208</v>
      </c>
      <c r="L106" s="45">
        <v>1</v>
      </c>
      <c r="M106" s="176"/>
      <c r="N106" s="176"/>
      <c r="O106" s="87" t="s">
        <v>1912</v>
      </c>
      <c r="P106" s="56">
        <v>404</v>
      </c>
      <c r="Q106" s="101">
        <v>4335000</v>
      </c>
      <c r="R106" s="58">
        <v>1242</v>
      </c>
      <c r="S106" s="62">
        <v>4335000</v>
      </c>
      <c r="T106" s="58">
        <v>5147</v>
      </c>
      <c r="U106" s="62">
        <v>4335000</v>
      </c>
      <c r="V106" s="58"/>
    </row>
    <row r="107" spans="2:22" ht="214.5" x14ac:dyDescent="0.2">
      <c r="B107" s="178">
        <v>8</v>
      </c>
      <c r="C107" s="55" t="s">
        <v>657</v>
      </c>
      <c r="D107" s="66">
        <v>1145549185</v>
      </c>
      <c r="E107" s="101">
        <v>7803000</v>
      </c>
      <c r="F107" s="140">
        <f t="shared" si="1"/>
        <v>6.8115800719634745E-3</v>
      </c>
      <c r="G107" s="55" t="s">
        <v>888</v>
      </c>
      <c r="H107" s="64" t="s">
        <v>73</v>
      </c>
      <c r="I107" s="56" t="s">
        <v>889</v>
      </c>
      <c r="J107" s="55" t="s">
        <v>914</v>
      </c>
      <c r="K107" s="56" t="s">
        <v>131</v>
      </c>
      <c r="L107" s="45">
        <v>1</v>
      </c>
      <c r="M107" s="176"/>
      <c r="N107" s="176"/>
      <c r="O107" s="87" t="s">
        <v>1912</v>
      </c>
      <c r="P107" s="56">
        <v>397</v>
      </c>
      <c r="Q107" s="101">
        <v>7803000</v>
      </c>
      <c r="R107" s="58">
        <v>1220</v>
      </c>
      <c r="S107" s="101">
        <v>7803000</v>
      </c>
      <c r="T107" s="58">
        <v>5150</v>
      </c>
      <c r="U107" s="101">
        <v>7803000</v>
      </c>
      <c r="V107" s="58"/>
    </row>
    <row r="108" spans="2:22" ht="214.5" x14ac:dyDescent="0.2">
      <c r="B108" s="178">
        <v>8</v>
      </c>
      <c r="C108" s="55" t="s">
        <v>657</v>
      </c>
      <c r="D108" s="66">
        <v>1145549185</v>
      </c>
      <c r="E108" s="101">
        <v>7144500</v>
      </c>
      <c r="F108" s="140">
        <f t="shared" si="1"/>
        <v>6.2367466133721704E-3</v>
      </c>
      <c r="G108" s="55" t="s">
        <v>840</v>
      </c>
      <c r="H108" s="64" t="s">
        <v>73</v>
      </c>
      <c r="I108" s="56" t="s">
        <v>890</v>
      </c>
      <c r="J108" s="124" t="s">
        <v>662</v>
      </c>
      <c r="K108" s="56" t="s">
        <v>208</v>
      </c>
      <c r="L108" s="45">
        <v>1</v>
      </c>
      <c r="M108" s="176"/>
      <c r="N108" s="176"/>
      <c r="O108" s="87" t="s">
        <v>1912</v>
      </c>
      <c r="P108" s="56">
        <v>395</v>
      </c>
      <c r="Q108" s="101">
        <v>7144500</v>
      </c>
      <c r="R108" s="58">
        <v>1230</v>
      </c>
      <c r="S108" s="101">
        <v>7144500</v>
      </c>
      <c r="T108" s="58">
        <v>5146</v>
      </c>
      <c r="U108" s="101">
        <v>7144500</v>
      </c>
      <c r="V108" s="58"/>
    </row>
    <row r="109" spans="2:22" ht="214.5" x14ac:dyDescent="0.2">
      <c r="B109" s="178">
        <v>8</v>
      </c>
      <c r="C109" s="55" t="s">
        <v>657</v>
      </c>
      <c r="D109" s="66">
        <v>1145549185</v>
      </c>
      <c r="E109" s="101">
        <v>6502500</v>
      </c>
      <c r="F109" s="140">
        <f t="shared" si="1"/>
        <v>5.6763167266362293E-3</v>
      </c>
      <c r="G109" s="55" t="s">
        <v>891</v>
      </c>
      <c r="H109" s="64" t="s">
        <v>73</v>
      </c>
      <c r="I109" s="56" t="s">
        <v>892</v>
      </c>
      <c r="J109" s="124" t="s">
        <v>662</v>
      </c>
      <c r="K109" s="56" t="s">
        <v>131</v>
      </c>
      <c r="L109" s="45">
        <v>1</v>
      </c>
      <c r="M109" s="176"/>
      <c r="N109" s="176"/>
      <c r="O109" s="87" t="s">
        <v>1912</v>
      </c>
      <c r="P109" s="56">
        <v>396</v>
      </c>
      <c r="Q109" s="101">
        <v>6502500</v>
      </c>
      <c r="R109" s="58">
        <v>1224</v>
      </c>
      <c r="S109" s="101">
        <v>6502500</v>
      </c>
      <c r="T109" s="58">
        <v>5162</v>
      </c>
      <c r="U109" s="101">
        <v>6502500</v>
      </c>
      <c r="V109" s="58"/>
    </row>
    <row r="110" spans="2:22" ht="214.5" x14ac:dyDescent="0.2">
      <c r="B110" s="178">
        <v>8</v>
      </c>
      <c r="C110" s="55" t="s">
        <v>657</v>
      </c>
      <c r="D110" s="66">
        <v>1145549185</v>
      </c>
      <c r="E110" s="101">
        <v>6502500</v>
      </c>
      <c r="F110" s="140">
        <f t="shared" si="1"/>
        <v>5.6763167266362293E-3</v>
      </c>
      <c r="G110" s="55" t="s">
        <v>893</v>
      </c>
      <c r="H110" s="64" t="s">
        <v>73</v>
      </c>
      <c r="I110" s="56" t="s">
        <v>894</v>
      </c>
      <c r="J110" s="124" t="s">
        <v>662</v>
      </c>
      <c r="K110" s="56" t="s">
        <v>131</v>
      </c>
      <c r="L110" s="45">
        <v>1</v>
      </c>
      <c r="M110" s="176"/>
      <c r="N110" s="176"/>
      <c r="O110" s="87" t="s">
        <v>1912</v>
      </c>
      <c r="P110" s="56">
        <v>406</v>
      </c>
      <c r="Q110" s="101">
        <v>6502500</v>
      </c>
      <c r="R110" s="58">
        <v>1221</v>
      </c>
      <c r="S110" s="101">
        <v>6502500</v>
      </c>
      <c r="T110" s="58">
        <v>5149</v>
      </c>
      <c r="U110" s="101">
        <v>6502500</v>
      </c>
      <c r="V110" s="58"/>
    </row>
    <row r="111" spans="2:22" ht="214.5" x14ac:dyDescent="0.2">
      <c r="B111" s="178">
        <v>8</v>
      </c>
      <c r="C111" s="55" t="s">
        <v>657</v>
      </c>
      <c r="D111" s="66">
        <v>1145549185</v>
      </c>
      <c r="E111" s="101">
        <v>3468000</v>
      </c>
      <c r="F111" s="140">
        <f t="shared" si="1"/>
        <v>3.0273689208726554E-3</v>
      </c>
      <c r="G111" s="55" t="s">
        <v>851</v>
      </c>
      <c r="H111" s="64" t="s">
        <v>73</v>
      </c>
      <c r="I111" s="56" t="s">
        <v>895</v>
      </c>
      <c r="J111" s="124" t="s">
        <v>662</v>
      </c>
      <c r="K111" s="56" t="s">
        <v>208</v>
      </c>
      <c r="L111" s="45">
        <v>1</v>
      </c>
      <c r="M111" s="176"/>
      <c r="N111" s="176"/>
      <c r="O111" s="87" t="s">
        <v>1912</v>
      </c>
      <c r="P111" s="56">
        <v>399</v>
      </c>
      <c r="Q111" s="101">
        <v>3468000</v>
      </c>
      <c r="R111" s="58">
        <v>1241</v>
      </c>
      <c r="S111" s="101">
        <v>3468000</v>
      </c>
      <c r="T111" s="58">
        <v>5166</v>
      </c>
      <c r="U111" s="101">
        <v>3468000</v>
      </c>
      <c r="V111" s="58"/>
    </row>
    <row r="112" spans="2:22" ht="214.5" x14ac:dyDescent="0.2">
      <c r="B112" s="178">
        <v>8</v>
      </c>
      <c r="C112" s="55" t="s">
        <v>657</v>
      </c>
      <c r="D112" s="66">
        <v>1145549185</v>
      </c>
      <c r="E112" s="101">
        <v>6502500</v>
      </c>
      <c r="F112" s="140">
        <f t="shared" si="1"/>
        <v>5.6763167266362293E-3</v>
      </c>
      <c r="G112" s="55" t="s">
        <v>896</v>
      </c>
      <c r="H112" s="64" t="s">
        <v>73</v>
      </c>
      <c r="I112" s="56" t="s">
        <v>897</v>
      </c>
      <c r="J112" s="124" t="s">
        <v>662</v>
      </c>
      <c r="K112" s="56" t="s">
        <v>131</v>
      </c>
      <c r="L112" s="45">
        <v>1</v>
      </c>
      <c r="M112" s="176"/>
      <c r="N112" s="176"/>
      <c r="O112" s="87" t="s">
        <v>1912</v>
      </c>
      <c r="P112" s="56">
        <v>401</v>
      </c>
      <c r="Q112" s="101">
        <v>6502500</v>
      </c>
      <c r="R112" s="58">
        <v>1224</v>
      </c>
      <c r="S112" s="101">
        <v>6502500</v>
      </c>
      <c r="T112" s="58">
        <v>5162</v>
      </c>
      <c r="U112" s="101">
        <v>6502500</v>
      </c>
      <c r="V112" s="58"/>
    </row>
    <row r="113" spans="2:22" ht="214.5" x14ac:dyDescent="0.2">
      <c r="B113" s="178">
        <v>8</v>
      </c>
      <c r="C113" s="55" t="s">
        <v>657</v>
      </c>
      <c r="D113" s="66">
        <v>1145549185</v>
      </c>
      <c r="E113" s="101">
        <v>3468000</v>
      </c>
      <c r="F113" s="140">
        <f t="shared" si="1"/>
        <v>3.0273689208726554E-3</v>
      </c>
      <c r="G113" s="55" t="s">
        <v>860</v>
      </c>
      <c r="H113" s="64" t="s">
        <v>73</v>
      </c>
      <c r="I113" s="56" t="s">
        <v>898</v>
      </c>
      <c r="J113" s="124" t="s">
        <v>662</v>
      </c>
      <c r="K113" s="56" t="s">
        <v>208</v>
      </c>
      <c r="L113" s="45">
        <v>1</v>
      </c>
      <c r="M113" s="176"/>
      <c r="N113" s="176"/>
      <c r="O113" s="87" t="s">
        <v>1912</v>
      </c>
      <c r="P113" s="56">
        <v>407</v>
      </c>
      <c r="Q113" s="101">
        <v>3468000</v>
      </c>
      <c r="R113" s="58">
        <v>1241</v>
      </c>
      <c r="S113" s="101">
        <v>3468000</v>
      </c>
      <c r="T113" s="58">
        <v>5166</v>
      </c>
      <c r="U113" s="101">
        <v>3468000</v>
      </c>
      <c r="V113" s="58"/>
    </row>
    <row r="114" spans="2:22" ht="214.5" x14ac:dyDescent="0.2">
      <c r="B114" s="178">
        <v>8</v>
      </c>
      <c r="C114" s="55" t="s">
        <v>657</v>
      </c>
      <c r="D114" s="66">
        <v>1145549185</v>
      </c>
      <c r="E114" s="101">
        <v>4335000</v>
      </c>
      <c r="F114" s="140">
        <f t="shared" si="1"/>
        <v>3.7842111510908195E-3</v>
      </c>
      <c r="G114" s="55" t="s">
        <v>863</v>
      </c>
      <c r="H114" s="64" t="s">
        <v>73</v>
      </c>
      <c r="I114" s="56" t="s">
        <v>899</v>
      </c>
      <c r="J114" s="124" t="s">
        <v>662</v>
      </c>
      <c r="K114" s="56" t="s">
        <v>208</v>
      </c>
      <c r="L114" s="45">
        <v>1</v>
      </c>
      <c r="M114" s="176"/>
      <c r="N114" s="176"/>
      <c r="O114" s="87" t="s">
        <v>1912</v>
      </c>
      <c r="P114" s="56">
        <v>409</v>
      </c>
      <c r="Q114" s="101">
        <v>4335000</v>
      </c>
      <c r="R114" s="58">
        <v>1240</v>
      </c>
      <c r="S114" s="101">
        <v>4335000</v>
      </c>
      <c r="T114" s="58">
        <v>5151</v>
      </c>
      <c r="U114" s="101">
        <v>4335000</v>
      </c>
      <c r="V114" s="58"/>
    </row>
    <row r="115" spans="2:22" ht="214.5" x14ac:dyDescent="0.2">
      <c r="B115" s="178">
        <v>8</v>
      </c>
      <c r="C115" s="55" t="s">
        <v>657</v>
      </c>
      <c r="D115" s="66">
        <v>1145549185</v>
      </c>
      <c r="E115" s="101">
        <v>4768500</v>
      </c>
      <c r="F115" s="140">
        <f t="shared" ref="F115:F158" si="2">+E115/D115</f>
        <v>4.162632266199901E-3</v>
      </c>
      <c r="G115" s="55" t="s">
        <v>872</v>
      </c>
      <c r="H115" s="64" t="s">
        <v>73</v>
      </c>
      <c r="I115" s="56" t="s">
        <v>900</v>
      </c>
      <c r="J115" s="124" t="s">
        <v>662</v>
      </c>
      <c r="K115" s="56" t="s">
        <v>208</v>
      </c>
      <c r="L115" s="45">
        <v>1</v>
      </c>
      <c r="M115" s="176"/>
      <c r="N115" s="176"/>
      <c r="O115" s="87" t="s">
        <v>1912</v>
      </c>
      <c r="P115" s="56">
        <v>402</v>
      </c>
      <c r="Q115" s="101">
        <v>4768500</v>
      </c>
      <c r="R115" s="110">
        <v>1223</v>
      </c>
      <c r="S115" s="101">
        <v>4768500</v>
      </c>
      <c r="T115" s="110">
        <v>5164</v>
      </c>
      <c r="U115" s="101">
        <v>4768500</v>
      </c>
      <c r="V115" s="58"/>
    </row>
    <row r="116" spans="2:22" ht="214.5" x14ac:dyDescent="0.2">
      <c r="B116" s="178">
        <v>8</v>
      </c>
      <c r="C116" s="55" t="s">
        <v>657</v>
      </c>
      <c r="D116" s="66">
        <v>1145549185</v>
      </c>
      <c r="E116" s="101">
        <v>4768500</v>
      </c>
      <c r="F116" s="140">
        <f t="shared" si="2"/>
        <v>4.162632266199901E-3</v>
      </c>
      <c r="G116" s="55" t="s">
        <v>875</v>
      </c>
      <c r="H116" s="64" t="s">
        <v>73</v>
      </c>
      <c r="I116" s="56" t="s">
        <v>901</v>
      </c>
      <c r="J116" s="124" t="s">
        <v>662</v>
      </c>
      <c r="K116" s="56" t="s">
        <v>208</v>
      </c>
      <c r="L116" s="45">
        <v>1</v>
      </c>
      <c r="M116" s="176"/>
      <c r="N116" s="176"/>
      <c r="O116" s="87" t="s">
        <v>1912</v>
      </c>
      <c r="P116" s="56">
        <v>405</v>
      </c>
      <c r="Q116" s="101">
        <v>4768500</v>
      </c>
      <c r="R116" s="110">
        <v>1228</v>
      </c>
      <c r="S116" s="101">
        <v>4768500</v>
      </c>
      <c r="T116" s="110">
        <v>5169</v>
      </c>
      <c r="U116" s="101">
        <v>4768500</v>
      </c>
      <c r="V116" s="58"/>
    </row>
    <row r="117" spans="2:22" ht="214.5" x14ac:dyDescent="0.2">
      <c r="B117" s="178">
        <v>8</v>
      </c>
      <c r="C117" s="55" t="s">
        <v>657</v>
      </c>
      <c r="D117" s="66">
        <v>1145549185</v>
      </c>
      <c r="E117" s="101">
        <v>2601000</v>
      </c>
      <c r="F117" s="140">
        <f t="shared" si="2"/>
        <v>2.2705266906544916E-3</v>
      </c>
      <c r="G117" s="55" t="s">
        <v>881</v>
      </c>
      <c r="H117" s="64" t="s">
        <v>73</v>
      </c>
      <c r="I117" s="56" t="s">
        <v>902</v>
      </c>
      <c r="J117" s="124" t="s">
        <v>662</v>
      </c>
      <c r="K117" s="56" t="s">
        <v>208</v>
      </c>
      <c r="L117" s="45">
        <v>1</v>
      </c>
      <c r="M117" s="176"/>
      <c r="N117" s="176"/>
      <c r="O117" s="87" t="s">
        <v>1912</v>
      </c>
      <c r="P117" s="56">
        <v>400</v>
      </c>
      <c r="Q117" s="101">
        <v>2601000</v>
      </c>
      <c r="R117" s="110">
        <v>1226</v>
      </c>
      <c r="S117" s="101">
        <v>2601000</v>
      </c>
      <c r="T117" s="110">
        <v>5165</v>
      </c>
      <c r="U117" s="101">
        <v>2601000</v>
      </c>
      <c r="V117" s="58"/>
    </row>
    <row r="118" spans="2:22" ht="214.5" x14ac:dyDescent="0.2">
      <c r="B118" s="178">
        <v>8</v>
      </c>
      <c r="C118" s="55" t="s">
        <v>657</v>
      </c>
      <c r="D118" s="66">
        <v>1145549185</v>
      </c>
      <c r="E118" s="171">
        <v>0</v>
      </c>
      <c r="F118" s="140">
        <f t="shared" si="2"/>
        <v>0</v>
      </c>
      <c r="G118" s="55" t="s">
        <v>903</v>
      </c>
      <c r="H118" s="64" t="s">
        <v>73</v>
      </c>
      <c r="I118" s="56" t="s">
        <v>904</v>
      </c>
      <c r="J118" s="124" t="s">
        <v>662</v>
      </c>
      <c r="K118" s="56" t="s">
        <v>208</v>
      </c>
      <c r="L118" s="108"/>
      <c r="M118" s="108"/>
      <c r="N118" s="47">
        <v>3</v>
      </c>
      <c r="O118" s="87" t="s">
        <v>66</v>
      </c>
      <c r="P118" s="56"/>
      <c r="Q118" s="101">
        <v>0</v>
      </c>
      <c r="R118" s="91"/>
      <c r="S118" s="55"/>
      <c r="T118" s="91"/>
      <c r="U118" s="55"/>
      <c r="V118" s="58"/>
    </row>
    <row r="119" spans="2:22" ht="214.5" x14ac:dyDescent="0.2">
      <c r="B119" s="178">
        <v>8</v>
      </c>
      <c r="C119" s="55" t="s">
        <v>657</v>
      </c>
      <c r="D119" s="66">
        <v>1145549185</v>
      </c>
      <c r="E119" s="101">
        <v>8154827</v>
      </c>
      <c r="F119" s="140">
        <f t="shared" si="2"/>
        <v>7.1187052522760077E-3</v>
      </c>
      <c r="G119" s="55" t="s">
        <v>905</v>
      </c>
      <c r="H119" s="64" t="s">
        <v>73</v>
      </c>
      <c r="I119" s="56" t="s">
        <v>906</v>
      </c>
      <c r="J119" s="124" t="s">
        <v>662</v>
      </c>
      <c r="K119" s="56" t="s">
        <v>103</v>
      </c>
      <c r="L119" s="45">
        <v>1</v>
      </c>
      <c r="M119" s="176"/>
      <c r="N119" s="176"/>
      <c r="O119" s="87" t="s">
        <v>1912</v>
      </c>
      <c r="P119" s="56">
        <v>364</v>
      </c>
      <c r="Q119" s="101">
        <v>8154827</v>
      </c>
      <c r="R119" s="91">
        <v>1117</v>
      </c>
      <c r="S119" s="101">
        <v>8154827</v>
      </c>
      <c r="T119" s="91">
        <v>4253</v>
      </c>
      <c r="U119" s="101">
        <v>8154827</v>
      </c>
      <c r="V119" s="58"/>
    </row>
    <row r="120" spans="2:22" ht="214.5" x14ac:dyDescent="0.2">
      <c r="B120" s="178">
        <v>8</v>
      </c>
      <c r="C120" s="55" t="s">
        <v>657</v>
      </c>
      <c r="D120" s="66">
        <v>1145549185</v>
      </c>
      <c r="E120" s="101">
        <v>5326667</v>
      </c>
      <c r="F120" s="140">
        <f t="shared" si="2"/>
        <v>4.649880659641864E-3</v>
      </c>
      <c r="G120" s="55" t="s">
        <v>703</v>
      </c>
      <c r="H120" s="64" t="s">
        <v>73</v>
      </c>
      <c r="I120" s="56" t="s">
        <v>907</v>
      </c>
      <c r="J120" s="124" t="s">
        <v>662</v>
      </c>
      <c r="K120" s="55" t="s">
        <v>103</v>
      </c>
      <c r="L120" s="45">
        <v>1</v>
      </c>
      <c r="M120" s="176"/>
      <c r="N120" s="176"/>
      <c r="O120" s="87" t="s">
        <v>1912</v>
      </c>
      <c r="P120" s="56">
        <v>443</v>
      </c>
      <c r="Q120" s="101">
        <v>5326667</v>
      </c>
      <c r="R120" s="91">
        <v>1217</v>
      </c>
      <c r="S120" s="101">
        <v>5326667</v>
      </c>
      <c r="T120" s="91">
        <v>5077</v>
      </c>
      <c r="U120" s="101">
        <v>5326667</v>
      </c>
      <c r="V120" s="58"/>
    </row>
    <row r="121" spans="2:22" ht="214.5" x14ac:dyDescent="0.2">
      <c r="B121" s="178">
        <v>8</v>
      </c>
      <c r="C121" s="55" t="s">
        <v>657</v>
      </c>
      <c r="D121" s="66">
        <v>1145549185</v>
      </c>
      <c r="E121" s="101">
        <v>8693989</v>
      </c>
      <c r="F121" s="140">
        <f t="shared" si="2"/>
        <v>7.5893633497718391E-3</v>
      </c>
      <c r="G121" s="55" t="s">
        <v>908</v>
      </c>
      <c r="H121" s="64" t="s">
        <v>73</v>
      </c>
      <c r="I121" s="56" t="s">
        <v>909</v>
      </c>
      <c r="J121" s="124" t="s">
        <v>662</v>
      </c>
      <c r="K121" s="55" t="s">
        <v>208</v>
      </c>
      <c r="L121" s="45">
        <v>1</v>
      </c>
      <c r="M121" s="176"/>
      <c r="N121" s="176"/>
      <c r="O121" s="87" t="s">
        <v>1912</v>
      </c>
      <c r="P121" s="56">
        <v>356</v>
      </c>
      <c r="Q121" s="101">
        <v>8693989</v>
      </c>
      <c r="R121" s="91">
        <v>1103</v>
      </c>
      <c r="S121" s="101">
        <v>8693989</v>
      </c>
      <c r="T121" s="91">
        <v>4183</v>
      </c>
      <c r="U121" s="101">
        <v>8693989</v>
      </c>
      <c r="V121" s="58"/>
    </row>
    <row r="122" spans="2:22" ht="214.5" x14ac:dyDescent="0.2">
      <c r="B122" s="178">
        <v>8</v>
      </c>
      <c r="C122" s="55" t="s">
        <v>657</v>
      </c>
      <c r="D122" s="66">
        <v>1145549185</v>
      </c>
      <c r="E122" s="101">
        <v>5352233</v>
      </c>
      <c r="F122" s="140">
        <f t="shared" si="2"/>
        <v>4.6721983395239374E-3</v>
      </c>
      <c r="G122" s="55" t="s">
        <v>910</v>
      </c>
      <c r="H122" s="64" t="s">
        <v>73</v>
      </c>
      <c r="I122" s="56" t="s">
        <v>911</v>
      </c>
      <c r="J122" s="124" t="s">
        <v>662</v>
      </c>
      <c r="K122" s="56" t="s">
        <v>208</v>
      </c>
      <c r="L122" s="45">
        <v>1</v>
      </c>
      <c r="M122" s="176"/>
      <c r="N122" s="176"/>
      <c r="O122" s="87" t="s">
        <v>1912</v>
      </c>
      <c r="P122" s="56">
        <v>366</v>
      </c>
      <c r="Q122" s="101">
        <v>5352233</v>
      </c>
      <c r="R122" s="508">
        <v>1118</v>
      </c>
      <c r="S122" s="101">
        <v>5352233</v>
      </c>
      <c r="T122" s="508">
        <v>4254</v>
      </c>
      <c r="U122" s="101">
        <v>5352233</v>
      </c>
      <c r="V122" s="58"/>
    </row>
    <row r="123" spans="2:22" ht="214.5" x14ac:dyDescent="0.2">
      <c r="B123" s="178">
        <v>8</v>
      </c>
      <c r="C123" s="55" t="s">
        <v>657</v>
      </c>
      <c r="D123" s="66">
        <v>1145549185</v>
      </c>
      <c r="E123" s="101">
        <v>4998367</v>
      </c>
      <c r="F123" s="140">
        <f t="shared" si="2"/>
        <v>4.3632932269075811E-3</v>
      </c>
      <c r="G123" s="55" t="s">
        <v>912</v>
      </c>
      <c r="H123" s="64" t="s">
        <v>73</v>
      </c>
      <c r="I123" s="56" t="s">
        <v>913</v>
      </c>
      <c r="J123" s="124" t="s">
        <v>662</v>
      </c>
      <c r="K123" s="55" t="s">
        <v>208</v>
      </c>
      <c r="L123" s="45">
        <v>1</v>
      </c>
      <c r="M123" s="176"/>
      <c r="N123" s="176"/>
      <c r="O123" s="87" t="s">
        <v>1912</v>
      </c>
      <c r="P123" s="56">
        <v>376</v>
      </c>
      <c r="Q123" s="101">
        <v>4998367</v>
      </c>
      <c r="R123" s="508">
        <v>1134</v>
      </c>
      <c r="S123" s="101">
        <v>4998367</v>
      </c>
      <c r="T123" s="508">
        <v>4846</v>
      </c>
      <c r="U123" s="101">
        <v>4998367</v>
      </c>
      <c r="V123" s="58"/>
    </row>
    <row r="124" spans="2:22" ht="214.5" x14ac:dyDescent="0.2">
      <c r="B124" s="178">
        <v>8</v>
      </c>
      <c r="C124" s="55" t="s">
        <v>657</v>
      </c>
      <c r="D124" s="66">
        <v>1145549185</v>
      </c>
      <c r="E124" s="101">
        <v>8693989</v>
      </c>
      <c r="F124" s="140">
        <f t="shared" si="2"/>
        <v>7.5893633497718391E-3</v>
      </c>
      <c r="G124" s="55" t="s">
        <v>915</v>
      </c>
      <c r="H124" s="64" t="s">
        <v>73</v>
      </c>
      <c r="I124" s="56" t="s">
        <v>916</v>
      </c>
      <c r="J124" s="124" t="s">
        <v>662</v>
      </c>
      <c r="K124" s="55" t="s">
        <v>103</v>
      </c>
      <c r="L124" s="45">
        <v>1</v>
      </c>
      <c r="M124" s="176"/>
      <c r="N124" s="176"/>
      <c r="O124" s="87" t="s">
        <v>1912</v>
      </c>
      <c r="P124" s="56">
        <v>362</v>
      </c>
      <c r="Q124" s="101">
        <v>8693989</v>
      </c>
      <c r="R124" s="91">
        <v>1100</v>
      </c>
      <c r="S124" s="101">
        <v>8693989</v>
      </c>
      <c r="T124" s="91">
        <v>4180</v>
      </c>
      <c r="U124" s="101">
        <v>8693989</v>
      </c>
      <c r="V124" s="58"/>
    </row>
    <row r="125" spans="2:22" ht="214.5" x14ac:dyDescent="0.2">
      <c r="B125" s="178">
        <v>8</v>
      </c>
      <c r="C125" s="55" t="s">
        <v>657</v>
      </c>
      <c r="D125" s="66">
        <v>1145549185</v>
      </c>
      <c r="E125" s="171">
        <v>0</v>
      </c>
      <c r="F125" s="140">
        <f t="shared" si="2"/>
        <v>0</v>
      </c>
      <c r="G125" s="55" t="s">
        <v>917</v>
      </c>
      <c r="H125" s="64" t="s">
        <v>73</v>
      </c>
      <c r="I125" s="56" t="s">
        <v>918</v>
      </c>
      <c r="J125" s="124" t="s">
        <v>662</v>
      </c>
      <c r="K125" s="55" t="s">
        <v>103</v>
      </c>
      <c r="L125" s="108"/>
      <c r="M125" s="108"/>
      <c r="N125" s="47">
        <v>3</v>
      </c>
      <c r="O125" s="87" t="s">
        <v>66</v>
      </c>
      <c r="P125" s="56"/>
      <c r="Q125" s="101">
        <v>0</v>
      </c>
      <c r="R125" s="91"/>
      <c r="S125" s="55"/>
      <c r="T125" s="91"/>
      <c r="U125" s="55"/>
      <c r="V125" s="58"/>
    </row>
    <row r="126" spans="2:22" ht="214.5" x14ac:dyDescent="0.2">
      <c r="B126" s="178">
        <v>8</v>
      </c>
      <c r="C126" s="55" t="s">
        <v>657</v>
      </c>
      <c r="D126" s="66">
        <v>1145549185</v>
      </c>
      <c r="E126" s="171">
        <v>0</v>
      </c>
      <c r="F126" s="140">
        <f t="shared" si="2"/>
        <v>0</v>
      </c>
      <c r="G126" s="55" t="s">
        <v>919</v>
      </c>
      <c r="H126" s="64" t="s">
        <v>73</v>
      </c>
      <c r="I126" s="56" t="s">
        <v>920</v>
      </c>
      <c r="J126" s="124" t="s">
        <v>662</v>
      </c>
      <c r="K126" s="55" t="s">
        <v>103</v>
      </c>
      <c r="L126" s="108"/>
      <c r="M126" s="108"/>
      <c r="N126" s="47">
        <v>3</v>
      </c>
      <c r="O126" s="87" t="s">
        <v>66</v>
      </c>
      <c r="P126" s="56"/>
      <c r="Q126" s="101">
        <v>0</v>
      </c>
      <c r="R126" s="91"/>
      <c r="S126" s="55"/>
      <c r="T126" s="91"/>
      <c r="U126" s="55"/>
      <c r="V126" s="58"/>
    </row>
    <row r="127" spans="2:22" ht="214.5" x14ac:dyDescent="0.2">
      <c r="B127" s="178">
        <v>8</v>
      </c>
      <c r="C127" s="55" t="s">
        <v>657</v>
      </c>
      <c r="D127" s="66">
        <v>1145549185</v>
      </c>
      <c r="E127" s="101">
        <v>6761989</v>
      </c>
      <c r="F127" s="140">
        <f t="shared" si="2"/>
        <v>5.9028360270711551E-3</v>
      </c>
      <c r="G127" s="55" t="s">
        <v>921</v>
      </c>
      <c r="H127" s="64" t="s">
        <v>73</v>
      </c>
      <c r="I127" s="56" t="s">
        <v>922</v>
      </c>
      <c r="J127" s="124" t="s">
        <v>662</v>
      </c>
      <c r="K127" s="55" t="s">
        <v>103</v>
      </c>
      <c r="L127" s="45">
        <v>1</v>
      </c>
      <c r="M127" s="176"/>
      <c r="N127" s="176"/>
      <c r="O127" s="87" t="s">
        <v>1912</v>
      </c>
      <c r="P127" s="56">
        <v>357</v>
      </c>
      <c r="Q127" s="101">
        <v>6761989</v>
      </c>
      <c r="R127" s="91">
        <v>1099</v>
      </c>
      <c r="S127" s="101">
        <v>6761989</v>
      </c>
      <c r="T127" s="91">
        <v>4184</v>
      </c>
      <c r="U127" s="101">
        <v>6761989</v>
      </c>
      <c r="V127" s="58"/>
    </row>
    <row r="128" spans="2:22" ht="214.5" x14ac:dyDescent="0.2">
      <c r="B128" s="178">
        <v>8</v>
      </c>
      <c r="C128" s="55" t="s">
        <v>657</v>
      </c>
      <c r="D128" s="66">
        <v>1145549185</v>
      </c>
      <c r="E128" s="101">
        <v>6761989</v>
      </c>
      <c r="F128" s="140">
        <f t="shared" si="2"/>
        <v>5.9028360270711551E-3</v>
      </c>
      <c r="G128" s="55" t="s">
        <v>923</v>
      </c>
      <c r="H128" s="64" t="s">
        <v>73</v>
      </c>
      <c r="I128" s="56" t="s">
        <v>924</v>
      </c>
      <c r="J128" s="124" t="s">
        <v>662</v>
      </c>
      <c r="K128" s="55" t="s">
        <v>103</v>
      </c>
      <c r="L128" s="45">
        <v>1</v>
      </c>
      <c r="M128" s="176"/>
      <c r="N128" s="176"/>
      <c r="O128" s="87" t="s">
        <v>672</v>
      </c>
      <c r="P128" s="56">
        <v>358</v>
      </c>
      <c r="Q128" s="101">
        <v>6761989</v>
      </c>
      <c r="R128" s="91">
        <v>1101</v>
      </c>
      <c r="S128" s="101">
        <v>6761989</v>
      </c>
      <c r="T128" s="91">
        <v>4182</v>
      </c>
      <c r="U128" s="101">
        <v>6761989</v>
      </c>
      <c r="V128" s="58"/>
    </row>
    <row r="129" spans="2:22" ht="214.5" x14ac:dyDescent="0.2">
      <c r="B129" s="178">
        <v>8</v>
      </c>
      <c r="C129" s="55" t="s">
        <v>657</v>
      </c>
      <c r="D129" s="66">
        <v>1145549185</v>
      </c>
      <c r="E129" s="139">
        <v>9300546</v>
      </c>
      <c r="F129" s="140">
        <f t="shared" si="2"/>
        <v>8.1188534912187121E-3</v>
      </c>
      <c r="G129" s="55" t="s">
        <v>925</v>
      </c>
      <c r="H129" s="64" t="s">
        <v>73</v>
      </c>
      <c r="I129" s="56" t="s">
        <v>926</v>
      </c>
      <c r="J129" s="124" t="s">
        <v>662</v>
      </c>
      <c r="K129" s="55" t="s">
        <v>208</v>
      </c>
      <c r="L129" s="45">
        <v>1</v>
      </c>
      <c r="M129" s="138"/>
      <c r="N129" s="138"/>
      <c r="O129" s="87" t="s">
        <v>66</v>
      </c>
      <c r="P129" s="56" t="s">
        <v>927</v>
      </c>
      <c r="Q129" s="298">
        <v>9300546</v>
      </c>
      <c r="R129" s="459">
        <v>1060</v>
      </c>
      <c r="S129" s="298">
        <v>9300546</v>
      </c>
      <c r="T129" s="91">
        <v>4158</v>
      </c>
      <c r="U129" s="298">
        <v>9300546</v>
      </c>
      <c r="V129" s="58"/>
    </row>
    <row r="130" spans="2:22" ht="214.5" x14ac:dyDescent="0.2">
      <c r="B130" s="178">
        <v>8</v>
      </c>
      <c r="C130" s="55" t="s">
        <v>657</v>
      </c>
      <c r="D130" s="66">
        <v>1145549185</v>
      </c>
      <c r="E130" s="101">
        <v>8154827</v>
      </c>
      <c r="F130" s="140">
        <f t="shared" si="2"/>
        <v>7.1187052522760077E-3</v>
      </c>
      <c r="G130" s="55" t="s">
        <v>928</v>
      </c>
      <c r="H130" s="64" t="s">
        <v>73</v>
      </c>
      <c r="I130" s="56" t="s">
        <v>929</v>
      </c>
      <c r="J130" s="124" t="s">
        <v>662</v>
      </c>
      <c r="K130" s="55" t="s">
        <v>208</v>
      </c>
      <c r="L130" s="45">
        <v>1</v>
      </c>
      <c r="M130" s="176"/>
      <c r="N130" s="176"/>
      <c r="O130" s="87" t="s">
        <v>672</v>
      </c>
      <c r="P130" s="56">
        <v>365</v>
      </c>
      <c r="Q130" s="549">
        <v>8154827</v>
      </c>
      <c r="R130" s="497">
        <v>1119</v>
      </c>
      <c r="S130" s="549">
        <v>8154827</v>
      </c>
      <c r="T130" s="550">
        <v>4252</v>
      </c>
      <c r="U130" s="549">
        <v>8154827</v>
      </c>
      <c r="V130" s="58"/>
    </row>
    <row r="131" spans="2:22" ht="214.5" x14ac:dyDescent="0.2">
      <c r="B131" s="178">
        <v>8</v>
      </c>
      <c r="C131" s="55" t="s">
        <v>657</v>
      </c>
      <c r="D131" s="66">
        <v>1145549185</v>
      </c>
      <c r="E131" s="101">
        <v>6761989</v>
      </c>
      <c r="F131" s="140">
        <f t="shared" si="2"/>
        <v>5.9028360270711551E-3</v>
      </c>
      <c r="G131" s="55" t="s">
        <v>930</v>
      </c>
      <c r="H131" s="64" t="s">
        <v>73</v>
      </c>
      <c r="I131" s="56" t="s">
        <v>931</v>
      </c>
      <c r="J131" s="124" t="s">
        <v>662</v>
      </c>
      <c r="K131" s="55" t="s">
        <v>103</v>
      </c>
      <c r="L131" s="108"/>
      <c r="M131" s="137">
        <v>2</v>
      </c>
      <c r="N131" s="176"/>
      <c r="O131" s="87" t="s">
        <v>672</v>
      </c>
      <c r="P131" s="56">
        <v>355</v>
      </c>
      <c r="Q131" s="101">
        <v>6761989</v>
      </c>
      <c r="R131" s="91"/>
      <c r="S131" s="55"/>
      <c r="T131" s="91"/>
      <c r="U131" s="55"/>
      <c r="V131" s="110"/>
    </row>
    <row r="132" spans="2:22" ht="247.5" x14ac:dyDescent="0.2">
      <c r="B132" s="178">
        <v>8</v>
      </c>
      <c r="C132" s="55" t="s">
        <v>657</v>
      </c>
      <c r="D132" s="66">
        <v>1145549185</v>
      </c>
      <c r="E132" s="171">
        <v>0</v>
      </c>
      <c r="F132" s="140">
        <f t="shared" si="2"/>
        <v>0</v>
      </c>
      <c r="G132" s="55" t="s">
        <v>932</v>
      </c>
      <c r="H132" s="64" t="s">
        <v>73</v>
      </c>
      <c r="I132" s="56" t="s">
        <v>933</v>
      </c>
      <c r="J132" s="124" t="s">
        <v>662</v>
      </c>
      <c r="K132" s="149" t="s">
        <v>100</v>
      </c>
      <c r="L132" s="108"/>
      <c r="M132" s="108"/>
      <c r="N132" s="47">
        <v>3</v>
      </c>
      <c r="O132" s="87" t="s">
        <v>66</v>
      </c>
      <c r="P132" s="56"/>
      <c r="Q132" s="101">
        <v>0</v>
      </c>
      <c r="R132" s="91"/>
      <c r="S132" s="55"/>
      <c r="T132" s="91"/>
      <c r="U132" s="55"/>
      <c r="V132" s="110"/>
    </row>
    <row r="133" spans="2:22" ht="214.5" x14ac:dyDescent="0.2">
      <c r="B133" s="178">
        <v>8</v>
      </c>
      <c r="C133" s="55" t="s">
        <v>657</v>
      </c>
      <c r="D133" s="66">
        <v>1145549185</v>
      </c>
      <c r="E133" s="432">
        <v>40939172</v>
      </c>
      <c r="F133" s="140">
        <f t="shared" si="2"/>
        <v>3.5737594278852376E-2</v>
      </c>
      <c r="G133" s="55" t="s">
        <v>934</v>
      </c>
      <c r="H133" s="64" t="s">
        <v>73</v>
      </c>
      <c r="I133" s="56" t="s">
        <v>1727</v>
      </c>
      <c r="J133" s="124" t="s">
        <v>662</v>
      </c>
      <c r="K133" s="149" t="s">
        <v>269</v>
      </c>
      <c r="L133" s="108"/>
      <c r="M133" s="137">
        <v>2</v>
      </c>
      <c r="N133" s="108"/>
      <c r="O133" s="87" t="s">
        <v>1711</v>
      </c>
      <c r="P133" s="425" t="s">
        <v>1902</v>
      </c>
      <c r="Q133" s="432">
        <v>40939172</v>
      </c>
      <c r="R133" s="91">
        <v>1485</v>
      </c>
      <c r="S133" s="432">
        <v>40939172</v>
      </c>
      <c r="T133" s="91"/>
      <c r="U133" s="55"/>
      <c r="V133" s="110"/>
    </row>
    <row r="134" spans="2:22" ht="214.5" x14ac:dyDescent="0.2">
      <c r="B134" s="178">
        <v>8</v>
      </c>
      <c r="C134" s="55" t="s">
        <v>657</v>
      </c>
      <c r="D134" s="66">
        <v>1145549185</v>
      </c>
      <c r="E134" s="171">
        <v>0</v>
      </c>
      <c r="F134" s="140">
        <f t="shared" si="2"/>
        <v>0</v>
      </c>
      <c r="G134" s="55" t="s">
        <v>935</v>
      </c>
      <c r="H134" s="64" t="s">
        <v>73</v>
      </c>
      <c r="I134" s="56" t="s">
        <v>936</v>
      </c>
      <c r="J134" s="124" t="s">
        <v>662</v>
      </c>
      <c r="K134" s="149" t="s">
        <v>136</v>
      </c>
      <c r="L134" s="108"/>
      <c r="M134" s="108"/>
      <c r="N134" s="47">
        <v>3</v>
      </c>
      <c r="O134" s="87" t="s">
        <v>66</v>
      </c>
      <c r="P134" s="56"/>
      <c r="Q134" s="101">
        <v>0</v>
      </c>
      <c r="R134" s="91"/>
      <c r="S134" s="55"/>
      <c r="T134" s="91"/>
      <c r="U134" s="55"/>
      <c r="V134" s="110"/>
    </row>
    <row r="135" spans="2:22" ht="214.5" x14ac:dyDescent="0.2">
      <c r="B135" s="178">
        <v>8</v>
      </c>
      <c r="C135" s="55" t="s">
        <v>657</v>
      </c>
      <c r="D135" s="66">
        <v>1145549185</v>
      </c>
      <c r="E135" s="94">
        <v>5324205</v>
      </c>
      <c r="F135" s="140">
        <f t="shared" si="2"/>
        <v>4.6477314721322946E-3</v>
      </c>
      <c r="G135" s="55" t="s">
        <v>921</v>
      </c>
      <c r="H135" s="64" t="s">
        <v>73</v>
      </c>
      <c r="I135" s="56" t="s">
        <v>937</v>
      </c>
      <c r="J135" s="124" t="s">
        <v>662</v>
      </c>
      <c r="K135" s="55" t="s">
        <v>682</v>
      </c>
      <c r="L135" s="45">
        <v>1</v>
      </c>
      <c r="M135" s="108"/>
      <c r="N135" s="109"/>
      <c r="O135" s="87" t="s">
        <v>66</v>
      </c>
      <c r="P135" s="56" t="s">
        <v>938</v>
      </c>
      <c r="Q135" s="94">
        <v>5324205</v>
      </c>
      <c r="R135" s="91">
        <v>560</v>
      </c>
      <c r="S135" s="71">
        <v>5324205</v>
      </c>
      <c r="T135" s="91">
        <v>0</v>
      </c>
      <c r="U135" s="55">
        <v>0</v>
      </c>
      <c r="V135" s="110"/>
    </row>
    <row r="136" spans="2:22" ht="214.5" x14ac:dyDescent="0.2">
      <c r="B136" s="178">
        <v>8</v>
      </c>
      <c r="C136" s="55" t="s">
        <v>657</v>
      </c>
      <c r="D136" s="66">
        <v>1145549185</v>
      </c>
      <c r="E136" s="101">
        <v>3800000</v>
      </c>
      <c r="F136" s="140">
        <f t="shared" si="2"/>
        <v>3.3171862454775347E-3</v>
      </c>
      <c r="G136" s="55" t="s">
        <v>939</v>
      </c>
      <c r="H136" s="64" t="s">
        <v>73</v>
      </c>
      <c r="I136" s="56" t="s">
        <v>940</v>
      </c>
      <c r="J136" s="124" t="s">
        <v>662</v>
      </c>
      <c r="K136" s="55" t="s">
        <v>682</v>
      </c>
      <c r="L136" s="45">
        <v>1</v>
      </c>
      <c r="M136" s="108"/>
      <c r="N136" s="109"/>
      <c r="O136" s="87" t="s">
        <v>66</v>
      </c>
      <c r="P136" s="56" t="s">
        <v>941</v>
      </c>
      <c r="Q136" s="101">
        <v>3800000</v>
      </c>
      <c r="R136" s="91">
        <v>460</v>
      </c>
      <c r="S136" s="71">
        <v>3800000</v>
      </c>
      <c r="T136" s="91">
        <v>1819</v>
      </c>
      <c r="U136" s="71">
        <v>3800000</v>
      </c>
      <c r="V136" s="110"/>
    </row>
    <row r="137" spans="2:22" ht="214.5" x14ac:dyDescent="0.2">
      <c r="B137" s="178">
        <v>8</v>
      </c>
      <c r="C137" s="55" t="s">
        <v>657</v>
      </c>
      <c r="D137" s="66">
        <v>1145549185</v>
      </c>
      <c r="E137" s="101">
        <v>4116635</v>
      </c>
      <c r="F137" s="140">
        <f t="shared" si="2"/>
        <v>3.5935907893819507E-3</v>
      </c>
      <c r="G137" s="55" t="s">
        <v>942</v>
      </c>
      <c r="H137" s="64" t="s">
        <v>73</v>
      </c>
      <c r="I137" s="56" t="s">
        <v>943</v>
      </c>
      <c r="J137" s="124" t="s">
        <v>662</v>
      </c>
      <c r="K137" s="55" t="s">
        <v>682</v>
      </c>
      <c r="L137" s="45">
        <v>1</v>
      </c>
      <c r="M137" s="108"/>
      <c r="N137" s="109"/>
      <c r="O137" s="87" t="s">
        <v>66</v>
      </c>
      <c r="P137" s="56" t="s">
        <v>944</v>
      </c>
      <c r="Q137" s="101">
        <v>4116635</v>
      </c>
      <c r="R137" s="91">
        <v>416</v>
      </c>
      <c r="S137" s="71">
        <v>4116635</v>
      </c>
      <c r="T137" s="91">
        <v>1854</v>
      </c>
      <c r="U137" s="71">
        <v>4116635</v>
      </c>
      <c r="V137" s="110"/>
    </row>
    <row r="138" spans="2:22" ht="214.5" x14ac:dyDescent="0.2">
      <c r="B138" s="178">
        <v>8</v>
      </c>
      <c r="C138" s="55" t="s">
        <v>657</v>
      </c>
      <c r="D138" s="66">
        <v>1145549185</v>
      </c>
      <c r="E138" s="101">
        <v>7817820</v>
      </c>
      <c r="F138" s="140">
        <f t="shared" si="2"/>
        <v>6.8245170983208371E-3</v>
      </c>
      <c r="G138" s="55" t="s">
        <v>945</v>
      </c>
      <c r="H138" s="64" t="s">
        <v>73</v>
      </c>
      <c r="I138" s="56" t="s">
        <v>946</v>
      </c>
      <c r="J138" s="124" t="s">
        <v>662</v>
      </c>
      <c r="K138" s="55" t="s">
        <v>682</v>
      </c>
      <c r="L138" s="45">
        <v>1</v>
      </c>
      <c r="M138" s="108"/>
      <c r="N138" s="109"/>
      <c r="O138" s="87" t="s">
        <v>66</v>
      </c>
      <c r="P138" s="56" t="s">
        <v>270</v>
      </c>
      <c r="Q138" s="101">
        <v>7817820</v>
      </c>
      <c r="R138" s="91">
        <v>184</v>
      </c>
      <c r="S138" s="71">
        <v>7817820</v>
      </c>
      <c r="T138" s="91">
        <v>1106</v>
      </c>
      <c r="U138" s="71">
        <v>7817820</v>
      </c>
      <c r="V138" s="110"/>
    </row>
    <row r="139" spans="2:22" ht="214.5" x14ac:dyDescent="0.2">
      <c r="B139" s="178">
        <v>8</v>
      </c>
      <c r="C139" s="55" t="s">
        <v>657</v>
      </c>
      <c r="D139" s="66">
        <v>1145549185</v>
      </c>
      <c r="E139" s="94">
        <v>7817820</v>
      </c>
      <c r="F139" s="140">
        <f t="shared" si="2"/>
        <v>6.8245170983208371E-3</v>
      </c>
      <c r="G139" s="55" t="s">
        <v>947</v>
      </c>
      <c r="H139" s="64" t="s">
        <v>73</v>
      </c>
      <c r="I139" s="56" t="s">
        <v>948</v>
      </c>
      <c r="J139" s="124" t="s">
        <v>662</v>
      </c>
      <c r="K139" s="55" t="s">
        <v>682</v>
      </c>
      <c r="L139" s="45">
        <v>1</v>
      </c>
      <c r="M139" s="108"/>
      <c r="N139" s="109"/>
      <c r="O139" s="167" t="s">
        <v>1912</v>
      </c>
      <c r="P139" s="56" t="s">
        <v>949</v>
      </c>
      <c r="Q139" s="94">
        <v>7817820</v>
      </c>
      <c r="R139" s="91">
        <v>220</v>
      </c>
      <c r="S139" s="71">
        <v>7817820</v>
      </c>
      <c r="T139" s="91" t="s">
        <v>764</v>
      </c>
      <c r="U139" s="55" t="s">
        <v>764</v>
      </c>
      <c r="V139" s="110"/>
    </row>
    <row r="140" spans="2:22" ht="214.5" x14ac:dyDescent="0.2">
      <c r="B140" s="178">
        <v>8</v>
      </c>
      <c r="C140" s="55" t="s">
        <v>657</v>
      </c>
      <c r="D140" s="66">
        <v>1145549185</v>
      </c>
      <c r="E140" s="139">
        <v>8761384</v>
      </c>
      <c r="F140" s="140">
        <f>+E140/D140</f>
        <v>7.6481953937228807E-3</v>
      </c>
      <c r="G140" s="55" t="s">
        <v>950</v>
      </c>
      <c r="H140" s="64" t="s">
        <v>73</v>
      </c>
      <c r="I140" s="210" t="s">
        <v>951</v>
      </c>
      <c r="J140" s="124" t="s">
        <v>662</v>
      </c>
      <c r="K140" s="55" t="s">
        <v>682</v>
      </c>
      <c r="L140" s="45">
        <v>1</v>
      </c>
      <c r="M140" s="109"/>
      <c r="N140" s="109"/>
      <c r="O140" s="87" t="s">
        <v>66</v>
      </c>
      <c r="P140" s="197" t="s">
        <v>952</v>
      </c>
      <c r="Q140" s="303">
        <v>8761384</v>
      </c>
      <c r="R140" s="459">
        <v>1062</v>
      </c>
      <c r="S140" s="298">
        <v>8761384</v>
      </c>
      <c r="T140" s="459">
        <v>4159</v>
      </c>
      <c r="U140" s="298">
        <v>8761384</v>
      </c>
      <c r="V140" s="110"/>
    </row>
    <row r="141" spans="2:22" ht="214.5" x14ac:dyDescent="0.2">
      <c r="B141" s="178">
        <v>8</v>
      </c>
      <c r="C141" s="55" t="s">
        <v>657</v>
      </c>
      <c r="D141" s="66">
        <v>1145549185</v>
      </c>
      <c r="E141" s="101">
        <v>8761350</v>
      </c>
      <c r="F141" s="140">
        <f t="shared" si="2"/>
        <v>7.6481657136354209E-3</v>
      </c>
      <c r="G141" s="55" t="s">
        <v>950</v>
      </c>
      <c r="H141" s="64" t="s">
        <v>73</v>
      </c>
      <c r="I141" s="210" t="s">
        <v>951</v>
      </c>
      <c r="J141" s="124" t="s">
        <v>659</v>
      </c>
      <c r="K141" s="55" t="s">
        <v>682</v>
      </c>
      <c r="L141" s="45">
        <v>1</v>
      </c>
      <c r="M141" s="108"/>
      <c r="N141" s="109"/>
      <c r="O141" s="167" t="s">
        <v>1912</v>
      </c>
      <c r="P141" s="56" t="s">
        <v>953</v>
      </c>
      <c r="Q141" s="101">
        <v>8761350</v>
      </c>
      <c r="R141" s="91">
        <v>181</v>
      </c>
      <c r="S141" s="71">
        <v>8761350</v>
      </c>
      <c r="T141" s="91">
        <v>1108</v>
      </c>
      <c r="U141" s="71">
        <v>8761350</v>
      </c>
      <c r="V141" s="110"/>
    </row>
    <row r="142" spans="2:22" ht="214.5" x14ac:dyDescent="0.2">
      <c r="B142" s="178">
        <v>8</v>
      </c>
      <c r="C142" s="55" t="s">
        <v>657</v>
      </c>
      <c r="D142" s="66">
        <v>1145549185</v>
      </c>
      <c r="E142" s="101">
        <v>6402525</v>
      </c>
      <c r="F142" s="140">
        <f t="shared" si="2"/>
        <v>5.5890441753489615E-3</v>
      </c>
      <c r="G142" s="55" t="s">
        <v>954</v>
      </c>
      <c r="H142" s="64" t="s">
        <v>73</v>
      </c>
      <c r="I142" s="56" t="s">
        <v>955</v>
      </c>
      <c r="J142" s="124" t="s">
        <v>662</v>
      </c>
      <c r="K142" s="55" t="s">
        <v>682</v>
      </c>
      <c r="L142" s="45">
        <v>1</v>
      </c>
      <c r="M142" s="108"/>
      <c r="N142" s="109"/>
      <c r="O142" s="87" t="s">
        <v>66</v>
      </c>
      <c r="P142" s="56" t="s">
        <v>956</v>
      </c>
      <c r="Q142" s="101">
        <v>6402525</v>
      </c>
      <c r="R142" s="91">
        <v>462</v>
      </c>
      <c r="S142" s="71">
        <v>6402525</v>
      </c>
      <c r="T142" s="91">
        <v>1798</v>
      </c>
      <c r="U142" s="71">
        <v>6402525</v>
      </c>
      <c r="V142" s="110"/>
    </row>
    <row r="143" spans="2:22" ht="214.5" x14ac:dyDescent="0.2">
      <c r="B143" s="178">
        <v>8</v>
      </c>
      <c r="C143" s="55" t="s">
        <v>657</v>
      </c>
      <c r="D143" s="66">
        <v>1145549185</v>
      </c>
      <c r="E143" s="101">
        <v>6874290</v>
      </c>
      <c r="F143" s="140">
        <f t="shared" si="2"/>
        <v>6.0008684830062534E-3</v>
      </c>
      <c r="G143" s="55" t="s">
        <v>957</v>
      </c>
      <c r="H143" s="64" t="s">
        <v>73</v>
      </c>
      <c r="I143" s="56" t="s">
        <v>958</v>
      </c>
      <c r="J143" s="124" t="s">
        <v>662</v>
      </c>
      <c r="K143" s="55" t="s">
        <v>682</v>
      </c>
      <c r="L143" s="45">
        <v>1</v>
      </c>
      <c r="M143" s="108"/>
      <c r="N143" s="109"/>
      <c r="O143" s="167" t="s">
        <v>1912</v>
      </c>
      <c r="P143" s="56" t="s">
        <v>959</v>
      </c>
      <c r="Q143" s="101">
        <v>6874290</v>
      </c>
      <c r="R143" s="91">
        <v>407</v>
      </c>
      <c r="S143" s="71">
        <v>6874290</v>
      </c>
      <c r="T143" s="91">
        <v>1789</v>
      </c>
      <c r="U143" s="71">
        <v>6874290</v>
      </c>
      <c r="V143" s="110"/>
    </row>
    <row r="144" spans="2:22" ht="148.5" x14ac:dyDescent="0.2">
      <c r="B144" s="178">
        <v>4</v>
      </c>
      <c r="C144" s="55" t="s">
        <v>679</v>
      </c>
      <c r="D144" s="66">
        <v>900484409.26999998</v>
      </c>
      <c r="E144" s="101">
        <v>15519600</v>
      </c>
      <c r="F144" s="140">
        <f t="shared" si="2"/>
        <v>1.7234723711187123E-2</v>
      </c>
      <c r="G144" s="55" t="s">
        <v>960</v>
      </c>
      <c r="H144" s="64" t="s">
        <v>73</v>
      </c>
      <c r="I144" s="56" t="s">
        <v>961</v>
      </c>
      <c r="J144" s="124" t="s">
        <v>662</v>
      </c>
      <c r="K144" s="55" t="s">
        <v>682</v>
      </c>
      <c r="L144" s="45">
        <v>1</v>
      </c>
      <c r="M144" s="108"/>
      <c r="N144" s="109"/>
      <c r="O144" s="167" t="s">
        <v>1912</v>
      </c>
      <c r="P144" s="56" t="s">
        <v>962</v>
      </c>
      <c r="Q144" s="101">
        <v>15519600</v>
      </c>
      <c r="R144" s="91">
        <v>138</v>
      </c>
      <c r="S144" s="71">
        <v>12870000</v>
      </c>
      <c r="T144" s="91">
        <v>1103</v>
      </c>
      <c r="U144" s="71">
        <v>12870000</v>
      </c>
      <c r="V144" s="110"/>
    </row>
    <row r="145" spans="2:22" ht="214.5" x14ac:dyDescent="0.2">
      <c r="B145" s="178">
        <v>8</v>
      </c>
      <c r="C145" s="55" t="s">
        <v>657</v>
      </c>
      <c r="D145" s="66">
        <v>1145549185</v>
      </c>
      <c r="E145" s="101">
        <v>8761350</v>
      </c>
      <c r="F145" s="140">
        <f t="shared" si="2"/>
        <v>7.6481657136354209E-3</v>
      </c>
      <c r="G145" s="55" t="s">
        <v>963</v>
      </c>
      <c r="H145" s="64" t="s">
        <v>73</v>
      </c>
      <c r="I145" s="56" t="s">
        <v>964</v>
      </c>
      <c r="J145" s="124" t="s">
        <v>662</v>
      </c>
      <c r="K145" s="55" t="s">
        <v>682</v>
      </c>
      <c r="L145" s="45">
        <v>1</v>
      </c>
      <c r="M145" s="108"/>
      <c r="N145" s="109"/>
      <c r="O145" s="167" t="s">
        <v>1912</v>
      </c>
      <c r="P145" s="56" t="s">
        <v>965</v>
      </c>
      <c r="Q145" s="101">
        <v>8761350</v>
      </c>
      <c r="R145" s="91">
        <v>235</v>
      </c>
      <c r="S145" s="71">
        <v>8761350</v>
      </c>
      <c r="T145" s="91">
        <v>1338</v>
      </c>
      <c r="U145" s="71">
        <v>8761350</v>
      </c>
      <c r="V145" s="110"/>
    </row>
    <row r="146" spans="2:22" ht="214.5" x14ac:dyDescent="0.2">
      <c r="B146" s="178">
        <v>8</v>
      </c>
      <c r="C146" s="55" t="s">
        <v>657</v>
      </c>
      <c r="D146" s="66">
        <v>1145549185</v>
      </c>
      <c r="E146" s="101">
        <v>6402525</v>
      </c>
      <c r="F146" s="140">
        <f>+E146/D146</f>
        <v>5.5890441753489615E-3</v>
      </c>
      <c r="G146" s="55" t="s">
        <v>966</v>
      </c>
      <c r="H146" s="64" t="s">
        <v>73</v>
      </c>
      <c r="I146" s="56" t="s">
        <v>967</v>
      </c>
      <c r="J146" s="124" t="s">
        <v>662</v>
      </c>
      <c r="K146" s="55" t="s">
        <v>682</v>
      </c>
      <c r="L146" s="45">
        <v>1</v>
      </c>
      <c r="M146" s="108"/>
      <c r="N146" s="109"/>
      <c r="O146" s="167" t="s">
        <v>1912</v>
      </c>
      <c r="P146" s="56" t="s">
        <v>968</v>
      </c>
      <c r="Q146" s="101">
        <v>6402525</v>
      </c>
      <c r="R146" s="91">
        <v>461</v>
      </c>
      <c r="S146" s="71">
        <v>6402525</v>
      </c>
      <c r="T146" s="91">
        <v>1784</v>
      </c>
      <c r="U146" s="71">
        <v>6402525</v>
      </c>
      <c r="V146" s="110"/>
    </row>
    <row r="147" spans="2:22" ht="214.5" x14ac:dyDescent="0.2">
      <c r="B147" s="178">
        <v>8</v>
      </c>
      <c r="C147" s="55" t="s">
        <v>657</v>
      </c>
      <c r="D147" s="66">
        <v>1145549185</v>
      </c>
      <c r="E147" s="303">
        <v>13167045</v>
      </c>
      <c r="F147" s="134">
        <f t="shared" si="2"/>
        <v>1.1494089623048355E-2</v>
      </c>
      <c r="G147" s="107" t="s">
        <v>1502</v>
      </c>
      <c r="H147" s="59" t="s">
        <v>63</v>
      </c>
      <c r="I147" s="55" t="s">
        <v>64</v>
      </c>
      <c r="J147" s="107" t="s">
        <v>914</v>
      </c>
      <c r="K147" s="55" t="s">
        <v>64</v>
      </c>
      <c r="L147" s="45">
        <v>1</v>
      </c>
      <c r="M147" s="302"/>
      <c r="N147" s="302"/>
      <c r="O147" s="167" t="s">
        <v>1912</v>
      </c>
      <c r="P147" s="320">
        <v>419</v>
      </c>
      <c r="Q147" s="298">
        <v>13167045</v>
      </c>
      <c r="R147" s="459">
        <v>1218</v>
      </c>
      <c r="S147" s="298">
        <v>13167045</v>
      </c>
      <c r="T147" s="459">
        <v>5079</v>
      </c>
      <c r="U147" s="298">
        <v>13167045</v>
      </c>
      <c r="V147" s="110"/>
    </row>
    <row r="148" spans="2:22" ht="297" x14ac:dyDescent="0.2">
      <c r="B148" s="104">
        <v>4</v>
      </c>
      <c r="C148" s="55" t="s">
        <v>679</v>
      </c>
      <c r="D148" s="66">
        <v>900484409.26999998</v>
      </c>
      <c r="E148" s="194"/>
      <c r="F148" s="134">
        <f t="shared" si="2"/>
        <v>0</v>
      </c>
      <c r="G148" s="55" t="s">
        <v>969</v>
      </c>
      <c r="H148" s="55" t="s">
        <v>73</v>
      </c>
      <c r="I148" s="56" t="s">
        <v>1614</v>
      </c>
      <c r="J148" s="70"/>
      <c r="K148" s="177" t="s">
        <v>208</v>
      </c>
      <c r="L148" s="177"/>
      <c r="M148" s="177"/>
      <c r="N148" s="47">
        <v>3</v>
      </c>
      <c r="O148" s="196" t="s">
        <v>1511</v>
      </c>
      <c r="P148" s="389"/>
      <c r="Q148" s="389"/>
      <c r="R148" s="546"/>
      <c r="S148" s="177"/>
      <c r="T148" s="324"/>
      <c r="U148" s="177"/>
      <c r="V148" s="56"/>
    </row>
    <row r="149" spans="2:22" ht="214.5" x14ac:dyDescent="0.2">
      <c r="B149" s="429">
        <v>8</v>
      </c>
      <c r="C149" s="180" t="s">
        <v>657</v>
      </c>
      <c r="D149" s="366">
        <v>1145549185</v>
      </c>
      <c r="E149" s="414"/>
      <c r="F149" s="384">
        <f t="shared" si="2"/>
        <v>0</v>
      </c>
      <c r="G149" s="180" t="s">
        <v>1613</v>
      </c>
      <c r="H149" s="180" t="s">
        <v>73</v>
      </c>
      <c r="I149" s="184" t="s">
        <v>1615</v>
      </c>
      <c r="J149" s="314"/>
      <c r="K149" s="430" t="s">
        <v>131</v>
      </c>
      <c r="L149" s="430"/>
      <c r="M149" s="430"/>
      <c r="N149" s="47">
        <v>3</v>
      </c>
      <c r="O149" s="317" t="s">
        <v>1511</v>
      </c>
      <c r="P149" s="431"/>
      <c r="Q149" s="431"/>
      <c r="R149" s="547"/>
      <c r="S149" s="430"/>
      <c r="T149" s="381"/>
      <c r="U149" s="430"/>
      <c r="V149" s="184"/>
    </row>
    <row r="150" spans="2:22" ht="214.5" x14ac:dyDescent="0.2">
      <c r="B150" s="178">
        <v>8</v>
      </c>
      <c r="C150" s="55" t="s">
        <v>657</v>
      </c>
      <c r="D150" s="66">
        <v>1145549185</v>
      </c>
      <c r="E150" s="370"/>
      <c r="F150" s="384">
        <f t="shared" si="2"/>
        <v>0</v>
      </c>
      <c r="G150" s="59" t="s">
        <v>1712</v>
      </c>
      <c r="H150" s="55" t="s">
        <v>73</v>
      </c>
      <c r="I150" s="59" t="s">
        <v>1714</v>
      </c>
      <c r="J150" s="195"/>
      <c r="K150" s="55" t="s">
        <v>269</v>
      </c>
      <c r="L150" s="167"/>
      <c r="M150" s="167"/>
      <c r="N150" s="47">
        <v>3</v>
      </c>
      <c r="O150" s="373"/>
      <c r="P150" s="373"/>
      <c r="Q150" s="373"/>
      <c r="R150" s="548"/>
      <c r="S150" s="167"/>
      <c r="T150" s="307"/>
      <c r="U150" s="167"/>
      <c r="V150" s="59"/>
    </row>
    <row r="151" spans="2:22" ht="214.5" x14ac:dyDescent="0.2">
      <c r="B151" s="178">
        <v>8</v>
      </c>
      <c r="C151" s="55" t="s">
        <v>657</v>
      </c>
      <c r="D151" s="66">
        <v>1145549185</v>
      </c>
      <c r="E151" s="451">
        <v>85775500</v>
      </c>
      <c r="F151" s="384">
        <f t="shared" si="2"/>
        <v>7.4877186526041653E-2</v>
      </c>
      <c r="G151" s="59" t="s">
        <v>1713</v>
      </c>
      <c r="H151" s="55" t="s">
        <v>73</v>
      </c>
      <c r="I151" s="59" t="s">
        <v>1715</v>
      </c>
      <c r="J151" s="107" t="s">
        <v>914</v>
      </c>
      <c r="K151" s="55" t="s">
        <v>269</v>
      </c>
      <c r="L151" s="45">
        <v>1</v>
      </c>
      <c r="M151" s="167"/>
      <c r="N151" s="167"/>
      <c r="O151" s="317" t="s">
        <v>1511</v>
      </c>
      <c r="P151" s="551" t="s">
        <v>1899</v>
      </c>
      <c r="Q151" s="552">
        <v>85775500</v>
      </c>
      <c r="R151" s="553">
        <v>1417</v>
      </c>
      <c r="S151" s="552">
        <v>85775500</v>
      </c>
      <c r="T151" s="553">
        <v>6921</v>
      </c>
      <c r="U151" s="318">
        <v>85048110</v>
      </c>
      <c r="V151" s="59"/>
    </row>
    <row r="152" spans="2:22" ht="214.5" x14ac:dyDescent="0.2">
      <c r="B152" s="429">
        <v>8</v>
      </c>
      <c r="C152" s="180" t="s">
        <v>657</v>
      </c>
      <c r="D152" s="366">
        <v>1145549185</v>
      </c>
      <c r="E152" s="445">
        <v>87632500</v>
      </c>
      <c r="F152" s="384">
        <f t="shared" si="2"/>
        <v>7.6498243067581601E-2</v>
      </c>
      <c r="G152" s="187" t="s">
        <v>1718</v>
      </c>
      <c r="H152" s="180" t="s">
        <v>73</v>
      </c>
      <c r="I152" s="187" t="s">
        <v>1716</v>
      </c>
      <c r="J152" s="107" t="s">
        <v>914</v>
      </c>
      <c r="K152" s="180" t="s">
        <v>269</v>
      </c>
      <c r="L152" s="45">
        <v>1</v>
      </c>
      <c r="M152" s="318"/>
      <c r="N152" s="318"/>
      <c r="O152" s="317" t="s">
        <v>1511</v>
      </c>
      <c r="P152" s="486" t="s">
        <v>1903</v>
      </c>
      <c r="Q152" s="487">
        <v>87632500</v>
      </c>
      <c r="R152" s="508">
        <v>1417</v>
      </c>
      <c r="S152" s="487">
        <v>87632500</v>
      </c>
      <c r="T152" s="508">
        <v>6873</v>
      </c>
      <c r="U152" s="509">
        <v>87369205</v>
      </c>
      <c r="V152" s="187"/>
    </row>
    <row r="153" spans="2:22" ht="214.5" x14ac:dyDescent="0.2">
      <c r="B153" s="178">
        <v>8</v>
      </c>
      <c r="C153" s="55" t="s">
        <v>657</v>
      </c>
      <c r="D153" s="66">
        <v>1145549185</v>
      </c>
      <c r="E153" s="172">
        <v>25667940</v>
      </c>
      <c r="F153" s="384">
        <f t="shared" si="2"/>
        <v>2.2406667767827008E-2</v>
      </c>
      <c r="G153" s="55" t="s">
        <v>1910</v>
      </c>
      <c r="H153" s="55" t="s">
        <v>73</v>
      </c>
      <c r="I153" s="55" t="s">
        <v>1717</v>
      </c>
      <c r="J153" s="107" t="s">
        <v>914</v>
      </c>
      <c r="K153" s="55" t="s">
        <v>269</v>
      </c>
      <c r="L153" s="45">
        <v>1</v>
      </c>
      <c r="M153" s="56"/>
      <c r="N153" s="56"/>
      <c r="O153" s="317" t="s">
        <v>1511</v>
      </c>
      <c r="P153" s="56" t="s">
        <v>1896</v>
      </c>
      <c r="Q153" s="172">
        <v>25667940</v>
      </c>
      <c r="R153" s="91">
        <v>1405</v>
      </c>
      <c r="S153" s="172">
        <v>25667940</v>
      </c>
      <c r="T153" s="91">
        <v>6446</v>
      </c>
      <c r="U153" s="196">
        <v>20020560</v>
      </c>
      <c r="V153" s="55"/>
    </row>
    <row r="154" spans="2:22" ht="214.5" x14ac:dyDescent="0.2">
      <c r="B154" s="178">
        <v>8</v>
      </c>
      <c r="C154" s="55" t="s">
        <v>657</v>
      </c>
      <c r="D154" s="66">
        <v>1145549185</v>
      </c>
      <c r="E154" s="172">
        <v>51844500</v>
      </c>
      <c r="F154" s="384">
        <f t="shared" si="2"/>
        <v>4.52573321851737E-2</v>
      </c>
      <c r="G154" s="55" t="s">
        <v>1897</v>
      </c>
      <c r="H154" s="55" t="s">
        <v>73</v>
      </c>
      <c r="I154" s="56"/>
      <c r="J154" s="107" t="s">
        <v>914</v>
      </c>
      <c r="K154" s="177" t="s">
        <v>136</v>
      </c>
      <c r="L154" s="177"/>
      <c r="M154" s="137">
        <v>2</v>
      </c>
      <c r="N154" s="177"/>
      <c r="O154" s="317" t="s">
        <v>1511</v>
      </c>
      <c r="P154" s="56" t="s">
        <v>1898</v>
      </c>
      <c r="Q154" s="172">
        <v>51844500</v>
      </c>
      <c r="R154" s="58">
        <v>1481</v>
      </c>
      <c r="S154" s="172">
        <v>51844500</v>
      </c>
      <c r="T154" s="324"/>
      <c r="U154" s="177"/>
      <c r="V154" s="56"/>
    </row>
    <row r="155" spans="2:22" ht="214.5" x14ac:dyDescent="0.2">
      <c r="B155" s="178">
        <v>8</v>
      </c>
      <c r="C155" s="55" t="s">
        <v>657</v>
      </c>
      <c r="D155" s="66">
        <v>1145549185</v>
      </c>
      <c r="E155" s="172">
        <v>4906667</v>
      </c>
      <c r="F155" s="384">
        <f t="shared" si="2"/>
        <v>4.2832442851417161E-3</v>
      </c>
      <c r="G155" s="55" t="s">
        <v>1900</v>
      </c>
      <c r="H155" s="55" t="s">
        <v>73</v>
      </c>
      <c r="I155" s="56"/>
      <c r="J155" s="107" t="s">
        <v>914</v>
      </c>
      <c r="K155" s="177" t="s">
        <v>136</v>
      </c>
      <c r="L155" s="45">
        <v>1</v>
      </c>
      <c r="M155" s="177"/>
      <c r="N155" s="177"/>
      <c r="O155" s="317" t="s">
        <v>1511</v>
      </c>
      <c r="P155" s="56" t="s">
        <v>1901</v>
      </c>
      <c r="Q155" s="172">
        <v>4906667</v>
      </c>
      <c r="R155" s="58">
        <v>1424</v>
      </c>
      <c r="S155" s="172">
        <v>4906667</v>
      </c>
      <c r="T155" s="193">
        <v>5735</v>
      </c>
      <c r="U155" s="177"/>
      <c r="V155" s="56"/>
    </row>
    <row r="156" spans="2:22" ht="214.5" x14ac:dyDescent="0.2">
      <c r="B156" s="178">
        <v>8</v>
      </c>
      <c r="C156" s="55" t="s">
        <v>657</v>
      </c>
      <c r="D156" s="66">
        <v>1145549185</v>
      </c>
      <c r="E156" s="172">
        <v>53580000</v>
      </c>
      <c r="F156" s="384">
        <f t="shared" si="2"/>
        <v>4.6772326061233244E-2</v>
      </c>
      <c r="G156" s="55" t="s">
        <v>1904</v>
      </c>
      <c r="H156" s="55" t="s">
        <v>73</v>
      </c>
      <c r="I156" s="56"/>
      <c r="J156" s="107" t="s">
        <v>914</v>
      </c>
      <c r="K156" s="177" t="s">
        <v>136</v>
      </c>
      <c r="L156" s="177"/>
      <c r="M156" s="137">
        <v>2</v>
      </c>
      <c r="N156" s="177"/>
      <c r="O156" s="317" t="s">
        <v>1511</v>
      </c>
      <c r="P156" s="56" t="s">
        <v>1905</v>
      </c>
      <c r="Q156" s="172">
        <v>53580000</v>
      </c>
      <c r="R156" s="324"/>
      <c r="S156" s="177"/>
      <c r="T156" s="324"/>
      <c r="U156" s="177"/>
      <c r="V156" s="56"/>
    </row>
    <row r="157" spans="2:22" ht="247.5" x14ac:dyDescent="0.2">
      <c r="B157" s="178">
        <v>8</v>
      </c>
      <c r="C157" s="55" t="s">
        <v>657</v>
      </c>
      <c r="D157" s="66">
        <v>1145549185</v>
      </c>
      <c r="E157" s="172">
        <v>5250000</v>
      </c>
      <c r="F157" s="384">
        <f t="shared" si="2"/>
        <v>4.5829546812518572E-3</v>
      </c>
      <c r="G157" s="55" t="s">
        <v>1906</v>
      </c>
      <c r="H157" s="55" t="s">
        <v>73</v>
      </c>
      <c r="I157" s="56"/>
      <c r="J157" s="107" t="s">
        <v>914</v>
      </c>
      <c r="K157" s="177" t="s">
        <v>136</v>
      </c>
      <c r="L157" s="45">
        <v>1</v>
      </c>
      <c r="M157" s="177"/>
      <c r="N157" s="177"/>
      <c r="O157" s="317" t="s">
        <v>1511</v>
      </c>
      <c r="P157" s="56" t="s">
        <v>1907</v>
      </c>
      <c r="Q157" s="172">
        <v>5250000</v>
      </c>
      <c r="R157" s="324">
        <v>1493</v>
      </c>
      <c r="S157" s="172">
        <v>5593000</v>
      </c>
      <c r="T157" s="324">
        <v>6099</v>
      </c>
      <c r="U157" s="177">
        <v>5250000</v>
      </c>
      <c r="V157" s="56"/>
    </row>
    <row r="158" spans="2:22" ht="214.5" x14ac:dyDescent="0.2">
      <c r="B158" s="178">
        <v>8</v>
      </c>
      <c r="C158" s="55" t="s">
        <v>657</v>
      </c>
      <c r="D158" s="66">
        <v>1145549185</v>
      </c>
      <c r="E158" s="172">
        <v>5593000</v>
      </c>
      <c r="F158" s="384">
        <f t="shared" si="2"/>
        <v>4.8823743870936454E-3</v>
      </c>
      <c r="G158" s="55" t="s">
        <v>1908</v>
      </c>
      <c r="H158" s="55" t="s">
        <v>73</v>
      </c>
      <c r="I158" s="56"/>
      <c r="J158" s="107" t="s">
        <v>914</v>
      </c>
      <c r="K158" s="177" t="s">
        <v>136</v>
      </c>
      <c r="L158" s="177"/>
      <c r="M158" s="137">
        <v>2</v>
      </c>
      <c r="N158" s="177"/>
      <c r="O158" s="196" t="s">
        <v>1511</v>
      </c>
      <c r="P158" s="56" t="s">
        <v>1909</v>
      </c>
      <c r="Q158" s="172">
        <v>5593000</v>
      </c>
      <c r="R158" s="324">
        <v>1497</v>
      </c>
      <c r="S158" s="172">
        <v>5593000</v>
      </c>
      <c r="T158" s="324"/>
      <c r="U158" s="177"/>
      <c r="V158" s="56"/>
    </row>
  </sheetData>
  <sheetProtection algorithmName="SHA-512" hashValue="ryVQq+4+IPpWJ95dCZu/OlpxDhvX02utM6pZWK5dNsFVeAODYQwUvvT9Fuku//nfKbevjjHBNVxRmR0EW4Lu7Q==" saltValue="7NAp/szupWIWEYyFvk+a7w==" spinCount="100000" sheet="1" objects="1" scenarios="1"/>
  <mergeCells count="38">
    <mergeCell ref="G11:G12"/>
    <mergeCell ref="B14:E14"/>
    <mergeCell ref="H11:H12"/>
    <mergeCell ref="I11:I12"/>
    <mergeCell ref="B2:C4"/>
    <mergeCell ref="C8:D8"/>
    <mergeCell ref="C9:D9"/>
    <mergeCell ref="B11:B12"/>
    <mergeCell ref="C11:C12"/>
    <mergeCell ref="D11:D12"/>
    <mergeCell ref="E11:E12"/>
    <mergeCell ref="F11:F12"/>
    <mergeCell ref="K16:K17"/>
    <mergeCell ref="L16:N16"/>
    <mergeCell ref="O16:O17"/>
    <mergeCell ref="P16:P17"/>
    <mergeCell ref="K11:L11"/>
    <mergeCell ref="B16:B17"/>
    <mergeCell ref="C16:C17"/>
    <mergeCell ref="D16:D17"/>
    <mergeCell ref="E16:E17"/>
    <mergeCell ref="F16:F17"/>
    <mergeCell ref="R16:R17"/>
    <mergeCell ref="S16:S17"/>
    <mergeCell ref="T16:T17"/>
    <mergeCell ref="U16:U17"/>
    <mergeCell ref="D2:T2"/>
    <mergeCell ref="U2:V2"/>
    <mergeCell ref="D3:T3"/>
    <mergeCell ref="U3:V3"/>
    <mergeCell ref="D4:T4"/>
    <mergeCell ref="U4:V4"/>
    <mergeCell ref="V16:V17"/>
    <mergeCell ref="Q16:Q17"/>
    <mergeCell ref="G16:G17"/>
    <mergeCell ref="H16:H17"/>
    <mergeCell ref="I16:I17"/>
    <mergeCell ref="J16:J17"/>
  </mergeCells>
  <dataValidations count="1">
    <dataValidation type="list" allowBlank="1" showInputMessage="1" showErrorMessage="1" sqref="H148:H158 H26:H146">
      <formula1>#REF!</formula1>
    </dataValidation>
  </dataValidations>
  <printOptions horizontalCentered="1"/>
  <pageMargins left="0.23622047244094491" right="0.23622047244094491" top="0.74803149606299213" bottom="0.74803149606299213" header="0.31496062992125984" footer="0.31496062992125984"/>
  <pageSetup paperSize="123" scale="50"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'E:\KATE\[EPIr046_V8 Seguimiento Proyectos Inversion LEA.xlsx]Hoja1'!#REF!</xm:f>
          </x14:formula1>
          <xm:sqref>H18:H19 H147</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A1:AC35"/>
  <sheetViews>
    <sheetView zoomScale="70" zoomScaleNormal="70" workbookViewId="0">
      <selection activeCell="B13" sqref="B13"/>
    </sheetView>
  </sheetViews>
  <sheetFormatPr baseColWidth="10" defaultColWidth="21.28515625" defaultRowHeight="15.75" x14ac:dyDescent="0.2"/>
  <cols>
    <col min="1" max="1" width="0.7109375" style="2" customWidth="1"/>
    <col min="2" max="2" width="9.42578125" style="9" customWidth="1"/>
    <col min="3" max="3" width="20.140625" style="10" customWidth="1"/>
    <col min="4" max="4" width="22.42578125" style="32" customWidth="1"/>
    <col min="5" max="5" width="24.140625" style="15" customWidth="1"/>
    <col min="6" max="6" width="26.7109375" style="15" customWidth="1"/>
    <col min="7" max="7" width="30" style="13" customWidth="1"/>
    <col min="8" max="8" width="24.28515625" style="13" customWidth="1"/>
    <col min="9" max="9" width="24.28515625" style="35" customWidth="1"/>
    <col min="10" max="10" width="15.42578125" style="27" customWidth="1"/>
    <col min="11" max="11" width="16.7109375" style="29" customWidth="1"/>
    <col min="12" max="13" width="5.42578125" style="44" customWidth="1"/>
    <col min="14" max="14" width="5.42578125" style="25" customWidth="1"/>
    <col min="15" max="15" width="15.5703125" style="25" customWidth="1"/>
    <col min="16" max="16" width="13.42578125" style="25" customWidth="1"/>
    <col min="17" max="18" width="16.42578125" style="25" customWidth="1"/>
    <col min="19" max="20" width="16.42578125" style="3" customWidth="1"/>
    <col min="21" max="21" width="16.42578125" style="30" customWidth="1"/>
    <col min="22" max="22" width="20.28515625" style="3" customWidth="1"/>
    <col min="23" max="23" width="14" style="2" customWidth="1"/>
    <col min="24" max="16384" width="21.28515625" style="2"/>
  </cols>
  <sheetData>
    <row r="1" spans="1:29" s="5" customFormat="1" x14ac:dyDescent="0.2">
      <c r="A1" s="5" t="s">
        <v>0</v>
      </c>
      <c r="B1" s="8"/>
      <c r="C1" s="8"/>
      <c r="D1" s="31"/>
      <c r="E1" s="14"/>
      <c r="F1" s="14"/>
      <c r="G1" s="12"/>
      <c r="H1" s="12"/>
      <c r="I1" s="34"/>
      <c r="J1" s="26"/>
      <c r="K1" s="28"/>
      <c r="L1" s="42"/>
      <c r="M1" s="42"/>
      <c r="N1" s="23"/>
      <c r="O1" s="23"/>
      <c r="P1" s="23"/>
      <c r="Q1" s="23"/>
      <c r="R1" s="23"/>
      <c r="S1" s="6"/>
      <c r="T1" s="6"/>
      <c r="U1" s="8"/>
    </row>
    <row r="2" spans="1:29" s="8" customFormat="1" ht="31.15" customHeight="1" x14ac:dyDescent="0.2">
      <c r="B2" s="564"/>
      <c r="C2" s="565"/>
      <c r="D2" s="573" t="s">
        <v>1</v>
      </c>
      <c r="E2" s="574"/>
      <c r="F2" s="574"/>
      <c r="G2" s="574"/>
      <c r="H2" s="574"/>
      <c r="I2" s="574"/>
      <c r="J2" s="574"/>
      <c r="K2" s="574"/>
      <c r="L2" s="574"/>
      <c r="M2" s="574"/>
      <c r="N2" s="574"/>
      <c r="O2" s="574"/>
      <c r="P2" s="574"/>
      <c r="Q2" s="574"/>
      <c r="R2" s="574"/>
      <c r="S2" s="574"/>
      <c r="T2" s="575"/>
      <c r="U2" s="573" t="s">
        <v>2</v>
      </c>
      <c r="V2" s="575"/>
      <c r="W2" s="5"/>
      <c r="X2" s="5"/>
      <c r="Y2" s="5"/>
      <c r="Z2" s="5"/>
      <c r="AA2" s="11"/>
      <c r="AB2" s="11"/>
      <c r="AC2" s="11"/>
    </row>
    <row r="3" spans="1:29" s="8" customFormat="1" ht="31.15" customHeight="1" x14ac:dyDescent="0.2">
      <c r="B3" s="566"/>
      <c r="C3" s="567"/>
      <c r="D3" s="573" t="s">
        <v>3</v>
      </c>
      <c r="E3" s="574"/>
      <c r="F3" s="574"/>
      <c r="G3" s="574"/>
      <c r="H3" s="574"/>
      <c r="I3" s="574"/>
      <c r="J3" s="574"/>
      <c r="K3" s="574"/>
      <c r="L3" s="574"/>
      <c r="M3" s="574"/>
      <c r="N3" s="574"/>
      <c r="O3" s="574"/>
      <c r="P3" s="574"/>
      <c r="Q3" s="574"/>
      <c r="R3" s="574"/>
      <c r="S3" s="574"/>
      <c r="T3" s="575"/>
      <c r="U3" s="573" t="s">
        <v>4</v>
      </c>
      <c r="V3" s="575"/>
      <c r="W3" s="5"/>
      <c r="X3" s="5"/>
      <c r="Y3" s="5"/>
      <c r="Z3" s="5"/>
      <c r="AA3" s="11"/>
      <c r="AB3" s="11"/>
      <c r="AC3" s="11"/>
    </row>
    <row r="4" spans="1:29" s="8" customFormat="1" ht="31.15" customHeight="1" x14ac:dyDescent="0.2">
      <c r="B4" s="568"/>
      <c r="C4" s="569"/>
      <c r="D4" s="573" t="s">
        <v>5</v>
      </c>
      <c r="E4" s="574"/>
      <c r="F4" s="574"/>
      <c r="G4" s="574"/>
      <c r="H4" s="574"/>
      <c r="I4" s="574"/>
      <c r="J4" s="574"/>
      <c r="K4" s="574"/>
      <c r="L4" s="574"/>
      <c r="M4" s="574"/>
      <c r="N4" s="574"/>
      <c r="O4" s="574"/>
      <c r="P4" s="574"/>
      <c r="Q4" s="574"/>
      <c r="R4" s="574"/>
      <c r="S4" s="574"/>
      <c r="T4" s="575"/>
      <c r="U4" s="573" t="s">
        <v>6</v>
      </c>
      <c r="V4" s="575"/>
      <c r="W4" s="5"/>
      <c r="X4" s="5"/>
      <c r="Y4" s="5"/>
      <c r="Z4" s="5"/>
      <c r="AA4" s="11"/>
      <c r="AB4" s="11"/>
      <c r="AC4" s="11"/>
    </row>
    <row r="5" spans="1:29" s="5" customFormat="1" ht="16.5" customHeight="1" x14ac:dyDescent="0.2">
      <c r="B5" s="8"/>
      <c r="C5" s="8"/>
      <c r="D5" s="31"/>
      <c r="E5" s="14"/>
      <c r="F5" s="14"/>
      <c r="G5" s="12"/>
      <c r="H5" s="12"/>
      <c r="I5" s="34"/>
      <c r="J5" s="26"/>
      <c r="K5" s="28"/>
      <c r="L5" s="42"/>
      <c r="M5" s="42"/>
      <c r="N5" s="23"/>
      <c r="O5" s="23"/>
      <c r="P5" s="23"/>
      <c r="Q5" s="23"/>
      <c r="R5" s="23"/>
      <c r="S5" s="6"/>
      <c r="T5" s="6"/>
      <c r="U5" s="8"/>
    </row>
    <row r="6" spans="1:29" s="5" customFormat="1" ht="16.5" customHeight="1" x14ac:dyDescent="0.2">
      <c r="B6" s="17" t="s">
        <v>7</v>
      </c>
      <c r="C6" s="8"/>
      <c r="D6" s="31"/>
      <c r="E6" s="14"/>
      <c r="F6" s="14"/>
      <c r="G6" s="12"/>
      <c r="H6" s="12"/>
      <c r="I6" s="34"/>
      <c r="J6" s="26"/>
      <c r="K6" s="28"/>
      <c r="L6" s="42"/>
      <c r="M6" s="42"/>
      <c r="N6" s="24"/>
      <c r="U6" s="8"/>
    </row>
    <row r="7" spans="1:29" s="5" customFormat="1" ht="17.25" customHeight="1" x14ac:dyDescent="0.2">
      <c r="D7" s="24"/>
      <c r="E7" s="19"/>
      <c r="F7" s="19"/>
      <c r="G7" s="12"/>
      <c r="H7" s="12"/>
      <c r="I7" s="34"/>
      <c r="J7" s="26"/>
      <c r="K7" s="28"/>
      <c r="L7" s="42"/>
      <c r="M7" s="42"/>
      <c r="N7" s="23"/>
      <c r="U7" s="8"/>
    </row>
    <row r="8" spans="1:29" s="5" customFormat="1" ht="25.9" customHeight="1" x14ac:dyDescent="0.2">
      <c r="C8" s="601" t="s">
        <v>8</v>
      </c>
      <c r="D8" s="602"/>
      <c r="E8" s="16" t="s">
        <v>1647</v>
      </c>
      <c r="F8" s="19"/>
      <c r="G8" s="12"/>
      <c r="H8" s="12"/>
      <c r="I8" s="34"/>
      <c r="J8" s="26"/>
      <c r="K8" s="28"/>
      <c r="L8" s="42"/>
      <c r="M8" s="42"/>
      <c r="N8" s="23"/>
      <c r="U8" s="8"/>
    </row>
    <row r="9" spans="1:29" s="5" customFormat="1" ht="25.9" customHeight="1" x14ac:dyDescent="0.2">
      <c r="C9" s="601" t="s">
        <v>9</v>
      </c>
      <c r="D9" s="602"/>
      <c r="E9" s="125">
        <v>8</v>
      </c>
      <c r="F9" s="19"/>
      <c r="G9" s="12"/>
      <c r="H9" s="12"/>
      <c r="I9" s="34"/>
      <c r="J9" s="26"/>
      <c r="K9" s="28"/>
      <c r="L9" s="42"/>
      <c r="M9" s="42"/>
      <c r="N9" s="23"/>
      <c r="U9" s="8"/>
    </row>
    <row r="10" spans="1:29" s="5" customFormat="1" ht="25.9" customHeight="1" x14ac:dyDescent="0.2">
      <c r="B10" s="8"/>
      <c r="C10" s="8"/>
      <c r="D10" s="31"/>
      <c r="E10" s="14"/>
      <c r="F10" s="14"/>
      <c r="G10" s="12"/>
      <c r="H10" s="12"/>
      <c r="I10" s="34"/>
      <c r="J10" s="26"/>
      <c r="O10" s="23"/>
      <c r="P10" s="23"/>
      <c r="Q10" s="23"/>
      <c r="R10" s="23"/>
      <c r="S10" s="6"/>
      <c r="T10" s="6"/>
      <c r="U10" s="8"/>
    </row>
    <row r="11" spans="1:29" s="18" customFormat="1" ht="25.9" customHeight="1" x14ac:dyDescent="0.25">
      <c r="B11" s="584" t="s">
        <v>10</v>
      </c>
      <c r="C11" s="584" t="s">
        <v>11</v>
      </c>
      <c r="D11" s="584" t="s">
        <v>33</v>
      </c>
      <c r="E11" s="584" t="s">
        <v>34</v>
      </c>
      <c r="F11" s="584" t="s">
        <v>35</v>
      </c>
      <c r="G11" s="572" t="s">
        <v>36</v>
      </c>
      <c r="H11" s="582" t="s">
        <v>37</v>
      </c>
      <c r="I11" s="580" t="s">
        <v>38</v>
      </c>
      <c r="K11" s="578" t="s">
        <v>39</v>
      </c>
      <c r="L11" s="579"/>
      <c r="M11" s="20">
        <f>SUM(M12:M14)</f>
        <v>18</v>
      </c>
    </row>
    <row r="12" spans="1:29" s="18" customFormat="1" ht="25.9" customHeight="1" x14ac:dyDescent="0.25">
      <c r="B12" s="585"/>
      <c r="C12" s="585"/>
      <c r="D12" s="585"/>
      <c r="E12" s="585"/>
      <c r="F12" s="585"/>
      <c r="G12" s="572"/>
      <c r="H12" s="583"/>
      <c r="I12" s="581"/>
      <c r="K12" s="20" t="s">
        <v>40</v>
      </c>
      <c r="L12" s="39">
        <v>1</v>
      </c>
      <c r="M12" s="20">
        <f>COUNT(L18:L35)</f>
        <v>17</v>
      </c>
    </row>
    <row r="13" spans="1:29" s="36" customFormat="1" ht="72" customHeight="1" x14ac:dyDescent="0.2">
      <c r="B13" s="113" t="s">
        <v>970</v>
      </c>
      <c r="C13" s="146" t="s">
        <v>971</v>
      </c>
      <c r="D13" s="144" t="s">
        <v>972</v>
      </c>
      <c r="E13" s="126">
        <v>123960000</v>
      </c>
      <c r="F13" s="126">
        <f>SUM(E17:E50)</f>
        <v>171385329</v>
      </c>
      <c r="G13" s="291">
        <f>+SUM(S18:S52)</f>
        <v>171385329</v>
      </c>
      <c r="H13" s="292">
        <f>SUM(U18:U52)</f>
        <v>108144637</v>
      </c>
      <c r="I13" s="289">
        <f>+E13-F13</f>
        <v>-47425329</v>
      </c>
      <c r="K13" s="20" t="s">
        <v>42</v>
      </c>
      <c r="L13" s="40">
        <v>2</v>
      </c>
      <c r="M13" s="20">
        <f>COUNT(M18:M52)</f>
        <v>1</v>
      </c>
    </row>
    <row r="14" spans="1:29" s="36" customFormat="1" ht="25.5" x14ac:dyDescent="0.2">
      <c r="B14" s="572" t="s">
        <v>13</v>
      </c>
      <c r="C14" s="572"/>
      <c r="D14" s="572"/>
      <c r="E14" s="572"/>
      <c r="F14" s="293">
        <f>+F13/E13</f>
        <v>1.3825857454017425</v>
      </c>
      <c r="G14" s="293">
        <f>+G13/E13</f>
        <v>1.3825857454017425</v>
      </c>
      <c r="H14" s="293">
        <f>+H13/E13</f>
        <v>0.87241559373991606</v>
      </c>
      <c r="I14" s="286"/>
      <c r="K14" s="20" t="s">
        <v>43</v>
      </c>
      <c r="L14" s="41">
        <v>3</v>
      </c>
      <c r="M14" s="20">
        <f>COUNT(N18:N67)</f>
        <v>0</v>
      </c>
    </row>
    <row r="15" spans="1:29" s="36" customFormat="1" ht="24.6" customHeight="1" x14ac:dyDescent="0.2">
      <c r="B15" s="100"/>
      <c r="C15" s="100"/>
      <c r="L15" s="33"/>
      <c r="M15" s="33"/>
      <c r="N15" s="33"/>
    </row>
    <row r="16" spans="1:29" s="36" customFormat="1" ht="24.6" customHeight="1" x14ac:dyDescent="0.2">
      <c r="B16" s="584" t="s">
        <v>44</v>
      </c>
      <c r="C16" s="584" t="s">
        <v>45</v>
      </c>
      <c r="D16" s="584" t="s">
        <v>46</v>
      </c>
      <c r="E16" s="584" t="s">
        <v>35</v>
      </c>
      <c r="F16" s="584" t="s">
        <v>47</v>
      </c>
      <c r="G16" s="584" t="s">
        <v>48</v>
      </c>
      <c r="H16" s="584" t="s">
        <v>49</v>
      </c>
      <c r="I16" s="584" t="s">
        <v>50</v>
      </c>
      <c r="J16" s="584" t="s">
        <v>51</v>
      </c>
      <c r="K16" s="584" t="s">
        <v>52</v>
      </c>
      <c r="L16" s="586" t="s">
        <v>53</v>
      </c>
      <c r="M16" s="587"/>
      <c r="N16" s="588"/>
      <c r="O16" s="584" t="s">
        <v>54</v>
      </c>
      <c r="P16" s="584" t="s">
        <v>55</v>
      </c>
      <c r="Q16" s="584" t="s">
        <v>56</v>
      </c>
      <c r="R16" s="597" t="s">
        <v>57</v>
      </c>
      <c r="S16" s="584" t="s">
        <v>58</v>
      </c>
      <c r="T16" s="584" t="s">
        <v>59</v>
      </c>
      <c r="U16" s="584" t="s">
        <v>60</v>
      </c>
      <c r="V16" s="572" t="s">
        <v>61</v>
      </c>
    </row>
    <row r="17" spans="2:22" s="36" customFormat="1" ht="24.6" customHeight="1" x14ac:dyDescent="0.2">
      <c r="B17" s="585"/>
      <c r="C17" s="585"/>
      <c r="D17" s="585"/>
      <c r="E17" s="585"/>
      <c r="F17" s="585"/>
      <c r="G17" s="585"/>
      <c r="H17" s="585"/>
      <c r="I17" s="585"/>
      <c r="J17" s="585"/>
      <c r="K17" s="585"/>
      <c r="L17" s="45">
        <v>1</v>
      </c>
      <c r="M17" s="46">
        <v>2</v>
      </c>
      <c r="N17" s="47">
        <v>3</v>
      </c>
      <c r="O17" s="585"/>
      <c r="P17" s="585"/>
      <c r="Q17" s="585"/>
      <c r="R17" s="598"/>
      <c r="S17" s="585"/>
      <c r="T17" s="585"/>
      <c r="U17" s="585"/>
      <c r="V17" s="572"/>
    </row>
    <row r="18" spans="2:22" ht="253.9" customHeight="1" x14ac:dyDescent="0.2">
      <c r="B18" s="56" t="s">
        <v>724</v>
      </c>
      <c r="C18" s="55" t="s">
        <v>973</v>
      </c>
      <c r="D18" s="66">
        <v>123960000</v>
      </c>
      <c r="E18" s="101">
        <v>21685329</v>
      </c>
      <c r="F18" s="140">
        <f>+E18/D18</f>
        <v>0.17493811713455953</v>
      </c>
      <c r="G18" s="64" t="s">
        <v>974</v>
      </c>
      <c r="H18" s="64" t="s">
        <v>63</v>
      </c>
      <c r="I18" s="98" t="s">
        <v>64</v>
      </c>
      <c r="J18" s="61" t="s">
        <v>975</v>
      </c>
      <c r="K18" s="98" t="s">
        <v>64</v>
      </c>
      <c r="L18" s="45">
        <v>1</v>
      </c>
      <c r="M18" s="131"/>
      <c r="N18" s="57"/>
      <c r="O18" s="87" t="s">
        <v>66</v>
      </c>
      <c r="P18" s="56" t="s">
        <v>976</v>
      </c>
      <c r="Q18" s="101">
        <v>21685329</v>
      </c>
      <c r="R18" s="55">
        <v>178</v>
      </c>
      <c r="S18" s="71">
        <v>21685329</v>
      </c>
      <c r="T18" s="59" t="s">
        <v>1492</v>
      </c>
      <c r="U18" s="80">
        <v>4528000</v>
      </c>
      <c r="V18" s="71"/>
    </row>
    <row r="19" spans="2:22" ht="82.5" x14ac:dyDescent="0.2">
      <c r="B19" s="56" t="s">
        <v>724</v>
      </c>
      <c r="C19" s="55" t="s">
        <v>973</v>
      </c>
      <c r="D19" s="66">
        <v>123960000</v>
      </c>
      <c r="E19" s="101">
        <v>12100000</v>
      </c>
      <c r="F19" s="140">
        <f t="shared" ref="F19:F35" si="0">+E19/D19</f>
        <v>9.7612132946111652E-2</v>
      </c>
      <c r="G19" s="55" t="s">
        <v>977</v>
      </c>
      <c r="H19" s="64" t="s">
        <v>73</v>
      </c>
      <c r="I19" s="56" t="s">
        <v>978</v>
      </c>
      <c r="J19" s="61" t="s">
        <v>975</v>
      </c>
      <c r="K19" s="56" t="s">
        <v>100</v>
      </c>
      <c r="L19" s="45">
        <v>1</v>
      </c>
      <c r="M19" s="72"/>
      <c r="N19" s="57"/>
      <c r="O19" s="87" t="s">
        <v>66</v>
      </c>
      <c r="P19" s="56" t="s">
        <v>979</v>
      </c>
      <c r="Q19" s="101">
        <v>12100000</v>
      </c>
      <c r="R19" s="55">
        <v>318</v>
      </c>
      <c r="S19" s="71">
        <v>12100000</v>
      </c>
      <c r="T19" s="59">
        <v>2475</v>
      </c>
      <c r="U19" s="90">
        <v>9496200</v>
      </c>
      <c r="V19" s="55"/>
    </row>
    <row r="20" spans="2:22" ht="148.5" x14ac:dyDescent="0.2">
      <c r="B20" s="175" t="s">
        <v>724</v>
      </c>
      <c r="C20" s="55" t="s">
        <v>973</v>
      </c>
      <c r="D20" s="66">
        <v>123960000</v>
      </c>
      <c r="E20" s="101">
        <v>12100000</v>
      </c>
      <c r="F20" s="140">
        <f t="shared" si="0"/>
        <v>9.7612132946111652E-2</v>
      </c>
      <c r="G20" s="55" t="s">
        <v>980</v>
      </c>
      <c r="H20" s="64" t="s">
        <v>73</v>
      </c>
      <c r="I20" s="56" t="s">
        <v>981</v>
      </c>
      <c r="J20" s="61" t="s">
        <v>975</v>
      </c>
      <c r="K20" s="56" t="s">
        <v>100</v>
      </c>
      <c r="L20" s="45">
        <v>1</v>
      </c>
      <c r="M20" s="72"/>
      <c r="N20" s="57"/>
      <c r="O20" s="87" t="s">
        <v>66</v>
      </c>
      <c r="P20" s="56" t="s">
        <v>982</v>
      </c>
      <c r="Q20" s="101">
        <v>12100000</v>
      </c>
      <c r="R20" s="55">
        <v>324</v>
      </c>
      <c r="S20" s="71">
        <v>12100000</v>
      </c>
      <c r="T20" s="59">
        <v>2765</v>
      </c>
      <c r="U20" s="90">
        <v>9290092</v>
      </c>
      <c r="V20" s="71"/>
    </row>
    <row r="21" spans="2:22" ht="132" x14ac:dyDescent="0.2">
      <c r="B21" s="175" t="s">
        <v>724</v>
      </c>
      <c r="C21" s="55" t="s">
        <v>973</v>
      </c>
      <c r="D21" s="66">
        <v>123960000</v>
      </c>
      <c r="E21" s="101">
        <v>12100000</v>
      </c>
      <c r="F21" s="140">
        <f t="shared" si="0"/>
        <v>9.7612132946111652E-2</v>
      </c>
      <c r="G21" s="55" t="s">
        <v>983</v>
      </c>
      <c r="H21" s="64" t="s">
        <v>73</v>
      </c>
      <c r="I21" s="56" t="s">
        <v>984</v>
      </c>
      <c r="J21" s="61" t="s">
        <v>975</v>
      </c>
      <c r="K21" s="56" t="s">
        <v>100</v>
      </c>
      <c r="L21" s="45">
        <v>1</v>
      </c>
      <c r="M21" s="72"/>
      <c r="N21" s="131"/>
      <c r="O21" s="87" t="s">
        <v>66</v>
      </c>
      <c r="P21" s="56" t="s">
        <v>985</v>
      </c>
      <c r="Q21" s="80">
        <v>12100000</v>
      </c>
      <c r="R21" s="55">
        <v>323</v>
      </c>
      <c r="S21" s="71">
        <v>12100000</v>
      </c>
      <c r="T21" s="59">
        <v>2721</v>
      </c>
      <c r="U21" s="90">
        <v>9290092</v>
      </c>
      <c r="V21" s="346"/>
    </row>
    <row r="22" spans="2:22" ht="99" x14ac:dyDescent="0.2">
      <c r="B22" s="175" t="s">
        <v>724</v>
      </c>
      <c r="C22" s="55" t="s">
        <v>973</v>
      </c>
      <c r="D22" s="66">
        <v>123960000</v>
      </c>
      <c r="E22" s="101">
        <v>12100000</v>
      </c>
      <c r="F22" s="140">
        <f t="shared" si="0"/>
        <v>9.7612132946111652E-2</v>
      </c>
      <c r="G22" s="55" t="s">
        <v>986</v>
      </c>
      <c r="H22" s="64" t="s">
        <v>73</v>
      </c>
      <c r="I22" s="56" t="s">
        <v>987</v>
      </c>
      <c r="J22" s="61" t="s">
        <v>975</v>
      </c>
      <c r="K22" s="56" t="s">
        <v>100</v>
      </c>
      <c r="L22" s="45">
        <v>1</v>
      </c>
      <c r="M22" s="72"/>
      <c r="N22" s="57"/>
      <c r="O22" s="87" t="s">
        <v>66</v>
      </c>
      <c r="P22" s="56" t="s">
        <v>988</v>
      </c>
      <c r="Q22" s="80">
        <v>12100000</v>
      </c>
      <c r="R22" s="55">
        <v>320</v>
      </c>
      <c r="S22" s="71">
        <v>12100000</v>
      </c>
      <c r="T22" s="59">
        <v>2625</v>
      </c>
      <c r="U22" s="90">
        <v>9290092</v>
      </c>
      <c r="V22" s="346"/>
    </row>
    <row r="23" spans="2:22" ht="115.5" x14ac:dyDescent="0.2">
      <c r="B23" s="56" t="s">
        <v>724</v>
      </c>
      <c r="C23" s="55" t="s">
        <v>973</v>
      </c>
      <c r="D23" s="66">
        <v>123960000</v>
      </c>
      <c r="E23" s="101">
        <v>12100000</v>
      </c>
      <c r="F23" s="140">
        <f t="shared" si="0"/>
        <v>9.7612132946111652E-2</v>
      </c>
      <c r="G23" s="55" t="s">
        <v>989</v>
      </c>
      <c r="H23" s="64" t="s">
        <v>73</v>
      </c>
      <c r="I23" s="56" t="s">
        <v>990</v>
      </c>
      <c r="J23" s="61" t="s">
        <v>975</v>
      </c>
      <c r="K23" s="56" t="s">
        <v>100</v>
      </c>
      <c r="L23" s="45">
        <v>1</v>
      </c>
      <c r="M23" s="72"/>
      <c r="N23" s="131"/>
      <c r="O23" s="87" t="s">
        <v>1483</v>
      </c>
      <c r="P23" s="56" t="s">
        <v>991</v>
      </c>
      <c r="Q23" s="101">
        <v>12100000</v>
      </c>
      <c r="R23" s="55">
        <v>319</v>
      </c>
      <c r="S23" s="71">
        <v>12100000</v>
      </c>
      <c r="T23" s="55">
        <v>0</v>
      </c>
      <c r="U23" s="55">
        <v>0</v>
      </c>
      <c r="V23" s="198"/>
    </row>
    <row r="24" spans="2:22" ht="105.6" customHeight="1" x14ac:dyDescent="0.2">
      <c r="B24" s="56" t="s">
        <v>724</v>
      </c>
      <c r="C24" s="55" t="s">
        <v>973</v>
      </c>
      <c r="D24" s="66">
        <v>123960000</v>
      </c>
      <c r="E24" s="101">
        <v>7000000</v>
      </c>
      <c r="F24" s="140">
        <f t="shared" si="0"/>
        <v>5.6469828977089381E-2</v>
      </c>
      <c r="G24" s="55" t="s">
        <v>992</v>
      </c>
      <c r="H24" s="64" t="s">
        <v>73</v>
      </c>
      <c r="I24" s="56" t="s">
        <v>993</v>
      </c>
      <c r="J24" s="61" t="s">
        <v>975</v>
      </c>
      <c r="K24" s="56" t="s">
        <v>100</v>
      </c>
      <c r="L24" s="45">
        <v>1</v>
      </c>
      <c r="M24" s="131"/>
      <c r="N24" s="57"/>
      <c r="O24" s="87" t="s">
        <v>66</v>
      </c>
      <c r="P24" s="56" t="s">
        <v>994</v>
      </c>
      <c r="Q24" s="80">
        <v>7000000</v>
      </c>
      <c r="R24" s="55">
        <v>317</v>
      </c>
      <c r="S24" s="71">
        <v>7000000</v>
      </c>
      <c r="T24" s="55">
        <v>2626</v>
      </c>
      <c r="U24" s="60">
        <v>6279987</v>
      </c>
      <c r="V24" s="198"/>
    </row>
    <row r="25" spans="2:22" ht="99" x14ac:dyDescent="0.2">
      <c r="B25" s="56" t="s">
        <v>724</v>
      </c>
      <c r="C25" s="55" t="s">
        <v>973</v>
      </c>
      <c r="D25" s="66">
        <v>123960000</v>
      </c>
      <c r="E25" s="101">
        <v>12100000</v>
      </c>
      <c r="F25" s="140">
        <f t="shared" si="0"/>
        <v>9.7612132946111652E-2</v>
      </c>
      <c r="G25" s="55" t="s">
        <v>995</v>
      </c>
      <c r="H25" s="64" t="s">
        <v>73</v>
      </c>
      <c r="I25" s="56" t="s">
        <v>996</v>
      </c>
      <c r="J25" s="61" t="s">
        <v>975</v>
      </c>
      <c r="K25" s="56" t="s">
        <v>100</v>
      </c>
      <c r="L25" s="45">
        <v>1</v>
      </c>
      <c r="M25" s="72"/>
      <c r="N25" s="131"/>
      <c r="O25" s="87" t="s">
        <v>66</v>
      </c>
      <c r="P25" s="56" t="s">
        <v>997</v>
      </c>
      <c r="Q25" s="101">
        <v>12100000</v>
      </c>
      <c r="R25" s="55">
        <v>321</v>
      </c>
      <c r="S25" s="71">
        <v>12100000</v>
      </c>
      <c r="T25" s="55">
        <v>2859</v>
      </c>
      <c r="U25" s="60">
        <v>9290092</v>
      </c>
      <c r="V25" s="198"/>
    </row>
    <row r="26" spans="2:22" ht="99" x14ac:dyDescent="0.2">
      <c r="B26" s="56" t="s">
        <v>724</v>
      </c>
      <c r="C26" s="55" t="s">
        <v>973</v>
      </c>
      <c r="D26" s="66">
        <v>123960000</v>
      </c>
      <c r="E26" s="101">
        <v>12100000</v>
      </c>
      <c r="F26" s="140">
        <f t="shared" si="0"/>
        <v>9.7612132946111652E-2</v>
      </c>
      <c r="G26" s="55" t="s">
        <v>998</v>
      </c>
      <c r="H26" s="64" t="s">
        <v>73</v>
      </c>
      <c r="I26" s="56" t="s">
        <v>999</v>
      </c>
      <c r="J26" s="61" t="s">
        <v>975</v>
      </c>
      <c r="K26" s="56" t="s">
        <v>100</v>
      </c>
      <c r="L26" s="45">
        <v>1</v>
      </c>
      <c r="M26" s="131"/>
      <c r="N26" s="131"/>
      <c r="O26" s="87" t="s">
        <v>66</v>
      </c>
      <c r="P26" s="56" t="s">
        <v>1000</v>
      </c>
      <c r="Q26" s="101">
        <v>12100000</v>
      </c>
      <c r="R26" s="55">
        <v>316</v>
      </c>
      <c r="S26" s="71">
        <v>12100000</v>
      </c>
      <c r="T26" s="56">
        <v>3263</v>
      </c>
      <c r="U26" s="461">
        <v>9290092</v>
      </c>
      <c r="V26" s="198"/>
    </row>
    <row r="27" spans="2:22" ht="66" x14ac:dyDescent="0.2">
      <c r="B27" s="413" t="s">
        <v>724</v>
      </c>
      <c r="C27" s="180" t="s">
        <v>973</v>
      </c>
      <c r="D27" s="366">
        <v>123960000</v>
      </c>
      <c r="E27" s="130">
        <v>6600000</v>
      </c>
      <c r="F27" s="204">
        <f t="shared" si="0"/>
        <v>5.324298160696999E-2</v>
      </c>
      <c r="G27" s="180" t="s">
        <v>1001</v>
      </c>
      <c r="H27" s="205" t="s">
        <v>73</v>
      </c>
      <c r="I27" s="184" t="s">
        <v>1002</v>
      </c>
      <c r="J27" s="128" t="s">
        <v>975</v>
      </c>
      <c r="K27" s="184" t="s">
        <v>100</v>
      </c>
      <c r="L27" s="45">
        <v>1</v>
      </c>
      <c r="M27" s="138"/>
      <c r="N27" s="201"/>
      <c r="O27" s="192" t="s">
        <v>66</v>
      </c>
      <c r="P27" s="184" t="s">
        <v>1003</v>
      </c>
      <c r="Q27" s="189">
        <v>6600000</v>
      </c>
      <c r="R27" s="180">
        <v>322</v>
      </c>
      <c r="S27" s="71">
        <v>6600000</v>
      </c>
      <c r="T27" s="55">
        <v>2891</v>
      </c>
      <c r="U27" s="60">
        <v>4189990</v>
      </c>
      <c r="V27" s="198"/>
    </row>
    <row r="28" spans="2:22" ht="313.5" x14ac:dyDescent="0.2">
      <c r="B28" s="55" t="s">
        <v>724</v>
      </c>
      <c r="C28" s="55" t="s">
        <v>973</v>
      </c>
      <c r="D28" s="66">
        <v>123960000</v>
      </c>
      <c r="E28" s="432">
        <v>6000000</v>
      </c>
      <c r="F28" s="357">
        <f t="shared" si="0"/>
        <v>4.8402710551790899E-2</v>
      </c>
      <c r="G28" s="107" t="s">
        <v>1844</v>
      </c>
      <c r="H28" s="64" t="s">
        <v>73</v>
      </c>
      <c r="I28" s="107" t="s">
        <v>1847</v>
      </c>
      <c r="J28" s="172" t="s">
        <v>975</v>
      </c>
      <c r="K28" s="401" t="s">
        <v>1739</v>
      </c>
      <c r="L28" s="45">
        <v>1</v>
      </c>
      <c r="M28" s="401"/>
      <c r="N28" s="401"/>
      <c r="O28" s="401" t="s">
        <v>1744</v>
      </c>
      <c r="P28" s="486" t="s">
        <v>1858</v>
      </c>
      <c r="Q28" s="487">
        <v>6000000</v>
      </c>
      <c r="R28" s="508">
        <v>1527</v>
      </c>
      <c r="S28" s="490">
        <v>6000000</v>
      </c>
      <c r="T28" s="197">
        <v>6419</v>
      </c>
      <c r="U28" s="480">
        <v>5500000</v>
      </c>
      <c r="V28" s="401"/>
    </row>
    <row r="29" spans="2:22" ht="313.5" x14ac:dyDescent="0.2">
      <c r="B29" s="175" t="s">
        <v>724</v>
      </c>
      <c r="C29" s="55" t="s">
        <v>973</v>
      </c>
      <c r="D29" s="66">
        <v>123960000</v>
      </c>
      <c r="E29" s="432">
        <v>6000000</v>
      </c>
      <c r="F29" s="357">
        <f t="shared" si="0"/>
        <v>4.8402710551790899E-2</v>
      </c>
      <c r="G29" s="107" t="s">
        <v>1845</v>
      </c>
      <c r="H29" s="205" t="s">
        <v>73</v>
      </c>
      <c r="I29" s="107" t="s">
        <v>1848</v>
      </c>
      <c r="J29" s="172" t="s">
        <v>975</v>
      </c>
      <c r="K29" s="401" t="s">
        <v>682</v>
      </c>
      <c r="L29" s="45">
        <v>1</v>
      </c>
      <c r="M29" s="401"/>
      <c r="N29" s="401"/>
      <c r="O29" s="401" t="s">
        <v>1744</v>
      </c>
      <c r="P29" s="486" t="s">
        <v>1859</v>
      </c>
      <c r="Q29" s="487">
        <v>6000000</v>
      </c>
      <c r="R29" s="508">
        <v>1526</v>
      </c>
      <c r="S29" s="490">
        <v>6000000</v>
      </c>
      <c r="T29" s="197">
        <v>6417</v>
      </c>
      <c r="U29" s="480">
        <v>6000000</v>
      </c>
      <c r="V29" s="401"/>
    </row>
    <row r="30" spans="2:22" ht="297" x14ac:dyDescent="0.2">
      <c r="B30" s="55" t="s">
        <v>724</v>
      </c>
      <c r="C30" s="55" t="s">
        <v>973</v>
      </c>
      <c r="D30" s="66">
        <v>123960000</v>
      </c>
      <c r="E30" s="432">
        <v>6000000</v>
      </c>
      <c r="F30" s="357">
        <f t="shared" si="0"/>
        <v>4.8402710551790899E-2</v>
      </c>
      <c r="G30" s="107" t="s">
        <v>1846</v>
      </c>
      <c r="H30" s="64" t="s">
        <v>73</v>
      </c>
      <c r="I30" s="107" t="s">
        <v>1849</v>
      </c>
      <c r="J30" s="172" t="s">
        <v>975</v>
      </c>
      <c r="K30" s="401" t="s">
        <v>75</v>
      </c>
      <c r="L30" s="45">
        <v>1</v>
      </c>
      <c r="M30" s="401"/>
      <c r="N30" s="401"/>
      <c r="O30" s="401" t="s">
        <v>1744</v>
      </c>
      <c r="P30" s="486" t="s">
        <v>1860</v>
      </c>
      <c r="Q30" s="487">
        <v>6000000</v>
      </c>
      <c r="R30" s="508">
        <v>1586</v>
      </c>
      <c r="S30" s="490">
        <v>6000000</v>
      </c>
      <c r="T30" s="197">
        <v>6444</v>
      </c>
      <c r="U30" s="480">
        <v>3700000</v>
      </c>
      <c r="V30" s="401"/>
    </row>
    <row r="31" spans="2:22" ht="297" x14ac:dyDescent="0.2">
      <c r="B31" s="175" t="s">
        <v>724</v>
      </c>
      <c r="C31" s="55" t="s">
        <v>973</v>
      </c>
      <c r="D31" s="66">
        <v>123960000</v>
      </c>
      <c r="E31" s="432">
        <v>6000000</v>
      </c>
      <c r="F31" s="357">
        <f t="shared" si="0"/>
        <v>4.8402710551790899E-2</v>
      </c>
      <c r="G31" s="107" t="s">
        <v>1850</v>
      </c>
      <c r="H31" s="205" t="s">
        <v>73</v>
      </c>
      <c r="I31" s="107" t="s">
        <v>1852</v>
      </c>
      <c r="J31" s="172" t="s">
        <v>975</v>
      </c>
      <c r="K31" s="401" t="s">
        <v>100</v>
      </c>
      <c r="L31" s="45">
        <v>1</v>
      </c>
      <c r="M31" s="401"/>
      <c r="N31" s="401"/>
      <c r="O31" s="401" t="s">
        <v>1744</v>
      </c>
      <c r="P31" s="486" t="s">
        <v>1861</v>
      </c>
      <c r="Q31" s="487">
        <v>6000000</v>
      </c>
      <c r="R31" s="508">
        <v>1531</v>
      </c>
      <c r="S31" s="490">
        <v>6000000</v>
      </c>
      <c r="T31" s="197">
        <v>6442</v>
      </c>
      <c r="U31" s="480">
        <v>5500000</v>
      </c>
      <c r="V31" s="401"/>
    </row>
    <row r="32" spans="2:22" ht="313.5" x14ac:dyDescent="0.2">
      <c r="B32" s="55" t="s">
        <v>724</v>
      </c>
      <c r="C32" s="55" t="s">
        <v>973</v>
      </c>
      <c r="D32" s="66">
        <v>123960000</v>
      </c>
      <c r="E32" s="432">
        <v>6000000</v>
      </c>
      <c r="F32" s="357">
        <f t="shared" si="0"/>
        <v>4.8402710551790899E-2</v>
      </c>
      <c r="G32" s="107" t="s">
        <v>1851</v>
      </c>
      <c r="H32" s="64" t="s">
        <v>73</v>
      </c>
      <c r="I32" s="107" t="s">
        <v>1853</v>
      </c>
      <c r="J32" s="172" t="s">
        <v>975</v>
      </c>
      <c r="K32" s="401" t="s">
        <v>169</v>
      </c>
      <c r="L32" s="45">
        <v>1</v>
      </c>
      <c r="M32" s="401"/>
      <c r="N32" s="401"/>
      <c r="O32" s="401" t="s">
        <v>1744</v>
      </c>
      <c r="P32" s="486" t="s">
        <v>1862</v>
      </c>
      <c r="Q32" s="487">
        <v>6000000</v>
      </c>
      <c r="R32" s="508">
        <v>1528</v>
      </c>
      <c r="S32" s="490">
        <v>6000000</v>
      </c>
      <c r="T32" s="197">
        <v>6420</v>
      </c>
      <c r="U32" s="480">
        <v>5500000</v>
      </c>
      <c r="V32" s="401"/>
    </row>
    <row r="33" spans="2:22" ht="363" x14ac:dyDescent="0.2">
      <c r="B33" s="175" t="s">
        <v>724</v>
      </c>
      <c r="C33" s="55" t="s">
        <v>973</v>
      </c>
      <c r="D33" s="66">
        <v>123960000</v>
      </c>
      <c r="E33" s="432">
        <v>6000000</v>
      </c>
      <c r="F33" s="357">
        <f t="shared" si="0"/>
        <v>4.8402710551790899E-2</v>
      </c>
      <c r="G33" s="107" t="s">
        <v>1854</v>
      </c>
      <c r="H33" s="205" t="s">
        <v>73</v>
      </c>
      <c r="I33" s="107" t="s">
        <v>1856</v>
      </c>
      <c r="J33" s="172" t="s">
        <v>975</v>
      </c>
      <c r="K33" s="401" t="s">
        <v>196</v>
      </c>
      <c r="L33" s="45">
        <v>1</v>
      </c>
      <c r="M33" s="401"/>
      <c r="N33" s="401"/>
      <c r="O33" s="401" t="s">
        <v>1744</v>
      </c>
      <c r="P33" s="486" t="s">
        <v>1863</v>
      </c>
      <c r="Q33" s="487">
        <v>6000000</v>
      </c>
      <c r="R33" s="508">
        <v>1529</v>
      </c>
      <c r="S33" s="490">
        <v>6000000</v>
      </c>
      <c r="T33" s="197">
        <v>6441</v>
      </c>
      <c r="U33" s="480">
        <v>5500000</v>
      </c>
      <c r="V33" s="401"/>
    </row>
    <row r="34" spans="2:22" ht="280.5" x14ac:dyDescent="0.2">
      <c r="B34" s="180" t="s">
        <v>724</v>
      </c>
      <c r="C34" s="180" t="s">
        <v>973</v>
      </c>
      <c r="D34" s="366">
        <v>123960000</v>
      </c>
      <c r="E34" s="445">
        <v>6000000</v>
      </c>
      <c r="F34" s="436">
        <f t="shared" si="0"/>
        <v>4.8402710551790899E-2</v>
      </c>
      <c r="G34" s="313" t="s">
        <v>1855</v>
      </c>
      <c r="H34" s="205" t="s">
        <v>73</v>
      </c>
      <c r="I34" s="313" t="s">
        <v>1857</v>
      </c>
      <c r="J34" s="533" t="s">
        <v>975</v>
      </c>
      <c r="K34" s="437" t="s">
        <v>103</v>
      </c>
      <c r="L34" s="45">
        <v>1</v>
      </c>
      <c r="M34" s="437"/>
      <c r="N34" s="437"/>
      <c r="O34" s="401" t="s">
        <v>1744</v>
      </c>
      <c r="P34" s="486" t="s">
        <v>1864</v>
      </c>
      <c r="Q34" s="487">
        <v>6000000</v>
      </c>
      <c r="R34" s="508">
        <v>1530</v>
      </c>
      <c r="S34" s="490">
        <v>6000000</v>
      </c>
      <c r="T34" s="197">
        <v>6443</v>
      </c>
      <c r="U34" s="480">
        <v>5500000</v>
      </c>
      <c r="V34" s="401"/>
    </row>
    <row r="35" spans="2:22" ht="148.5" x14ac:dyDescent="0.2">
      <c r="B35" s="175" t="s">
        <v>724</v>
      </c>
      <c r="C35" s="55" t="s">
        <v>973</v>
      </c>
      <c r="D35" s="66">
        <v>123960000</v>
      </c>
      <c r="E35" s="432">
        <v>9400000</v>
      </c>
      <c r="F35" s="357">
        <f t="shared" si="0"/>
        <v>7.5830913197805744E-2</v>
      </c>
      <c r="G35" s="107" t="s">
        <v>1865</v>
      </c>
      <c r="H35" s="110" t="s">
        <v>63</v>
      </c>
      <c r="I35" s="197" t="s">
        <v>64</v>
      </c>
      <c r="J35" s="533" t="s">
        <v>975</v>
      </c>
      <c r="K35" s="108" t="s">
        <v>221</v>
      </c>
      <c r="L35" s="108"/>
      <c r="M35" s="46">
        <v>2</v>
      </c>
      <c r="N35" s="108"/>
      <c r="O35" s="401" t="s">
        <v>1744</v>
      </c>
      <c r="P35" s="486" t="s">
        <v>1866</v>
      </c>
      <c r="Q35" s="487">
        <v>9400000</v>
      </c>
      <c r="R35" s="108"/>
      <c r="S35" s="490">
        <v>9400000</v>
      </c>
      <c r="T35" s="198"/>
      <c r="U35" s="198"/>
      <c r="V35" s="198"/>
    </row>
  </sheetData>
  <sheetProtection algorithmName="SHA-512" hashValue="pTjAZPSXnH586RJhTglH8wbegwpn28CrkfvA1iYnkSpBWgnx9t3Bre7+1eGj96JM0amjGXPhOJkWSBDHlySrqA==" saltValue="bYRL/Vb79Sh9jB/bB2bJ6Q==" spinCount="100000" sheet="1" objects="1" scenarios="1"/>
  <mergeCells count="38">
    <mergeCell ref="R16:R17"/>
    <mergeCell ref="S16:S17"/>
    <mergeCell ref="T16:T17"/>
    <mergeCell ref="U16:U17"/>
    <mergeCell ref="J16:J17"/>
    <mergeCell ref="K16:K17"/>
    <mergeCell ref="L16:N16"/>
    <mergeCell ref="O16:O17"/>
    <mergeCell ref="P16:P17"/>
    <mergeCell ref="Q16:Q17"/>
    <mergeCell ref="H16:H17"/>
    <mergeCell ref="I16:I17"/>
    <mergeCell ref="H11:H12"/>
    <mergeCell ref="I11:I12"/>
    <mergeCell ref="B14:E14"/>
    <mergeCell ref="G11:G12"/>
    <mergeCell ref="B16:B17"/>
    <mergeCell ref="C16:C17"/>
    <mergeCell ref="D16:D17"/>
    <mergeCell ref="E16:E17"/>
    <mergeCell ref="F16:F17"/>
    <mergeCell ref="G16:G17"/>
    <mergeCell ref="V16:V17"/>
    <mergeCell ref="B2:C4"/>
    <mergeCell ref="D2:T2"/>
    <mergeCell ref="U2:V2"/>
    <mergeCell ref="D3:T3"/>
    <mergeCell ref="U3:V3"/>
    <mergeCell ref="D4:T4"/>
    <mergeCell ref="U4:V4"/>
    <mergeCell ref="C8:D8"/>
    <mergeCell ref="C9:D9"/>
    <mergeCell ref="K11:L11"/>
    <mergeCell ref="B11:B12"/>
    <mergeCell ref="C11:C12"/>
    <mergeCell ref="D11:D12"/>
    <mergeCell ref="E11:E12"/>
    <mergeCell ref="F11:F12"/>
  </mergeCells>
  <dataValidations count="1">
    <dataValidation type="list" allowBlank="1" showInputMessage="1" showErrorMessage="1" sqref="H18:H34">
      <formula1>#REF!</formula1>
    </dataValidation>
  </dataValidations>
  <printOptions horizontalCentered="1"/>
  <pageMargins left="0.23622047244094491" right="0.23622047244094491" top="0.74803149606299213" bottom="0.74803149606299213" header="0.31496062992125984" footer="0.31496062992125984"/>
  <pageSetup paperSize="123" scale="50"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dimension ref="A1:AC33"/>
  <sheetViews>
    <sheetView zoomScale="60" zoomScaleNormal="60" workbookViewId="0">
      <selection activeCell="B6" sqref="B6"/>
    </sheetView>
  </sheetViews>
  <sheetFormatPr baseColWidth="10" defaultColWidth="21.28515625" defaultRowHeight="15.75" x14ac:dyDescent="0.2"/>
  <cols>
    <col min="1" max="1" width="0.7109375" style="2" customWidth="1"/>
    <col min="2" max="2" width="9.42578125" style="9" customWidth="1"/>
    <col min="3" max="3" width="20.140625" style="10" customWidth="1"/>
    <col min="4" max="4" width="22.42578125" style="32" customWidth="1"/>
    <col min="5" max="5" width="24.140625" style="15" customWidth="1"/>
    <col min="6" max="6" width="26.7109375" style="15" customWidth="1"/>
    <col min="7" max="7" width="30.5703125" style="13" customWidth="1"/>
    <col min="8" max="8" width="25.140625" style="13" customWidth="1"/>
    <col min="9" max="9" width="24.7109375" style="35" customWidth="1"/>
    <col min="10" max="10" width="16.42578125" style="27" customWidth="1"/>
    <col min="11" max="11" width="16.7109375" style="29" customWidth="1"/>
    <col min="12" max="13" width="5.42578125" style="44" customWidth="1"/>
    <col min="14" max="14" width="5.42578125" style="25" customWidth="1"/>
    <col min="15" max="15" width="15.5703125" style="25" customWidth="1"/>
    <col min="16" max="16" width="13.42578125" style="25" customWidth="1"/>
    <col min="17" max="18" width="16.42578125" style="25" customWidth="1"/>
    <col min="19" max="20" width="16.42578125" style="3" customWidth="1"/>
    <col min="21" max="21" width="16.42578125" style="30" customWidth="1"/>
    <col min="22" max="22" width="20.28515625" style="3" customWidth="1"/>
    <col min="23" max="23" width="14" style="2" customWidth="1"/>
    <col min="24" max="16384" width="21.28515625" style="2"/>
  </cols>
  <sheetData>
    <row r="1" spans="1:29" s="5" customFormat="1" x14ac:dyDescent="0.2">
      <c r="A1" s="5" t="s">
        <v>0</v>
      </c>
      <c r="B1" s="8"/>
      <c r="C1" s="8"/>
      <c r="D1" s="31"/>
      <c r="E1" s="14"/>
      <c r="F1" s="14"/>
      <c r="G1" s="12"/>
      <c r="H1" s="12"/>
      <c r="I1" s="34"/>
      <c r="J1" s="26"/>
      <c r="K1" s="28"/>
      <c r="L1" s="42"/>
      <c r="M1" s="42"/>
      <c r="N1" s="23"/>
      <c r="O1" s="23"/>
      <c r="P1" s="23"/>
      <c r="Q1" s="23"/>
      <c r="R1" s="23"/>
      <c r="S1" s="6"/>
      <c r="T1" s="6"/>
      <c r="U1" s="8"/>
    </row>
    <row r="2" spans="1:29" s="8" customFormat="1" ht="31.15" customHeight="1" x14ac:dyDescent="0.2">
      <c r="B2" s="564"/>
      <c r="C2" s="565"/>
      <c r="D2" s="573" t="s">
        <v>1</v>
      </c>
      <c r="E2" s="574"/>
      <c r="F2" s="574"/>
      <c r="G2" s="574"/>
      <c r="H2" s="574"/>
      <c r="I2" s="574"/>
      <c r="J2" s="574"/>
      <c r="K2" s="574"/>
      <c r="L2" s="574"/>
      <c r="M2" s="574"/>
      <c r="N2" s="574"/>
      <c r="O2" s="574"/>
      <c r="P2" s="574"/>
      <c r="Q2" s="574"/>
      <c r="R2" s="574"/>
      <c r="S2" s="574"/>
      <c r="T2" s="575"/>
      <c r="U2" s="573" t="s">
        <v>2</v>
      </c>
      <c r="V2" s="575"/>
      <c r="W2" s="5"/>
      <c r="X2" s="5"/>
      <c r="Y2" s="5"/>
      <c r="Z2" s="5"/>
      <c r="AA2" s="11"/>
      <c r="AB2" s="11"/>
      <c r="AC2" s="11"/>
    </row>
    <row r="3" spans="1:29" s="8" customFormat="1" ht="31.15" customHeight="1" x14ac:dyDescent="0.2">
      <c r="B3" s="566"/>
      <c r="C3" s="567"/>
      <c r="D3" s="573" t="s">
        <v>3</v>
      </c>
      <c r="E3" s="574"/>
      <c r="F3" s="574"/>
      <c r="G3" s="574"/>
      <c r="H3" s="574"/>
      <c r="I3" s="574"/>
      <c r="J3" s="574"/>
      <c r="K3" s="574"/>
      <c r="L3" s="574"/>
      <c r="M3" s="574"/>
      <c r="N3" s="574"/>
      <c r="O3" s="574"/>
      <c r="P3" s="574"/>
      <c r="Q3" s="574"/>
      <c r="R3" s="574"/>
      <c r="S3" s="574"/>
      <c r="T3" s="575"/>
      <c r="U3" s="573" t="s">
        <v>4</v>
      </c>
      <c r="V3" s="575"/>
      <c r="W3" s="5"/>
      <c r="X3" s="5"/>
      <c r="Y3" s="5"/>
      <c r="Z3" s="5"/>
      <c r="AA3" s="11"/>
      <c r="AB3" s="11"/>
      <c r="AC3" s="11"/>
    </row>
    <row r="4" spans="1:29" s="8" customFormat="1" ht="31.15" customHeight="1" x14ac:dyDescent="0.2">
      <c r="B4" s="568"/>
      <c r="C4" s="569"/>
      <c r="D4" s="573" t="s">
        <v>5</v>
      </c>
      <c r="E4" s="574"/>
      <c r="F4" s="574"/>
      <c r="G4" s="574"/>
      <c r="H4" s="574"/>
      <c r="I4" s="574"/>
      <c r="J4" s="574"/>
      <c r="K4" s="574"/>
      <c r="L4" s="574"/>
      <c r="M4" s="574"/>
      <c r="N4" s="574"/>
      <c r="O4" s="574"/>
      <c r="P4" s="574"/>
      <c r="Q4" s="574"/>
      <c r="R4" s="574"/>
      <c r="S4" s="574"/>
      <c r="T4" s="575"/>
      <c r="U4" s="573" t="s">
        <v>6</v>
      </c>
      <c r="V4" s="575"/>
      <c r="W4" s="5"/>
      <c r="X4" s="5"/>
      <c r="Y4" s="5"/>
      <c r="Z4" s="5"/>
      <c r="AA4" s="11"/>
      <c r="AB4" s="11"/>
      <c r="AC4" s="11"/>
    </row>
    <row r="5" spans="1:29" s="5" customFormat="1" ht="16.5" customHeight="1" x14ac:dyDescent="0.2">
      <c r="B5" s="8"/>
      <c r="C5" s="8"/>
      <c r="D5" s="31"/>
      <c r="E5" s="14"/>
      <c r="F5" s="14"/>
      <c r="G5" s="12"/>
      <c r="H5" s="12"/>
      <c r="I5" s="34"/>
      <c r="J5" s="26"/>
      <c r="K5" s="28"/>
      <c r="L5" s="42"/>
      <c r="M5" s="42"/>
      <c r="N5" s="23"/>
      <c r="O5" s="23"/>
      <c r="P5" s="23"/>
      <c r="Q5" s="23"/>
      <c r="R5" s="23"/>
      <c r="S5" s="6"/>
      <c r="T5" s="6"/>
      <c r="U5" s="8"/>
    </row>
    <row r="6" spans="1:29" s="5" customFormat="1" ht="16.5" customHeight="1" x14ac:dyDescent="0.2">
      <c r="B6" s="17" t="s">
        <v>7</v>
      </c>
      <c r="C6" s="8"/>
      <c r="D6" s="31"/>
      <c r="E6" s="14"/>
      <c r="F6" s="14"/>
      <c r="G6" s="12"/>
      <c r="H6" s="12"/>
      <c r="I6" s="34"/>
      <c r="J6" s="26"/>
      <c r="K6" s="28"/>
      <c r="L6" s="42"/>
      <c r="M6" s="42"/>
      <c r="N6" s="24"/>
      <c r="U6" s="8"/>
    </row>
    <row r="7" spans="1:29" s="5" customFormat="1" ht="17.25" customHeight="1" x14ac:dyDescent="0.2">
      <c r="D7" s="24"/>
      <c r="E7" s="19"/>
      <c r="F7" s="19"/>
      <c r="G7" s="12"/>
      <c r="H7" s="12"/>
      <c r="I7" s="34"/>
      <c r="J7" s="26"/>
      <c r="K7" s="28"/>
      <c r="L7" s="42"/>
      <c r="M7" s="42"/>
      <c r="N7" s="23"/>
      <c r="U7" s="8"/>
    </row>
    <row r="8" spans="1:29" s="5" customFormat="1" ht="25.9" customHeight="1" x14ac:dyDescent="0.2">
      <c r="C8" s="601" t="s">
        <v>8</v>
      </c>
      <c r="D8" s="602"/>
      <c r="E8" s="16" t="s">
        <v>1647</v>
      </c>
      <c r="F8" s="19"/>
      <c r="G8" s="12"/>
      <c r="H8" s="12"/>
      <c r="I8" s="34"/>
      <c r="J8" s="26"/>
      <c r="K8" s="28"/>
      <c r="L8" s="42"/>
      <c r="M8" s="42"/>
      <c r="N8" s="23"/>
      <c r="U8" s="8"/>
    </row>
    <row r="9" spans="1:29" s="5" customFormat="1" ht="25.9" customHeight="1" x14ac:dyDescent="0.2">
      <c r="C9" s="601" t="s">
        <v>9</v>
      </c>
      <c r="D9" s="602"/>
      <c r="E9" s="125">
        <v>8</v>
      </c>
      <c r="F9" s="19"/>
      <c r="G9" s="12"/>
      <c r="H9" s="12"/>
      <c r="I9" s="34"/>
      <c r="J9" s="26"/>
      <c r="K9" s="28"/>
      <c r="L9" s="42"/>
      <c r="M9" s="42"/>
      <c r="N9" s="23"/>
      <c r="U9" s="8"/>
    </row>
    <row r="10" spans="1:29" s="5" customFormat="1" ht="25.9" customHeight="1" x14ac:dyDescent="0.2">
      <c r="B10" s="8"/>
      <c r="C10" s="8"/>
      <c r="D10" s="31"/>
      <c r="E10" s="14"/>
      <c r="F10" s="14"/>
      <c r="G10" s="12"/>
      <c r="H10" s="12"/>
      <c r="I10" s="34"/>
      <c r="J10" s="26"/>
      <c r="O10" s="23"/>
      <c r="P10" s="23"/>
      <c r="Q10" s="23"/>
      <c r="R10" s="23"/>
      <c r="S10" s="6"/>
      <c r="T10" s="6"/>
      <c r="U10" s="8"/>
    </row>
    <row r="11" spans="1:29" s="18" customFormat="1" ht="25.9" customHeight="1" x14ac:dyDescent="0.25">
      <c r="B11" s="584" t="s">
        <v>10</v>
      </c>
      <c r="C11" s="584" t="s">
        <v>11</v>
      </c>
      <c r="D11" s="584" t="s">
        <v>33</v>
      </c>
      <c r="E11" s="584" t="s">
        <v>34</v>
      </c>
      <c r="F11" s="584" t="s">
        <v>35</v>
      </c>
      <c r="G11" s="572" t="s">
        <v>36</v>
      </c>
      <c r="H11" s="582" t="s">
        <v>37</v>
      </c>
      <c r="I11" s="580" t="s">
        <v>38</v>
      </c>
      <c r="K11" s="578" t="s">
        <v>39</v>
      </c>
      <c r="L11" s="579"/>
      <c r="M11" s="20">
        <f>SUM(M12:M14)</f>
        <v>16</v>
      </c>
    </row>
    <row r="12" spans="1:29" s="18" customFormat="1" ht="25.9" customHeight="1" x14ac:dyDescent="0.25">
      <c r="B12" s="585"/>
      <c r="C12" s="585"/>
      <c r="D12" s="585"/>
      <c r="E12" s="585"/>
      <c r="F12" s="585"/>
      <c r="G12" s="572"/>
      <c r="H12" s="583"/>
      <c r="I12" s="581"/>
      <c r="K12" s="20" t="s">
        <v>40</v>
      </c>
      <c r="L12" s="39">
        <v>1</v>
      </c>
      <c r="M12" s="20">
        <f>COUNT(L18:L34)</f>
        <v>7</v>
      </c>
    </row>
    <row r="13" spans="1:29" s="36" customFormat="1" ht="87.6" customHeight="1" x14ac:dyDescent="0.2">
      <c r="B13" s="145">
        <v>410112</v>
      </c>
      <c r="C13" s="146" t="s">
        <v>1004</v>
      </c>
      <c r="D13" s="144" t="s">
        <v>1005</v>
      </c>
      <c r="E13" s="126">
        <v>123960000</v>
      </c>
      <c r="F13" s="126">
        <f>SUM(E17:E50)</f>
        <v>99431159</v>
      </c>
      <c r="G13" s="291">
        <f>+SUM(S18:S52)</f>
        <v>91231159</v>
      </c>
      <c r="H13" s="292">
        <f>SUM(U18:U52)</f>
        <v>31684961</v>
      </c>
      <c r="I13" s="289">
        <f>+E13-F13</f>
        <v>24528841</v>
      </c>
      <c r="K13" s="20" t="s">
        <v>42</v>
      </c>
      <c r="L13" s="40">
        <v>2</v>
      </c>
      <c r="M13" s="20">
        <f>COUNT(M18:M35)</f>
        <v>5</v>
      </c>
    </row>
    <row r="14" spans="1:29" s="36" customFormat="1" ht="25.5" x14ac:dyDescent="0.2">
      <c r="B14" s="572" t="s">
        <v>13</v>
      </c>
      <c r="C14" s="572"/>
      <c r="D14" s="572"/>
      <c r="E14" s="572"/>
      <c r="F14" s="293">
        <f>+F13/E13</f>
        <v>0.80212293481768315</v>
      </c>
      <c r="G14" s="293">
        <f>+G13/E13</f>
        <v>0.73597256373023556</v>
      </c>
      <c r="H14" s="293">
        <f>+H13/E13</f>
        <v>0.25560633268796384</v>
      </c>
      <c r="I14" s="286"/>
      <c r="K14" s="20" t="s">
        <v>43</v>
      </c>
      <c r="L14" s="41">
        <v>3</v>
      </c>
      <c r="M14" s="20">
        <f>COUNT(N18:N37)</f>
        <v>4</v>
      </c>
    </row>
    <row r="15" spans="1:29" s="36" customFormat="1" ht="24.6" customHeight="1" x14ac:dyDescent="0.2">
      <c r="B15" s="100"/>
      <c r="C15" s="100"/>
      <c r="L15" s="33"/>
      <c r="M15" s="33"/>
      <c r="N15" s="33"/>
    </row>
    <row r="16" spans="1:29" s="36" customFormat="1" ht="24.6" customHeight="1" x14ac:dyDescent="0.2">
      <c r="B16" s="584" t="s">
        <v>44</v>
      </c>
      <c r="C16" s="584" t="s">
        <v>45</v>
      </c>
      <c r="D16" s="584" t="s">
        <v>46</v>
      </c>
      <c r="E16" s="584" t="s">
        <v>35</v>
      </c>
      <c r="F16" s="584" t="s">
        <v>47</v>
      </c>
      <c r="G16" s="584" t="s">
        <v>48</v>
      </c>
      <c r="H16" s="584" t="s">
        <v>49</v>
      </c>
      <c r="I16" s="584" t="s">
        <v>50</v>
      </c>
      <c r="J16" s="584" t="s">
        <v>51</v>
      </c>
      <c r="K16" s="584" t="s">
        <v>52</v>
      </c>
      <c r="L16" s="586" t="s">
        <v>53</v>
      </c>
      <c r="M16" s="587"/>
      <c r="N16" s="588"/>
      <c r="O16" s="584" t="s">
        <v>54</v>
      </c>
      <c r="P16" s="584" t="s">
        <v>55</v>
      </c>
      <c r="Q16" s="584" t="s">
        <v>56</v>
      </c>
      <c r="R16" s="597" t="s">
        <v>57</v>
      </c>
      <c r="S16" s="584" t="s">
        <v>58</v>
      </c>
      <c r="T16" s="584" t="s">
        <v>59</v>
      </c>
      <c r="U16" s="584" t="s">
        <v>60</v>
      </c>
      <c r="V16" s="572" t="s">
        <v>61</v>
      </c>
    </row>
    <row r="17" spans="2:22" s="36" customFormat="1" ht="24.6" customHeight="1" x14ac:dyDescent="0.2">
      <c r="B17" s="585"/>
      <c r="C17" s="585"/>
      <c r="D17" s="585"/>
      <c r="E17" s="585"/>
      <c r="F17" s="585"/>
      <c r="G17" s="585"/>
      <c r="H17" s="585"/>
      <c r="I17" s="585"/>
      <c r="J17" s="585"/>
      <c r="K17" s="585"/>
      <c r="L17" s="45">
        <v>1</v>
      </c>
      <c r="M17" s="46">
        <v>2</v>
      </c>
      <c r="N17" s="47">
        <v>3</v>
      </c>
      <c r="O17" s="585"/>
      <c r="P17" s="585"/>
      <c r="Q17" s="585"/>
      <c r="R17" s="598"/>
      <c r="S17" s="585"/>
      <c r="T17" s="585"/>
      <c r="U17" s="585"/>
      <c r="V17" s="572"/>
    </row>
    <row r="18" spans="2:22" ht="148.5" x14ac:dyDescent="0.2">
      <c r="B18" s="56" t="s">
        <v>741</v>
      </c>
      <c r="C18" s="55" t="s">
        <v>1006</v>
      </c>
      <c r="D18" s="66">
        <v>123960000</v>
      </c>
      <c r="E18" s="101">
        <v>80000000</v>
      </c>
      <c r="F18" s="134">
        <f>+E18/D18</f>
        <v>0.64536947402387868</v>
      </c>
      <c r="G18" s="64" t="s">
        <v>1007</v>
      </c>
      <c r="H18" s="64" t="s">
        <v>63</v>
      </c>
      <c r="I18" s="56" t="s">
        <v>64</v>
      </c>
      <c r="J18" s="61" t="s">
        <v>975</v>
      </c>
      <c r="K18" s="56" t="s">
        <v>64</v>
      </c>
      <c r="L18" s="45">
        <v>1</v>
      </c>
      <c r="M18" s="131"/>
      <c r="N18" s="57"/>
      <c r="O18" s="87" t="s">
        <v>1483</v>
      </c>
      <c r="P18" s="56" t="s">
        <v>1008</v>
      </c>
      <c r="Q18" s="101">
        <v>80000000</v>
      </c>
      <c r="R18" s="110">
        <v>222</v>
      </c>
      <c r="S18" s="349">
        <v>80000000</v>
      </c>
      <c r="T18" s="59" t="s">
        <v>1493</v>
      </c>
      <c r="U18" s="62">
        <v>22412961</v>
      </c>
      <c r="V18" s="71"/>
    </row>
    <row r="19" spans="2:22" ht="148.5" x14ac:dyDescent="0.2">
      <c r="B19" s="56" t="s">
        <v>741</v>
      </c>
      <c r="C19" s="55" t="s">
        <v>1006</v>
      </c>
      <c r="D19" s="66">
        <v>123960000</v>
      </c>
      <c r="E19" s="101">
        <v>2856000</v>
      </c>
      <c r="F19" s="134">
        <f t="shared" ref="F19:F32" si="0">+E19/D19</f>
        <v>2.3039690222652467E-2</v>
      </c>
      <c r="G19" s="64" t="s">
        <v>1009</v>
      </c>
      <c r="H19" s="64" t="s">
        <v>63</v>
      </c>
      <c r="I19" s="56" t="s">
        <v>64</v>
      </c>
      <c r="J19" s="61" t="s">
        <v>975</v>
      </c>
      <c r="K19" s="56" t="s">
        <v>64</v>
      </c>
      <c r="L19" s="45">
        <v>1</v>
      </c>
      <c r="M19" s="131"/>
      <c r="N19" s="131"/>
      <c r="O19" s="87" t="s">
        <v>1483</v>
      </c>
      <c r="P19" s="56" t="s">
        <v>1010</v>
      </c>
      <c r="Q19" s="101">
        <v>2856000</v>
      </c>
      <c r="R19" s="110">
        <v>274</v>
      </c>
      <c r="S19" s="349">
        <v>2856000</v>
      </c>
      <c r="T19" s="110">
        <v>1581</v>
      </c>
      <c r="U19" s="348">
        <v>2856000</v>
      </c>
      <c r="V19" s="55"/>
    </row>
    <row r="20" spans="2:22" ht="146.44999999999999" customHeight="1" x14ac:dyDescent="0.2">
      <c r="B20" s="56" t="s">
        <v>741</v>
      </c>
      <c r="C20" s="55" t="s">
        <v>1006</v>
      </c>
      <c r="D20" s="66">
        <v>123960000</v>
      </c>
      <c r="E20" s="101">
        <v>2750000</v>
      </c>
      <c r="F20" s="134">
        <f t="shared" si="0"/>
        <v>2.2184575669570831E-2</v>
      </c>
      <c r="G20" s="64" t="s">
        <v>1011</v>
      </c>
      <c r="H20" s="64" t="s">
        <v>63</v>
      </c>
      <c r="I20" s="56" t="s">
        <v>64</v>
      </c>
      <c r="J20" s="61" t="s">
        <v>975</v>
      </c>
      <c r="K20" s="56" t="s">
        <v>64</v>
      </c>
      <c r="L20" s="45">
        <v>1</v>
      </c>
      <c r="M20" s="72"/>
      <c r="N20" s="57"/>
      <c r="O20" s="87" t="s">
        <v>1483</v>
      </c>
      <c r="P20" s="56" t="s">
        <v>1012</v>
      </c>
      <c r="Q20" s="101">
        <v>2750000</v>
      </c>
      <c r="R20" s="110">
        <v>297</v>
      </c>
      <c r="S20" s="349">
        <v>2750000</v>
      </c>
      <c r="T20" s="110">
        <v>1655</v>
      </c>
      <c r="U20" s="348">
        <v>2500000</v>
      </c>
      <c r="V20" s="71"/>
    </row>
    <row r="21" spans="2:22" ht="167.45" customHeight="1" x14ac:dyDescent="0.2">
      <c r="B21" s="56" t="s">
        <v>741</v>
      </c>
      <c r="C21" s="55" t="s">
        <v>1006</v>
      </c>
      <c r="D21" s="66">
        <v>123960000</v>
      </c>
      <c r="E21" s="101">
        <v>350000</v>
      </c>
      <c r="F21" s="134">
        <f t="shared" si="0"/>
        <v>2.8234914488544692E-3</v>
      </c>
      <c r="G21" s="64" t="s">
        <v>1013</v>
      </c>
      <c r="H21" s="64" t="s">
        <v>63</v>
      </c>
      <c r="I21" s="56" t="s">
        <v>64</v>
      </c>
      <c r="J21" s="61" t="s">
        <v>975</v>
      </c>
      <c r="K21" s="56" t="s">
        <v>64</v>
      </c>
      <c r="L21" s="176"/>
      <c r="M21" s="46">
        <v>2</v>
      </c>
      <c r="N21" s="57"/>
      <c r="O21" s="87" t="s">
        <v>1867</v>
      </c>
      <c r="P21" s="56" t="s">
        <v>1014</v>
      </c>
      <c r="Q21" s="101">
        <v>350000</v>
      </c>
      <c r="R21" s="110">
        <v>488</v>
      </c>
      <c r="S21" s="349">
        <v>350000</v>
      </c>
      <c r="T21" s="55"/>
      <c r="U21" s="71"/>
      <c r="V21" s="108"/>
    </row>
    <row r="22" spans="2:22" ht="138" customHeight="1" x14ac:dyDescent="0.2">
      <c r="B22" s="56" t="s">
        <v>741</v>
      </c>
      <c r="C22" s="55" t="s">
        <v>1006</v>
      </c>
      <c r="D22" s="66">
        <v>123960000</v>
      </c>
      <c r="E22" s="101">
        <v>559159</v>
      </c>
      <c r="F22" s="134">
        <f t="shared" si="0"/>
        <v>4.5108018715714748E-3</v>
      </c>
      <c r="G22" s="64" t="s">
        <v>1015</v>
      </c>
      <c r="H22" s="64" t="s">
        <v>63</v>
      </c>
      <c r="I22" s="56" t="s">
        <v>64</v>
      </c>
      <c r="J22" s="61" t="s">
        <v>975</v>
      </c>
      <c r="K22" s="56" t="s">
        <v>64</v>
      </c>
      <c r="L22" s="176"/>
      <c r="M22" s="46">
        <v>2</v>
      </c>
      <c r="N22" s="131"/>
      <c r="O22" s="87" t="s">
        <v>1867</v>
      </c>
      <c r="P22" s="56" t="s">
        <v>1016</v>
      </c>
      <c r="Q22" s="101">
        <v>559159</v>
      </c>
      <c r="R22" s="110">
        <v>471</v>
      </c>
      <c r="S22" s="349">
        <v>559159</v>
      </c>
      <c r="T22" s="59"/>
      <c r="U22" s="59"/>
      <c r="V22" s="108"/>
    </row>
    <row r="23" spans="2:22" ht="181.5" x14ac:dyDescent="0.2">
      <c r="B23" s="56" t="s">
        <v>741</v>
      </c>
      <c r="C23" s="55" t="s">
        <v>1006</v>
      </c>
      <c r="D23" s="66">
        <v>123960000</v>
      </c>
      <c r="E23" s="101">
        <v>1000000</v>
      </c>
      <c r="F23" s="134">
        <f t="shared" si="0"/>
        <v>8.0671184252984838E-3</v>
      </c>
      <c r="G23" s="64" t="s">
        <v>1017</v>
      </c>
      <c r="H23" s="64" t="s">
        <v>63</v>
      </c>
      <c r="I23" s="56" t="s">
        <v>64</v>
      </c>
      <c r="J23" s="61" t="s">
        <v>975</v>
      </c>
      <c r="K23" s="56" t="s">
        <v>64</v>
      </c>
      <c r="L23" s="176"/>
      <c r="M23" s="46">
        <v>2</v>
      </c>
      <c r="N23" s="131"/>
      <c r="O23" s="87" t="s">
        <v>1867</v>
      </c>
      <c r="P23" s="56" t="s">
        <v>1018</v>
      </c>
      <c r="Q23" s="101">
        <v>1000000</v>
      </c>
      <c r="R23" s="55"/>
      <c r="S23" s="94"/>
      <c r="T23" s="55"/>
      <c r="U23" s="55"/>
      <c r="V23" s="108"/>
    </row>
    <row r="24" spans="2:22" ht="181.5" x14ac:dyDescent="0.2">
      <c r="B24" s="124" t="s">
        <v>741</v>
      </c>
      <c r="C24" s="55" t="s">
        <v>1006</v>
      </c>
      <c r="D24" s="66">
        <v>123960000</v>
      </c>
      <c r="E24" s="80">
        <v>800000</v>
      </c>
      <c r="F24" s="134">
        <f t="shared" si="0"/>
        <v>6.4536947402387863E-3</v>
      </c>
      <c r="G24" s="59" t="s">
        <v>1019</v>
      </c>
      <c r="H24" s="64" t="s">
        <v>63</v>
      </c>
      <c r="I24" s="56" t="s">
        <v>64</v>
      </c>
      <c r="J24" s="61" t="s">
        <v>975</v>
      </c>
      <c r="K24" s="56" t="s">
        <v>64</v>
      </c>
      <c r="L24" s="176"/>
      <c r="M24" s="46">
        <v>2</v>
      </c>
      <c r="N24" s="131"/>
      <c r="O24" s="87" t="s">
        <v>1867</v>
      </c>
      <c r="P24" s="58" t="s">
        <v>1020</v>
      </c>
      <c r="Q24" s="80">
        <v>800000</v>
      </c>
      <c r="R24" s="110">
        <v>510</v>
      </c>
      <c r="S24" s="349">
        <v>800000</v>
      </c>
      <c r="T24" s="55"/>
      <c r="U24" s="55"/>
      <c r="V24" s="108"/>
    </row>
    <row r="25" spans="2:22" ht="132" x14ac:dyDescent="0.2">
      <c r="B25" s="124" t="s">
        <v>741</v>
      </c>
      <c r="C25" s="55" t="s">
        <v>1006</v>
      </c>
      <c r="D25" s="66">
        <v>123960000</v>
      </c>
      <c r="E25" s="80">
        <v>400000</v>
      </c>
      <c r="F25" s="134">
        <f t="shared" si="0"/>
        <v>3.2268473701193932E-3</v>
      </c>
      <c r="G25" s="59" t="s">
        <v>1021</v>
      </c>
      <c r="H25" s="64" t="s">
        <v>63</v>
      </c>
      <c r="I25" s="56" t="s">
        <v>64</v>
      </c>
      <c r="J25" s="61" t="s">
        <v>975</v>
      </c>
      <c r="K25" s="56" t="s">
        <v>64</v>
      </c>
      <c r="L25" s="45">
        <v>1</v>
      </c>
      <c r="M25" s="72"/>
      <c r="N25" s="131"/>
      <c r="O25" s="87" t="s">
        <v>1483</v>
      </c>
      <c r="P25" s="58" t="s">
        <v>1022</v>
      </c>
      <c r="Q25" s="80">
        <v>400000</v>
      </c>
      <c r="R25" s="110">
        <v>765</v>
      </c>
      <c r="S25" s="349">
        <v>400000</v>
      </c>
      <c r="T25" s="110">
        <v>3189</v>
      </c>
      <c r="U25" s="348">
        <v>400000</v>
      </c>
      <c r="V25" s="108"/>
    </row>
    <row r="26" spans="2:22" ht="99" x14ac:dyDescent="0.2">
      <c r="B26" s="124" t="s">
        <v>741</v>
      </c>
      <c r="C26" s="55" t="s">
        <v>1006</v>
      </c>
      <c r="D26" s="66">
        <v>123960000</v>
      </c>
      <c r="E26" s="80">
        <v>7200000</v>
      </c>
      <c r="F26" s="134">
        <f t="shared" si="0"/>
        <v>5.8083252662149081E-2</v>
      </c>
      <c r="G26" s="59" t="s">
        <v>1023</v>
      </c>
      <c r="H26" s="64" t="s">
        <v>63</v>
      </c>
      <c r="I26" s="56" t="s">
        <v>64</v>
      </c>
      <c r="J26" s="61" t="s">
        <v>975</v>
      </c>
      <c r="K26" s="56" t="s">
        <v>64</v>
      </c>
      <c r="L26" s="176"/>
      <c r="M26" s="46">
        <v>2</v>
      </c>
      <c r="N26" s="131"/>
      <c r="O26" s="87" t="s">
        <v>1867</v>
      </c>
      <c r="P26" s="58" t="s">
        <v>1024</v>
      </c>
      <c r="Q26" s="80">
        <v>7200000</v>
      </c>
      <c r="R26" s="55"/>
      <c r="S26" s="94"/>
      <c r="T26" s="55"/>
      <c r="U26" s="55"/>
      <c r="V26" s="108"/>
    </row>
    <row r="27" spans="2:22" ht="132" x14ac:dyDescent="0.2">
      <c r="B27" s="124" t="s">
        <v>741</v>
      </c>
      <c r="C27" s="55" t="s">
        <v>1006</v>
      </c>
      <c r="D27" s="66">
        <v>123960000</v>
      </c>
      <c r="E27" s="80">
        <v>2000000</v>
      </c>
      <c r="F27" s="134">
        <f t="shared" si="0"/>
        <v>1.6134236850596968E-2</v>
      </c>
      <c r="G27" s="59" t="s">
        <v>1025</v>
      </c>
      <c r="H27" s="64" t="s">
        <v>63</v>
      </c>
      <c r="I27" s="56" t="s">
        <v>64</v>
      </c>
      <c r="J27" s="61" t="s">
        <v>975</v>
      </c>
      <c r="K27" s="56" t="s">
        <v>64</v>
      </c>
      <c r="L27" s="45">
        <v>1</v>
      </c>
      <c r="M27" s="72"/>
      <c r="N27" s="57"/>
      <c r="O27" s="87" t="s">
        <v>1483</v>
      </c>
      <c r="P27" s="58" t="s">
        <v>1026</v>
      </c>
      <c r="Q27" s="80">
        <v>2000000</v>
      </c>
      <c r="R27" s="110">
        <v>941</v>
      </c>
      <c r="S27" s="349">
        <v>2000000</v>
      </c>
      <c r="T27" s="110">
        <v>3719</v>
      </c>
      <c r="U27" s="348">
        <v>2000000</v>
      </c>
      <c r="V27" s="108"/>
    </row>
    <row r="28" spans="2:22" ht="121.9" customHeight="1" x14ac:dyDescent="0.2">
      <c r="B28" s="124" t="s">
        <v>741</v>
      </c>
      <c r="C28" s="55" t="s">
        <v>1006</v>
      </c>
      <c r="D28" s="66">
        <v>123960000</v>
      </c>
      <c r="E28" s="80">
        <v>0</v>
      </c>
      <c r="F28" s="134">
        <f t="shared" si="0"/>
        <v>0</v>
      </c>
      <c r="G28" s="55" t="s">
        <v>159</v>
      </c>
      <c r="H28" s="64" t="s">
        <v>73</v>
      </c>
      <c r="I28" s="56" t="s">
        <v>1027</v>
      </c>
      <c r="J28" s="124"/>
      <c r="K28" s="56" t="s">
        <v>682</v>
      </c>
      <c r="L28" s="131"/>
      <c r="M28" s="72"/>
      <c r="N28" s="47">
        <v>3</v>
      </c>
      <c r="O28" s="87" t="s">
        <v>1483</v>
      </c>
      <c r="P28" s="56"/>
      <c r="Q28" s="80">
        <v>0</v>
      </c>
      <c r="R28" s="55"/>
      <c r="S28" s="94"/>
      <c r="T28" s="59"/>
      <c r="U28" s="90"/>
      <c r="V28" s="108"/>
    </row>
    <row r="29" spans="2:22" ht="121.9" customHeight="1" x14ac:dyDescent="0.2">
      <c r="B29" s="124" t="s">
        <v>741</v>
      </c>
      <c r="C29" s="55" t="s">
        <v>1006</v>
      </c>
      <c r="D29" s="66">
        <v>123960000</v>
      </c>
      <c r="E29" s="80">
        <v>0</v>
      </c>
      <c r="F29" s="134">
        <f t="shared" si="0"/>
        <v>0</v>
      </c>
      <c r="G29" s="55" t="s">
        <v>1028</v>
      </c>
      <c r="H29" s="64" t="s">
        <v>73</v>
      </c>
      <c r="I29" s="56" t="s">
        <v>1029</v>
      </c>
      <c r="J29" s="124"/>
      <c r="K29" s="56" t="s">
        <v>682</v>
      </c>
      <c r="L29" s="72"/>
      <c r="M29" s="72"/>
      <c r="N29" s="47">
        <v>3</v>
      </c>
      <c r="O29" s="87" t="s">
        <v>1483</v>
      </c>
      <c r="P29" s="56"/>
      <c r="Q29" s="80">
        <v>0</v>
      </c>
      <c r="R29" s="55"/>
      <c r="S29" s="94"/>
      <c r="T29" s="59"/>
      <c r="U29" s="90"/>
      <c r="V29" s="108"/>
    </row>
    <row r="30" spans="2:22" ht="82.5" x14ac:dyDescent="0.2">
      <c r="B30" s="124" t="s">
        <v>741</v>
      </c>
      <c r="C30" s="55" t="s">
        <v>1006</v>
      </c>
      <c r="D30" s="66">
        <v>123960000</v>
      </c>
      <c r="E30" s="80">
        <v>0</v>
      </c>
      <c r="F30" s="134">
        <f t="shared" si="0"/>
        <v>0</v>
      </c>
      <c r="G30" s="55" t="s">
        <v>1030</v>
      </c>
      <c r="H30" s="64" t="s">
        <v>73</v>
      </c>
      <c r="I30" s="56" t="s">
        <v>1031</v>
      </c>
      <c r="J30" s="124"/>
      <c r="K30" s="55" t="s">
        <v>682</v>
      </c>
      <c r="L30" s="131"/>
      <c r="M30" s="72"/>
      <c r="N30" s="47">
        <v>3</v>
      </c>
      <c r="O30" s="87" t="s">
        <v>1483</v>
      </c>
      <c r="P30" s="56"/>
      <c r="Q30" s="80">
        <v>0</v>
      </c>
      <c r="R30" s="55"/>
      <c r="S30" s="94"/>
      <c r="T30" s="59"/>
      <c r="U30" s="90"/>
      <c r="V30" s="108"/>
    </row>
    <row r="31" spans="2:22" ht="198" x14ac:dyDescent="0.2">
      <c r="B31" s="124" t="s">
        <v>741</v>
      </c>
      <c r="C31" s="55" t="s">
        <v>1006</v>
      </c>
      <c r="D31" s="66">
        <v>123960000</v>
      </c>
      <c r="E31" s="80">
        <v>0</v>
      </c>
      <c r="F31" s="134">
        <f>+E31/D31</f>
        <v>0</v>
      </c>
      <c r="G31" s="55" t="s">
        <v>167</v>
      </c>
      <c r="H31" s="64" t="s">
        <v>73</v>
      </c>
      <c r="I31" s="56" t="s">
        <v>1032</v>
      </c>
      <c r="J31" s="124"/>
      <c r="K31" s="55" t="s">
        <v>169</v>
      </c>
      <c r="L31" s="72"/>
      <c r="M31" s="72"/>
      <c r="N31" s="47">
        <v>3</v>
      </c>
      <c r="O31" s="87" t="s">
        <v>1483</v>
      </c>
      <c r="P31" s="56"/>
      <c r="Q31" s="80">
        <v>0</v>
      </c>
      <c r="R31" s="55"/>
      <c r="S31" s="94"/>
      <c r="T31" s="55"/>
      <c r="U31" s="55"/>
      <c r="V31" s="108"/>
    </row>
    <row r="32" spans="2:22" ht="121.9" customHeight="1" x14ac:dyDescent="0.2">
      <c r="B32" s="124" t="s">
        <v>741</v>
      </c>
      <c r="C32" s="55" t="s">
        <v>1006</v>
      </c>
      <c r="D32" s="66">
        <v>123960000</v>
      </c>
      <c r="E32" s="80">
        <v>416000</v>
      </c>
      <c r="F32" s="134">
        <f t="shared" si="0"/>
        <v>3.355921264924169E-3</v>
      </c>
      <c r="G32" s="55" t="s">
        <v>1033</v>
      </c>
      <c r="H32" s="64" t="s">
        <v>63</v>
      </c>
      <c r="I32" s="56" t="s">
        <v>64</v>
      </c>
      <c r="J32" s="124" t="s">
        <v>1034</v>
      </c>
      <c r="K32" s="55" t="s">
        <v>64</v>
      </c>
      <c r="L32" s="45">
        <v>1</v>
      </c>
      <c r="M32" s="203"/>
      <c r="N32" s="203"/>
      <c r="O32" s="87" t="s">
        <v>1867</v>
      </c>
      <c r="P32" s="56">
        <v>373</v>
      </c>
      <c r="Q32" s="80">
        <v>416000</v>
      </c>
      <c r="R32" s="110">
        <v>1128</v>
      </c>
      <c r="S32" s="349">
        <v>416000</v>
      </c>
      <c r="T32" s="111">
        <v>4856</v>
      </c>
      <c r="U32" s="473">
        <v>416000</v>
      </c>
      <c r="V32" s="108"/>
    </row>
    <row r="33" spans="2:22" ht="132" x14ac:dyDescent="0.2">
      <c r="B33" s="124" t="s">
        <v>1653</v>
      </c>
      <c r="C33" s="55" t="s">
        <v>1006</v>
      </c>
      <c r="D33" s="66">
        <v>123960001</v>
      </c>
      <c r="E33" s="108">
        <v>1100000</v>
      </c>
      <c r="F33" s="134">
        <f>+E33/D33</f>
        <v>8.873830196242093E-3</v>
      </c>
      <c r="G33" s="111" t="s">
        <v>1652</v>
      </c>
      <c r="H33" s="64" t="s">
        <v>63</v>
      </c>
      <c r="I33" s="56" t="s">
        <v>64</v>
      </c>
      <c r="J33" s="107" t="s">
        <v>1701</v>
      </c>
      <c r="K33" s="55" t="s">
        <v>64</v>
      </c>
      <c r="L33" s="45">
        <v>1</v>
      </c>
      <c r="M33" s="109"/>
      <c r="N33" s="109"/>
      <c r="O33" s="87" t="s">
        <v>1867</v>
      </c>
      <c r="P33" s="355">
        <v>501</v>
      </c>
      <c r="Q33" s="108">
        <v>1100000</v>
      </c>
      <c r="R33" s="110">
        <v>1291</v>
      </c>
      <c r="S33" s="108">
        <v>1100000</v>
      </c>
      <c r="T33" s="110">
        <v>5186</v>
      </c>
      <c r="U33" s="108">
        <v>1100000</v>
      </c>
      <c r="V33" s="108"/>
    </row>
  </sheetData>
  <sheetProtection algorithmName="SHA-512" hashValue="eH0HjiV6ksd7WjoVXVWXBAKsWZxZoDyxklB2seK+M4Jsd516zzc7dsZdn11M2Rz/QoIAkOqWoBU7NlO2GPv0RQ==" saltValue="HZDFQAPK4YIv0EIf8Ihpsw==" spinCount="100000" sheet="1" objects="1" scenarios="1"/>
  <mergeCells count="38">
    <mergeCell ref="R16:R17"/>
    <mergeCell ref="S16:S17"/>
    <mergeCell ref="T16:T17"/>
    <mergeCell ref="U16:U17"/>
    <mergeCell ref="J16:J17"/>
    <mergeCell ref="K16:K17"/>
    <mergeCell ref="L16:N16"/>
    <mergeCell ref="O16:O17"/>
    <mergeCell ref="P16:P17"/>
    <mergeCell ref="Q16:Q17"/>
    <mergeCell ref="H16:H17"/>
    <mergeCell ref="I16:I17"/>
    <mergeCell ref="H11:H12"/>
    <mergeCell ref="I11:I12"/>
    <mergeCell ref="B14:E14"/>
    <mergeCell ref="G11:G12"/>
    <mergeCell ref="B16:B17"/>
    <mergeCell ref="C16:C17"/>
    <mergeCell ref="D16:D17"/>
    <mergeCell ref="E16:E17"/>
    <mergeCell ref="F16:F17"/>
    <mergeCell ref="G16:G17"/>
    <mergeCell ref="V16:V17"/>
    <mergeCell ref="B2:C4"/>
    <mergeCell ref="D2:T2"/>
    <mergeCell ref="U2:V2"/>
    <mergeCell ref="D3:T3"/>
    <mergeCell ref="U3:V3"/>
    <mergeCell ref="D4:T4"/>
    <mergeCell ref="U4:V4"/>
    <mergeCell ref="C8:D8"/>
    <mergeCell ref="C9:D9"/>
    <mergeCell ref="K11:L11"/>
    <mergeCell ref="B11:B12"/>
    <mergeCell ref="C11:C12"/>
    <mergeCell ref="D11:D12"/>
    <mergeCell ref="E11:E12"/>
    <mergeCell ref="F11:F12"/>
  </mergeCells>
  <dataValidations count="1">
    <dataValidation type="list" allowBlank="1" showInputMessage="1" showErrorMessage="1" sqref="H18:H33">
      <formula1>#REF!</formula1>
    </dataValidation>
  </dataValidations>
  <printOptions horizontalCentered="1"/>
  <pageMargins left="0.23622047244094491" right="0.23622047244094491" top="0.74803149606299213" bottom="0.74803149606299213" header="0.31496062992125984" footer="0.31496062992125984"/>
  <pageSetup paperSize="123" scale="50"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5"/>
  <dimension ref="A1:AC31"/>
  <sheetViews>
    <sheetView zoomScale="70" zoomScaleNormal="70" workbookViewId="0">
      <selection activeCell="U28" sqref="U28"/>
    </sheetView>
  </sheetViews>
  <sheetFormatPr baseColWidth="10" defaultColWidth="21.28515625" defaultRowHeight="15.75" x14ac:dyDescent="0.2"/>
  <cols>
    <col min="1" max="1" width="0.7109375" style="2" customWidth="1"/>
    <col min="2" max="2" width="12.28515625" style="9" customWidth="1"/>
    <col min="3" max="3" width="20.140625" style="10" customWidth="1"/>
    <col min="4" max="4" width="22.42578125" style="32" customWidth="1"/>
    <col min="5" max="5" width="24.140625" style="15" customWidth="1"/>
    <col min="6" max="6" width="26.7109375" style="15" customWidth="1"/>
    <col min="7" max="7" width="25.7109375" style="13" customWidth="1"/>
    <col min="8" max="8" width="23.42578125" style="13" customWidth="1"/>
    <col min="9" max="9" width="21.42578125" style="35" customWidth="1"/>
    <col min="10" max="10" width="16.42578125" style="27" customWidth="1"/>
    <col min="11" max="11" width="16.7109375" style="29" customWidth="1"/>
    <col min="12" max="13" width="5.42578125" style="44" customWidth="1"/>
    <col min="14" max="14" width="5.42578125" style="25" customWidth="1"/>
    <col min="15" max="15" width="15.5703125" style="25" customWidth="1"/>
    <col min="16" max="16" width="13.42578125" style="25" customWidth="1"/>
    <col min="17" max="18" width="16.42578125" style="25" customWidth="1"/>
    <col min="19" max="20" width="16.42578125" style="3" customWidth="1"/>
    <col min="21" max="21" width="16.42578125" style="30" customWidth="1"/>
    <col min="22" max="22" width="22.140625" style="3" customWidth="1"/>
    <col min="23" max="23" width="14" style="2" customWidth="1"/>
    <col min="24" max="16384" width="21.28515625" style="2"/>
  </cols>
  <sheetData>
    <row r="1" spans="1:29" s="5" customFormat="1" x14ac:dyDescent="0.2">
      <c r="A1" s="5" t="s">
        <v>0</v>
      </c>
      <c r="B1" s="8"/>
      <c r="C1" s="8"/>
      <c r="D1" s="31"/>
      <c r="E1" s="14"/>
      <c r="F1" s="14"/>
      <c r="G1" s="12"/>
      <c r="H1" s="12"/>
      <c r="I1" s="34"/>
      <c r="J1" s="26"/>
      <c r="K1" s="28"/>
      <c r="L1" s="42"/>
      <c r="M1" s="42"/>
      <c r="N1" s="23"/>
      <c r="O1" s="23"/>
      <c r="P1" s="23"/>
      <c r="Q1" s="23"/>
      <c r="R1" s="23"/>
      <c r="S1" s="6"/>
      <c r="T1" s="6"/>
      <c r="U1" s="8"/>
    </row>
    <row r="2" spans="1:29" s="8" customFormat="1" ht="31.15" customHeight="1" x14ac:dyDescent="0.2">
      <c r="B2" s="564"/>
      <c r="C2" s="565"/>
      <c r="D2" s="573" t="s">
        <v>1</v>
      </c>
      <c r="E2" s="574"/>
      <c r="F2" s="574"/>
      <c r="G2" s="574"/>
      <c r="H2" s="574"/>
      <c r="I2" s="574"/>
      <c r="J2" s="574"/>
      <c r="K2" s="574"/>
      <c r="L2" s="574"/>
      <c r="M2" s="574"/>
      <c r="N2" s="574"/>
      <c r="O2" s="574"/>
      <c r="P2" s="574"/>
      <c r="Q2" s="574"/>
      <c r="R2" s="574"/>
      <c r="S2" s="574"/>
      <c r="T2" s="575"/>
      <c r="U2" s="573" t="s">
        <v>2</v>
      </c>
      <c r="V2" s="575"/>
      <c r="W2" s="5"/>
      <c r="X2" s="5"/>
      <c r="Y2" s="5"/>
      <c r="Z2" s="5"/>
      <c r="AA2" s="11"/>
      <c r="AB2" s="11"/>
      <c r="AC2" s="11"/>
    </row>
    <row r="3" spans="1:29" s="8" customFormat="1" ht="31.15" customHeight="1" x14ac:dyDescent="0.2">
      <c r="B3" s="566"/>
      <c r="C3" s="567"/>
      <c r="D3" s="573" t="s">
        <v>3</v>
      </c>
      <c r="E3" s="574"/>
      <c r="F3" s="574"/>
      <c r="G3" s="574"/>
      <c r="H3" s="574"/>
      <c r="I3" s="574"/>
      <c r="J3" s="574"/>
      <c r="K3" s="574"/>
      <c r="L3" s="574"/>
      <c r="M3" s="574"/>
      <c r="N3" s="574"/>
      <c r="O3" s="574"/>
      <c r="P3" s="574"/>
      <c r="Q3" s="574"/>
      <c r="R3" s="574"/>
      <c r="S3" s="574"/>
      <c r="T3" s="575"/>
      <c r="U3" s="573" t="s">
        <v>4</v>
      </c>
      <c r="V3" s="575"/>
      <c r="W3" s="5"/>
      <c r="X3" s="5"/>
      <c r="Y3" s="5"/>
      <c r="Z3" s="5"/>
      <c r="AA3" s="11"/>
      <c r="AB3" s="11"/>
      <c r="AC3" s="11"/>
    </row>
    <row r="4" spans="1:29" s="8" customFormat="1" ht="31.15" customHeight="1" x14ac:dyDescent="0.2">
      <c r="B4" s="568"/>
      <c r="C4" s="569"/>
      <c r="D4" s="573" t="s">
        <v>5</v>
      </c>
      <c r="E4" s="574"/>
      <c r="F4" s="574"/>
      <c r="G4" s="574"/>
      <c r="H4" s="574"/>
      <c r="I4" s="574"/>
      <c r="J4" s="574"/>
      <c r="K4" s="574"/>
      <c r="L4" s="574"/>
      <c r="M4" s="574"/>
      <c r="N4" s="574"/>
      <c r="O4" s="574"/>
      <c r="P4" s="574"/>
      <c r="Q4" s="574"/>
      <c r="R4" s="574"/>
      <c r="S4" s="574"/>
      <c r="T4" s="575"/>
      <c r="U4" s="573" t="s">
        <v>6</v>
      </c>
      <c r="V4" s="575"/>
      <c r="W4" s="5"/>
      <c r="X4" s="5"/>
      <c r="Y4" s="5"/>
      <c r="Z4" s="5"/>
      <c r="AA4" s="11"/>
      <c r="AB4" s="11"/>
      <c r="AC4" s="11"/>
    </row>
    <row r="5" spans="1:29" s="5" customFormat="1" ht="16.5" customHeight="1" x14ac:dyDescent="0.2">
      <c r="B5" s="8"/>
      <c r="C5" s="8"/>
      <c r="D5" s="31"/>
      <c r="E5" s="14"/>
      <c r="F5" s="14"/>
      <c r="G5" s="12"/>
      <c r="H5" s="12"/>
      <c r="I5" s="34"/>
      <c r="J5" s="26"/>
      <c r="K5" s="28"/>
      <c r="L5" s="42"/>
      <c r="M5" s="42"/>
      <c r="N5" s="23"/>
      <c r="O5" s="23"/>
      <c r="P5" s="23"/>
      <c r="Q5" s="23"/>
      <c r="R5" s="23"/>
      <c r="S5" s="6"/>
      <c r="T5" s="6"/>
      <c r="U5" s="8"/>
    </row>
    <row r="6" spans="1:29" s="5" customFormat="1" ht="16.5" customHeight="1" x14ac:dyDescent="0.2">
      <c r="B6" s="17" t="s">
        <v>7</v>
      </c>
      <c r="C6" s="8"/>
      <c r="D6" s="31"/>
      <c r="E6" s="14"/>
      <c r="F6" s="14"/>
      <c r="G6" s="12"/>
      <c r="H6" s="12"/>
      <c r="I6" s="34"/>
      <c r="J6" s="26"/>
      <c r="K6" s="28"/>
      <c r="L6" s="42"/>
      <c r="M6" s="42"/>
      <c r="N6" s="24"/>
      <c r="U6" s="8"/>
    </row>
    <row r="7" spans="1:29" s="5" customFormat="1" ht="17.25" customHeight="1" x14ac:dyDescent="0.2">
      <c r="D7" s="24"/>
      <c r="E7" s="19"/>
      <c r="F7" s="19"/>
      <c r="G7" s="12"/>
      <c r="H7" s="12"/>
      <c r="I7" s="34"/>
      <c r="J7" s="26"/>
      <c r="K7" s="28"/>
      <c r="L7" s="42"/>
      <c r="M7" s="42"/>
      <c r="N7" s="23"/>
      <c r="U7" s="8"/>
    </row>
    <row r="8" spans="1:29" s="5" customFormat="1" ht="25.9" customHeight="1" x14ac:dyDescent="0.2">
      <c r="C8" s="601" t="s">
        <v>8</v>
      </c>
      <c r="D8" s="602"/>
      <c r="E8" s="16" t="s">
        <v>1647</v>
      </c>
      <c r="F8" s="19"/>
      <c r="G8" s="12"/>
      <c r="H8" s="12"/>
      <c r="I8" s="34"/>
      <c r="J8" s="26"/>
      <c r="K8" s="28"/>
      <c r="L8" s="42"/>
      <c r="M8" s="42"/>
      <c r="N8" s="23"/>
      <c r="U8" s="8"/>
    </row>
    <row r="9" spans="1:29" s="5" customFormat="1" ht="25.9" customHeight="1" x14ac:dyDescent="0.2">
      <c r="C9" s="601" t="s">
        <v>9</v>
      </c>
      <c r="D9" s="602"/>
      <c r="E9" s="125">
        <v>8</v>
      </c>
      <c r="F9" s="19"/>
      <c r="G9" s="12"/>
      <c r="H9" s="12"/>
      <c r="I9" s="34"/>
      <c r="J9" s="26"/>
      <c r="K9" s="28"/>
      <c r="L9" s="42"/>
      <c r="M9" s="42"/>
      <c r="N9" s="23"/>
      <c r="U9" s="8"/>
    </row>
    <row r="10" spans="1:29" s="5" customFormat="1" ht="25.9" customHeight="1" x14ac:dyDescent="0.2">
      <c r="B10" s="8"/>
      <c r="C10" s="8"/>
      <c r="D10" s="31"/>
      <c r="E10" s="14"/>
      <c r="F10" s="14"/>
      <c r="G10" s="12"/>
      <c r="H10" s="12"/>
      <c r="I10" s="34"/>
      <c r="J10" s="26"/>
      <c r="K10" s="578" t="s">
        <v>39</v>
      </c>
      <c r="L10" s="579"/>
      <c r="M10" s="20">
        <f>SUM(M11:M13)</f>
        <v>11</v>
      </c>
      <c r="O10" s="23"/>
      <c r="P10" s="23"/>
      <c r="Q10" s="23"/>
      <c r="R10" s="23"/>
      <c r="S10" s="6"/>
      <c r="T10" s="6"/>
      <c r="U10" s="8"/>
    </row>
    <row r="11" spans="1:29" s="18" customFormat="1" ht="25.9" customHeight="1" x14ac:dyDescent="0.25">
      <c r="B11" s="584" t="s">
        <v>10</v>
      </c>
      <c r="C11" s="584" t="s">
        <v>11</v>
      </c>
      <c r="D11" s="584" t="s">
        <v>33</v>
      </c>
      <c r="E11" s="584" t="s">
        <v>34</v>
      </c>
      <c r="F11" s="584" t="s">
        <v>35</v>
      </c>
      <c r="G11" s="572" t="s">
        <v>36</v>
      </c>
      <c r="H11" s="582" t="s">
        <v>37</v>
      </c>
      <c r="I11" s="580" t="s">
        <v>38</v>
      </c>
      <c r="K11" s="20" t="s">
        <v>40</v>
      </c>
      <c r="L11" s="39">
        <v>1</v>
      </c>
      <c r="M11" s="20">
        <f>COUNT(L18:L54)</f>
        <v>8</v>
      </c>
    </row>
    <row r="12" spans="1:29" s="18" customFormat="1" ht="25.9" customHeight="1" x14ac:dyDescent="0.25">
      <c r="B12" s="585"/>
      <c r="C12" s="585"/>
      <c r="D12" s="585"/>
      <c r="E12" s="585"/>
      <c r="F12" s="585"/>
      <c r="G12" s="572"/>
      <c r="H12" s="583"/>
      <c r="I12" s="581"/>
      <c r="K12" s="20" t="s">
        <v>42</v>
      </c>
      <c r="L12" s="40">
        <v>2</v>
      </c>
      <c r="M12" s="20">
        <f>COUNT(M18:M80)</f>
        <v>0</v>
      </c>
    </row>
    <row r="13" spans="1:29" s="36" customFormat="1" ht="72" customHeight="1" x14ac:dyDescent="0.2">
      <c r="B13" s="145">
        <v>410113</v>
      </c>
      <c r="C13" s="146" t="s">
        <v>1035</v>
      </c>
      <c r="D13" s="144" t="s">
        <v>1036</v>
      </c>
      <c r="E13" s="126">
        <v>216531692.88</v>
      </c>
      <c r="F13" s="213">
        <f>SUM(E17:E52)</f>
        <v>161411967</v>
      </c>
      <c r="G13" s="291">
        <f>+SUM(S18:S51)</f>
        <v>161411967</v>
      </c>
      <c r="H13" s="292">
        <f>SUM(U18:U51)</f>
        <v>152779400</v>
      </c>
      <c r="I13" s="289">
        <f>+E13-F13</f>
        <v>55119725.879999995</v>
      </c>
      <c r="K13" s="20" t="s">
        <v>43</v>
      </c>
      <c r="L13" s="41">
        <v>3</v>
      </c>
      <c r="M13" s="20">
        <f>COUNT(N18:N157)</f>
        <v>3</v>
      </c>
    </row>
    <row r="14" spans="1:29" s="36" customFormat="1" ht="25.5" x14ac:dyDescent="0.2">
      <c r="B14" s="572" t="s">
        <v>13</v>
      </c>
      <c r="C14" s="572"/>
      <c r="D14" s="572"/>
      <c r="E14" s="572"/>
      <c r="F14" s="293">
        <f>+F13/E13</f>
        <v>0.74544268717953044</v>
      </c>
      <c r="G14" s="293">
        <f>+G13/E13</f>
        <v>0.74544268717953044</v>
      </c>
      <c r="H14" s="293">
        <f>+H13/E13</f>
        <v>0.70557523459011162</v>
      </c>
      <c r="I14" s="286"/>
      <c r="K14" s="287"/>
      <c r="L14" s="288"/>
      <c r="M14" s="287"/>
    </row>
    <row r="15" spans="1:29" s="36" customFormat="1" ht="24.6" customHeight="1" x14ac:dyDescent="0.2">
      <c r="B15" s="100"/>
      <c r="C15" s="100"/>
      <c r="L15" s="33"/>
      <c r="M15" s="33"/>
      <c r="N15" s="33"/>
    </row>
    <row r="16" spans="1:29" s="36" customFormat="1" ht="24.6" customHeight="1" x14ac:dyDescent="0.2">
      <c r="B16" s="584" t="s">
        <v>44</v>
      </c>
      <c r="C16" s="584" t="s">
        <v>45</v>
      </c>
      <c r="D16" s="584" t="s">
        <v>46</v>
      </c>
      <c r="E16" s="584" t="s">
        <v>35</v>
      </c>
      <c r="F16" s="584" t="s">
        <v>47</v>
      </c>
      <c r="G16" s="584" t="s">
        <v>48</v>
      </c>
      <c r="H16" s="584" t="s">
        <v>49</v>
      </c>
      <c r="I16" s="584" t="s">
        <v>50</v>
      </c>
      <c r="J16" s="584" t="s">
        <v>51</v>
      </c>
      <c r="K16" s="584" t="s">
        <v>52</v>
      </c>
      <c r="L16" s="586" t="s">
        <v>53</v>
      </c>
      <c r="M16" s="587"/>
      <c r="N16" s="588"/>
      <c r="O16" s="584" t="s">
        <v>54</v>
      </c>
      <c r="P16" s="584" t="s">
        <v>55</v>
      </c>
      <c r="Q16" s="584" t="s">
        <v>56</v>
      </c>
      <c r="R16" s="597" t="s">
        <v>57</v>
      </c>
      <c r="S16" s="584" t="s">
        <v>58</v>
      </c>
      <c r="T16" s="584" t="s">
        <v>59</v>
      </c>
      <c r="U16" s="584" t="s">
        <v>60</v>
      </c>
      <c r="V16" s="572" t="s">
        <v>61</v>
      </c>
    </row>
    <row r="17" spans="2:22" s="36" customFormat="1" ht="24.6" customHeight="1" x14ac:dyDescent="0.2">
      <c r="B17" s="585"/>
      <c r="C17" s="585"/>
      <c r="D17" s="585"/>
      <c r="E17" s="585"/>
      <c r="F17" s="585"/>
      <c r="G17" s="585"/>
      <c r="H17" s="585"/>
      <c r="I17" s="585"/>
      <c r="J17" s="585"/>
      <c r="K17" s="585"/>
      <c r="L17" s="45">
        <v>1</v>
      </c>
      <c r="M17" s="46">
        <v>2</v>
      </c>
      <c r="N17" s="47">
        <v>3</v>
      </c>
      <c r="O17" s="585"/>
      <c r="P17" s="585"/>
      <c r="Q17" s="585"/>
      <c r="R17" s="598"/>
      <c r="S17" s="585"/>
      <c r="T17" s="585"/>
      <c r="U17" s="585"/>
      <c r="V17" s="594"/>
    </row>
    <row r="18" spans="2:22" ht="181.5" x14ac:dyDescent="0.2">
      <c r="B18" s="56">
        <v>28</v>
      </c>
      <c r="C18" s="55" t="s">
        <v>1037</v>
      </c>
      <c r="D18" s="126">
        <v>216531692.88</v>
      </c>
      <c r="E18" s="101">
        <v>6500000</v>
      </c>
      <c r="F18" s="140">
        <f>+E18/D18</f>
        <v>3.0018700327633999E-2</v>
      </c>
      <c r="G18" s="55" t="s">
        <v>1038</v>
      </c>
      <c r="H18" s="64" t="s">
        <v>63</v>
      </c>
      <c r="I18" s="56" t="s">
        <v>64</v>
      </c>
      <c r="J18" s="61" t="s">
        <v>975</v>
      </c>
      <c r="K18" s="56" t="s">
        <v>64</v>
      </c>
      <c r="L18" s="45">
        <v>1</v>
      </c>
      <c r="M18" s="176"/>
      <c r="N18" s="57"/>
      <c r="O18" s="87" t="s">
        <v>66</v>
      </c>
      <c r="P18" s="55" t="s">
        <v>1039</v>
      </c>
      <c r="Q18" s="94">
        <v>6500000</v>
      </c>
      <c r="R18" s="111">
        <v>508</v>
      </c>
      <c r="S18" s="303">
        <v>6500000</v>
      </c>
      <c r="T18" s="110">
        <v>1963</v>
      </c>
      <c r="U18" s="349">
        <v>6500000</v>
      </c>
      <c r="V18" s="71"/>
    </row>
    <row r="19" spans="2:22" ht="96" customHeight="1" x14ac:dyDescent="0.2">
      <c r="B19" s="56">
        <v>28</v>
      </c>
      <c r="C19" s="55" t="s">
        <v>1037</v>
      </c>
      <c r="D19" s="126">
        <v>216531692.88</v>
      </c>
      <c r="E19" s="298">
        <v>7685000</v>
      </c>
      <c r="F19" s="140">
        <f t="shared" ref="F19:F28" si="0">+E19/D19</f>
        <v>3.549134031044112E-2</v>
      </c>
      <c r="G19" s="55" t="s">
        <v>1624</v>
      </c>
      <c r="H19" s="64" t="s">
        <v>73</v>
      </c>
      <c r="I19" s="56" t="s">
        <v>1625</v>
      </c>
      <c r="J19" s="61" t="s">
        <v>1034</v>
      </c>
      <c r="K19" s="67" t="s">
        <v>290</v>
      </c>
      <c r="L19" s="45">
        <v>1</v>
      </c>
      <c r="M19" s="176"/>
      <c r="N19" s="176"/>
      <c r="O19" s="87" t="s">
        <v>1872</v>
      </c>
      <c r="P19" s="55">
        <v>522</v>
      </c>
      <c r="Q19" s="298">
        <v>7685000</v>
      </c>
      <c r="R19" s="110">
        <v>1265</v>
      </c>
      <c r="S19" s="348">
        <v>7685000</v>
      </c>
      <c r="T19" s="110">
        <v>5138</v>
      </c>
      <c r="U19" s="348">
        <v>7685000</v>
      </c>
      <c r="V19" s="55"/>
    </row>
    <row r="20" spans="2:22" ht="99" x14ac:dyDescent="0.2">
      <c r="B20" s="56">
        <v>28</v>
      </c>
      <c r="C20" s="55" t="s">
        <v>1037</v>
      </c>
      <c r="D20" s="126">
        <v>216531692.88</v>
      </c>
      <c r="E20" s="80">
        <v>0</v>
      </c>
      <c r="F20" s="140">
        <f t="shared" si="0"/>
        <v>0</v>
      </c>
      <c r="G20" s="55" t="s">
        <v>1624</v>
      </c>
      <c r="H20" s="64" t="s">
        <v>73</v>
      </c>
      <c r="I20" s="56" t="s">
        <v>1626</v>
      </c>
      <c r="J20" s="61"/>
      <c r="K20" s="67" t="s">
        <v>290</v>
      </c>
      <c r="L20" s="72"/>
      <c r="M20" s="72"/>
      <c r="N20" s="47">
        <v>3</v>
      </c>
      <c r="O20" s="87" t="s">
        <v>66</v>
      </c>
      <c r="P20" s="55"/>
      <c r="Q20" s="298">
        <v>0</v>
      </c>
      <c r="R20" s="55"/>
      <c r="S20" s="298"/>
      <c r="T20" s="59"/>
      <c r="U20" s="298"/>
      <c r="V20" s="71"/>
    </row>
    <row r="21" spans="2:22" ht="148.5" x14ac:dyDescent="0.2">
      <c r="B21" s="56">
        <v>28</v>
      </c>
      <c r="C21" s="55" t="s">
        <v>1037</v>
      </c>
      <c r="D21" s="126">
        <v>216531692.88</v>
      </c>
      <c r="E21" s="101">
        <v>8000000</v>
      </c>
      <c r="F21" s="140">
        <f t="shared" si="0"/>
        <v>3.6946092710934152E-2</v>
      </c>
      <c r="G21" s="55" t="s">
        <v>1040</v>
      </c>
      <c r="H21" s="64" t="s">
        <v>73</v>
      </c>
      <c r="I21" s="56" t="s">
        <v>1041</v>
      </c>
      <c r="J21" s="61" t="s">
        <v>975</v>
      </c>
      <c r="K21" s="67" t="s">
        <v>100</v>
      </c>
      <c r="L21" s="45">
        <v>1</v>
      </c>
      <c r="M21" s="72"/>
      <c r="N21" s="57"/>
      <c r="O21" s="87" t="s">
        <v>66</v>
      </c>
      <c r="P21" s="55" t="s">
        <v>1042</v>
      </c>
      <c r="Q21" s="94">
        <v>8000000</v>
      </c>
      <c r="R21" s="59">
        <v>645</v>
      </c>
      <c r="S21" s="298">
        <v>8000000</v>
      </c>
      <c r="T21" s="59">
        <v>2629</v>
      </c>
      <c r="U21" s="298">
        <v>8000000</v>
      </c>
      <c r="V21" s="302"/>
    </row>
    <row r="22" spans="2:22" ht="121.9" customHeight="1" x14ac:dyDescent="0.2">
      <c r="B22" s="56">
        <v>28</v>
      </c>
      <c r="C22" s="55" t="s">
        <v>1037</v>
      </c>
      <c r="D22" s="126">
        <v>216531692.88</v>
      </c>
      <c r="E22" s="80">
        <v>0</v>
      </c>
      <c r="F22" s="140">
        <f t="shared" si="0"/>
        <v>0</v>
      </c>
      <c r="G22" s="55" t="s">
        <v>1043</v>
      </c>
      <c r="H22" s="64" t="s">
        <v>73</v>
      </c>
      <c r="I22" s="56" t="s">
        <v>1044</v>
      </c>
      <c r="J22" s="124"/>
      <c r="K22" s="67" t="s">
        <v>208</v>
      </c>
      <c r="L22" s="72"/>
      <c r="M22" s="72"/>
      <c r="N22" s="47">
        <v>3</v>
      </c>
      <c r="O22" s="87" t="s">
        <v>66</v>
      </c>
      <c r="P22" s="55"/>
      <c r="Q22" s="298">
        <v>0</v>
      </c>
      <c r="R22" s="55"/>
      <c r="S22" s="298"/>
      <c r="T22" s="59"/>
      <c r="U22" s="298"/>
      <c r="V22" s="302"/>
    </row>
    <row r="23" spans="2:22" ht="165" x14ac:dyDescent="0.2">
      <c r="B23" s="56">
        <v>28</v>
      </c>
      <c r="C23" s="55" t="s">
        <v>1037</v>
      </c>
      <c r="D23" s="126">
        <v>216531692.88</v>
      </c>
      <c r="E23" s="80">
        <v>0</v>
      </c>
      <c r="F23" s="140">
        <f t="shared" si="0"/>
        <v>0</v>
      </c>
      <c r="G23" s="55" t="s">
        <v>1045</v>
      </c>
      <c r="H23" s="64" t="s">
        <v>73</v>
      </c>
      <c r="I23" s="56" t="s">
        <v>1046</v>
      </c>
      <c r="J23" s="124"/>
      <c r="K23" s="67" t="s">
        <v>208</v>
      </c>
      <c r="L23" s="131"/>
      <c r="M23" s="72"/>
      <c r="N23" s="47">
        <v>3</v>
      </c>
      <c r="O23" s="87" t="s">
        <v>66</v>
      </c>
      <c r="P23" s="55"/>
      <c r="Q23" s="298">
        <v>0</v>
      </c>
      <c r="R23" s="55"/>
      <c r="S23" s="298"/>
      <c r="T23" s="59"/>
      <c r="U23" s="298"/>
      <c r="V23" s="302"/>
    </row>
    <row r="24" spans="2:22" ht="121.9" customHeight="1" x14ac:dyDescent="0.2">
      <c r="B24" s="184">
        <v>28</v>
      </c>
      <c r="C24" s="180" t="s">
        <v>1037</v>
      </c>
      <c r="D24" s="126">
        <v>216531692.88</v>
      </c>
      <c r="E24" s="130">
        <v>19016667</v>
      </c>
      <c r="F24" s="204">
        <f t="shared" si="0"/>
        <v>8.7823942754370249E-2</v>
      </c>
      <c r="G24" s="180" t="s">
        <v>1040</v>
      </c>
      <c r="H24" s="205" t="s">
        <v>73</v>
      </c>
      <c r="I24" s="184" t="s">
        <v>1047</v>
      </c>
      <c r="J24" s="128" t="s">
        <v>975</v>
      </c>
      <c r="K24" s="206" t="s">
        <v>208</v>
      </c>
      <c r="L24" s="45">
        <v>1</v>
      </c>
      <c r="M24" s="191"/>
      <c r="N24" s="138"/>
      <c r="O24" s="87" t="s">
        <v>66</v>
      </c>
      <c r="P24" s="55" t="s">
        <v>1048</v>
      </c>
      <c r="Q24" s="94">
        <v>19016667</v>
      </c>
      <c r="R24" s="55">
        <v>942</v>
      </c>
      <c r="S24" s="298">
        <v>19016667</v>
      </c>
      <c r="T24" s="59">
        <v>3712</v>
      </c>
      <c r="U24" s="298">
        <v>19016667</v>
      </c>
      <c r="V24" s="302"/>
    </row>
    <row r="25" spans="2:22" ht="198" x14ac:dyDescent="0.2">
      <c r="B25" s="56">
        <v>28</v>
      </c>
      <c r="C25" s="55" t="s">
        <v>1037</v>
      </c>
      <c r="D25" s="126">
        <v>216531692.88</v>
      </c>
      <c r="E25" s="208">
        <v>87780300</v>
      </c>
      <c r="F25" s="140">
        <f t="shared" si="0"/>
        <v>0.40539238774920161</v>
      </c>
      <c r="G25" s="207" t="s">
        <v>1049</v>
      </c>
      <c r="H25" s="205" t="s">
        <v>73</v>
      </c>
      <c r="I25" s="70"/>
      <c r="J25" s="61" t="s">
        <v>975</v>
      </c>
      <c r="K25" s="209"/>
      <c r="L25" s="45">
        <v>1</v>
      </c>
      <c r="M25" s="57"/>
      <c r="N25" s="57"/>
      <c r="O25" s="87" t="s">
        <v>1872</v>
      </c>
      <c r="P25" s="107" t="s">
        <v>1050</v>
      </c>
      <c r="Q25" s="208">
        <v>87780300</v>
      </c>
      <c r="R25" s="111">
        <v>1123</v>
      </c>
      <c r="S25" s="303">
        <v>87780300</v>
      </c>
      <c r="T25" s="167">
        <v>5383</v>
      </c>
      <c r="U25" s="298">
        <v>87774400</v>
      </c>
      <c r="V25" s="302"/>
    </row>
    <row r="26" spans="2:22" ht="165" x14ac:dyDescent="0.2">
      <c r="B26" s="184">
        <v>28</v>
      </c>
      <c r="C26" s="180" t="s">
        <v>1037</v>
      </c>
      <c r="D26" s="535">
        <v>216531692.88</v>
      </c>
      <c r="E26" s="318">
        <v>25460000</v>
      </c>
      <c r="F26" s="204">
        <f t="shared" si="0"/>
        <v>0.11758094005254793</v>
      </c>
      <c r="G26" s="187" t="s">
        <v>1656</v>
      </c>
      <c r="H26" s="205" t="s">
        <v>73</v>
      </c>
      <c r="I26" s="187" t="s">
        <v>1657</v>
      </c>
      <c r="J26" s="128" t="s">
        <v>975</v>
      </c>
      <c r="K26" s="187" t="s">
        <v>1658</v>
      </c>
      <c r="L26" s="45">
        <v>1</v>
      </c>
      <c r="M26" s="176"/>
      <c r="N26" s="176"/>
      <c r="O26" s="318" t="s">
        <v>1711</v>
      </c>
      <c r="P26" s="320">
        <v>542</v>
      </c>
      <c r="Q26" s="167">
        <v>25460000</v>
      </c>
      <c r="R26" s="508">
        <v>1333</v>
      </c>
      <c r="S26" s="509">
        <v>25460000</v>
      </c>
      <c r="T26" s="320">
        <v>5740</v>
      </c>
      <c r="U26" s="167">
        <v>16833333</v>
      </c>
      <c r="V26" s="167"/>
    </row>
    <row r="27" spans="2:22" ht="280.5" x14ac:dyDescent="0.2">
      <c r="B27" s="56">
        <v>28</v>
      </c>
      <c r="C27" s="55" t="s">
        <v>1037</v>
      </c>
      <c r="D27" s="69">
        <v>216531692.88</v>
      </c>
      <c r="E27" s="124">
        <v>3966667</v>
      </c>
      <c r="F27" s="357">
        <f t="shared" si="0"/>
        <v>1.8319105841925379E-2</v>
      </c>
      <c r="G27" s="107" t="s">
        <v>1868</v>
      </c>
      <c r="H27" s="58" t="s">
        <v>63</v>
      </c>
      <c r="I27" s="56" t="s">
        <v>64</v>
      </c>
      <c r="J27" s="128" t="s">
        <v>975</v>
      </c>
      <c r="K27" s="72" t="s">
        <v>64</v>
      </c>
      <c r="L27" s="45">
        <v>1</v>
      </c>
      <c r="M27" s="72"/>
      <c r="N27" s="72"/>
      <c r="O27" s="167" t="s">
        <v>1872</v>
      </c>
      <c r="P27" s="72" t="s">
        <v>1870</v>
      </c>
      <c r="Q27" s="72">
        <v>3966667</v>
      </c>
      <c r="R27" s="110">
        <v>1601</v>
      </c>
      <c r="S27" s="348">
        <v>3966667</v>
      </c>
      <c r="T27" s="343">
        <v>6607</v>
      </c>
      <c r="U27" s="72">
        <v>3966667</v>
      </c>
      <c r="V27" s="108"/>
    </row>
    <row r="28" spans="2:22" ht="148.5" x14ac:dyDescent="0.2">
      <c r="B28" s="56">
        <v>28</v>
      </c>
      <c r="C28" s="55" t="s">
        <v>1037</v>
      </c>
      <c r="D28" s="69">
        <v>216531692.88</v>
      </c>
      <c r="E28" s="124">
        <v>3003333</v>
      </c>
      <c r="F28" s="357">
        <f t="shared" si="0"/>
        <v>1.3870177432476E-2</v>
      </c>
      <c r="G28" s="107" t="s">
        <v>1869</v>
      </c>
      <c r="H28" s="58" t="s">
        <v>63</v>
      </c>
      <c r="I28" s="56" t="s">
        <v>64</v>
      </c>
      <c r="J28" s="61" t="s">
        <v>975</v>
      </c>
      <c r="K28" s="72" t="s">
        <v>64</v>
      </c>
      <c r="L28" s="45">
        <v>1</v>
      </c>
      <c r="M28" s="72"/>
      <c r="N28" s="72"/>
      <c r="O28" s="167" t="s">
        <v>1872</v>
      </c>
      <c r="P28" s="72" t="s">
        <v>1871</v>
      </c>
      <c r="Q28" s="72">
        <v>3003333</v>
      </c>
      <c r="R28" s="110">
        <v>1606</v>
      </c>
      <c r="S28" s="72">
        <v>3003333</v>
      </c>
      <c r="T28" s="343">
        <v>6509</v>
      </c>
      <c r="U28" s="72">
        <v>3003333</v>
      </c>
      <c r="V28" s="108"/>
    </row>
    <row r="29" spans="2:22" x14ac:dyDescent="0.2">
      <c r="B29" s="150"/>
      <c r="C29" s="151"/>
      <c r="D29" s="152"/>
      <c r="E29" s="153"/>
      <c r="F29" s="153"/>
      <c r="G29" s="154"/>
      <c r="H29" s="154"/>
      <c r="I29" s="155"/>
      <c r="J29" s="156"/>
      <c r="K29" s="157"/>
      <c r="L29" s="158"/>
      <c r="M29" s="158"/>
      <c r="N29" s="159"/>
      <c r="O29" s="159"/>
      <c r="P29" s="159"/>
      <c r="Q29" s="159"/>
      <c r="R29" s="159"/>
      <c r="S29" s="160"/>
      <c r="T29" s="160"/>
      <c r="U29" s="161"/>
    </row>
    <row r="30" spans="2:22" x14ac:dyDescent="0.2">
      <c r="B30" s="150"/>
      <c r="C30" s="151"/>
      <c r="D30" s="152"/>
      <c r="E30" s="153"/>
      <c r="F30" s="153"/>
      <c r="G30" s="154"/>
      <c r="H30" s="154"/>
      <c r="I30" s="155"/>
      <c r="J30" s="156"/>
      <c r="K30" s="157"/>
      <c r="L30" s="158"/>
      <c r="M30" s="158"/>
      <c r="N30" s="159"/>
      <c r="O30" s="159"/>
      <c r="P30" s="159"/>
      <c r="Q30" s="159"/>
      <c r="R30" s="159"/>
      <c r="S30" s="160"/>
      <c r="T30" s="160"/>
      <c r="U30" s="161"/>
    </row>
    <row r="31" spans="2:22" x14ac:dyDescent="0.2">
      <c r="B31" s="150"/>
      <c r="C31" s="151"/>
      <c r="D31" s="152"/>
      <c r="E31" s="153"/>
      <c r="F31" s="153"/>
      <c r="G31" s="154"/>
      <c r="H31" s="154"/>
      <c r="I31" s="155"/>
      <c r="J31" s="156"/>
      <c r="K31" s="157"/>
      <c r="L31" s="158"/>
      <c r="M31" s="158"/>
      <c r="N31" s="159"/>
      <c r="O31" s="159"/>
      <c r="P31" s="159"/>
      <c r="Q31" s="159"/>
      <c r="R31" s="159"/>
      <c r="S31" s="160"/>
      <c r="T31" s="160"/>
      <c r="U31" s="161"/>
    </row>
  </sheetData>
  <sheetProtection algorithmName="SHA-512" hashValue="lBZte6NZIvQ4qeqaDhxpWqMD6U/JP6rOsVS7FSv7Q27gmgeSPoqi/a5+bi+7xSz7tDkOL8fHQxFErDHTMvwx6A==" saltValue="AR9HoM90WUipQtDcvu6Gow==" spinCount="100000" sheet="1" objects="1" scenarios="1"/>
  <mergeCells count="38">
    <mergeCell ref="R16:R17"/>
    <mergeCell ref="S16:S17"/>
    <mergeCell ref="T16:T17"/>
    <mergeCell ref="U16:U17"/>
    <mergeCell ref="J16:J17"/>
    <mergeCell ref="K16:K17"/>
    <mergeCell ref="L16:N16"/>
    <mergeCell ref="O16:O17"/>
    <mergeCell ref="P16:P17"/>
    <mergeCell ref="Q16:Q17"/>
    <mergeCell ref="H16:H17"/>
    <mergeCell ref="I16:I17"/>
    <mergeCell ref="H11:H12"/>
    <mergeCell ref="I11:I12"/>
    <mergeCell ref="B14:E14"/>
    <mergeCell ref="G11:G12"/>
    <mergeCell ref="B16:B17"/>
    <mergeCell ref="C16:C17"/>
    <mergeCell ref="D16:D17"/>
    <mergeCell ref="E16:E17"/>
    <mergeCell ref="F16:F17"/>
    <mergeCell ref="G16:G17"/>
    <mergeCell ref="V16:V17"/>
    <mergeCell ref="B2:C4"/>
    <mergeCell ref="D2:T2"/>
    <mergeCell ref="U2:V2"/>
    <mergeCell ref="D3:T3"/>
    <mergeCell ref="U3:V3"/>
    <mergeCell ref="D4:T4"/>
    <mergeCell ref="U4:V4"/>
    <mergeCell ref="C8:D8"/>
    <mergeCell ref="C9:D9"/>
    <mergeCell ref="K10:L10"/>
    <mergeCell ref="B11:B12"/>
    <mergeCell ref="C11:C12"/>
    <mergeCell ref="D11:D12"/>
    <mergeCell ref="E11:E12"/>
    <mergeCell ref="F11:F12"/>
  </mergeCells>
  <dataValidations count="1">
    <dataValidation type="list" allowBlank="1" showInputMessage="1" showErrorMessage="1" sqref="H18:H26">
      <formula1>#REF!</formula1>
    </dataValidation>
  </dataValidations>
  <printOptions horizontalCentered="1"/>
  <pageMargins left="0.23622047244094491" right="0.23622047244094491" top="0.74803149606299213" bottom="0.74803149606299213" header="0.31496062992125984" footer="0.31496062992125984"/>
  <pageSetup paperSize="123" scale="50" orientation="landscape"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AC53"/>
  <sheetViews>
    <sheetView zoomScale="70" zoomScaleNormal="70" workbookViewId="0">
      <selection activeCell="H13" sqref="H13"/>
    </sheetView>
  </sheetViews>
  <sheetFormatPr baseColWidth="10" defaultColWidth="21.28515625" defaultRowHeight="15.75" x14ac:dyDescent="0.2"/>
  <cols>
    <col min="1" max="1" width="0.7109375" style="2" customWidth="1"/>
    <col min="2" max="2" width="9.42578125" style="9" customWidth="1"/>
    <col min="3" max="3" width="20.140625" style="10" customWidth="1"/>
    <col min="4" max="4" width="22.42578125" style="32" customWidth="1"/>
    <col min="5" max="5" width="24.140625" style="15" customWidth="1"/>
    <col min="6" max="6" width="26.7109375" style="15" customWidth="1"/>
    <col min="7" max="7" width="30.5703125" style="13" customWidth="1"/>
    <col min="8" max="8" width="22" style="13" customWidth="1"/>
    <col min="9" max="9" width="22.85546875" style="35" customWidth="1"/>
    <col min="10" max="10" width="16.42578125" style="27" customWidth="1"/>
    <col min="11" max="11" width="16.7109375" style="29" customWidth="1"/>
    <col min="12" max="13" width="5.42578125" style="44" customWidth="1"/>
    <col min="14" max="14" width="5.42578125" style="25" customWidth="1"/>
    <col min="15" max="15" width="15.5703125" style="25" customWidth="1"/>
    <col min="16" max="16" width="13.42578125" style="25" customWidth="1"/>
    <col min="17" max="18" width="16.42578125" style="25" customWidth="1"/>
    <col min="19" max="20" width="16.42578125" style="3" customWidth="1"/>
    <col min="21" max="21" width="16.42578125" style="30" customWidth="1"/>
    <col min="22" max="22" width="19.28515625" style="3" customWidth="1"/>
    <col min="23" max="23" width="14" style="2" customWidth="1"/>
    <col min="24" max="16384" width="21.28515625" style="2"/>
  </cols>
  <sheetData>
    <row r="1" spans="1:29" s="5" customFormat="1" x14ac:dyDescent="0.2">
      <c r="A1" s="5" t="s">
        <v>0</v>
      </c>
      <c r="B1" s="8"/>
      <c r="C1" s="8"/>
      <c r="D1" s="31"/>
      <c r="E1" s="14"/>
      <c r="F1" s="14"/>
      <c r="G1" s="12"/>
      <c r="H1" s="12"/>
      <c r="I1" s="34"/>
      <c r="J1" s="26"/>
      <c r="K1" s="28"/>
      <c r="L1" s="42"/>
      <c r="M1" s="42"/>
      <c r="N1" s="23"/>
      <c r="O1" s="23"/>
      <c r="P1" s="23"/>
      <c r="Q1" s="23"/>
      <c r="R1" s="23"/>
      <c r="S1" s="6"/>
      <c r="T1" s="6"/>
      <c r="U1" s="8"/>
    </row>
    <row r="2" spans="1:29" s="8" customFormat="1" ht="31.15" customHeight="1" x14ac:dyDescent="0.2">
      <c r="B2" s="564"/>
      <c r="C2" s="565"/>
      <c r="D2" s="573" t="s">
        <v>1</v>
      </c>
      <c r="E2" s="574"/>
      <c r="F2" s="574"/>
      <c r="G2" s="574"/>
      <c r="H2" s="574"/>
      <c r="I2" s="574"/>
      <c r="J2" s="574"/>
      <c r="K2" s="574"/>
      <c r="L2" s="574"/>
      <c r="M2" s="574"/>
      <c r="N2" s="574"/>
      <c r="O2" s="574"/>
      <c r="P2" s="574"/>
      <c r="Q2" s="574"/>
      <c r="R2" s="574"/>
      <c r="S2" s="574"/>
      <c r="T2" s="575"/>
      <c r="U2" s="573" t="s">
        <v>2</v>
      </c>
      <c r="V2" s="575"/>
      <c r="W2" s="5"/>
      <c r="X2" s="5"/>
      <c r="Y2" s="5"/>
      <c r="Z2" s="5"/>
      <c r="AA2" s="11"/>
      <c r="AB2" s="11"/>
      <c r="AC2" s="11"/>
    </row>
    <row r="3" spans="1:29" s="8" customFormat="1" ht="31.15" customHeight="1" x14ac:dyDescent="0.2">
      <c r="B3" s="566"/>
      <c r="C3" s="567"/>
      <c r="D3" s="573" t="s">
        <v>3</v>
      </c>
      <c r="E3" s="574"/>
      <c r="F3" s="574"/>
      <c r="G3" s="574"/>
      <c r="H3" s="574"/>
      <c r="I3" s="574"/>
      <c r="J3" s="574"/>
      <c r="K3" s="574"/>
      <c r="L3" s="574"/>
      <c r="M3" s="574"/>
      <c r="N3" s="574"/>
      <c r="O3" s="574"/>
      <c r="P3" s="574"/>
      <c r="Q3" s="574"/>
      <c r="R3" s="574"/>
      <c r="S3" s="574"/>
      <c r="T3" s="575"/>
      <c r="U3" s="573" t="s">
        <v>4</v>
      </c>
      <c r="V3" s="575"/>
      <c r="W3" s="5"/>
      <c r="X3" s="5"/>
      <c r="Y3" s="5"/>
      <c r="Z3" s="5"/>
      <c r="AA3" s="11"/>
      <c r="AB3" s="11"/>
      <c r="AC3" s="11"/>
    </row>
    <row r="4" spans="1:29" s="8" customFormat="1" ht="31.15" customHeight="1" x14ac:dyDescent="0.2">
      <c r="B4" s="568"/>
      <c r="C4" s="569"/>
      <c r="D4" s="573" t="s">
        <v>5</v>
      </c>
      <c r="E4" s="574"/>
      <c r="F4" s="574"/>
      <c r="G4" s="574"/>
      <c r="H4" s="574"/>
      <c r="I4" s="574"/>
      <c r="J4" s="574"/>
      <c r="K4" s="574"/>
      <c r="L4" s="574"/>
      <c r="M4" s="574"/>
      <c r="N4" s="574"/>
      <c r="O4" s="574"/>
      <c r="P4" s="574"/>
      <c r="Q4" s="574"/>
      <c r="R4" s="574"/>
      <c r="S4" s="574"/>
      <c r="T4" s="575"/>
      <c r="U4" s="573" t="s">
        <v>6</v>
      </c>
      <c r="V4" s="575"/>
      <c r="W4" s="5"/>
      <c r="X4" s="5"/>
      <c r="Y4" s="5"/>
      <c r="Z4" s="5"/>
      <c r="AA4" s="11"/>
      <c r="AB4" s="11"/>
      <c r="AC4" s="11"/>
    </row>
    <row r="5" spans="1:29" s="5" customFormat="1" ht="16.5" customHeight="1" x14ac:dyDescent="0.2">
      <c r="B5" s="8"/>
      <c r="C5" s="8"/>
      <c r="D5" s="31"/>
      <c r="E5" s="14"/>
      <c r="F5" s="14"/>
      <c r="G5" s="12"/>
      <c r="H5" s="12"/>
      <c r="I5" s="34"/>
      <c r="J5" s="26"/>
      <c r="K5" s="28"/>
      <c r="L5" s="42"/>
      <c r="M5" s="42"/>
      <c r="N5" s="23"/>
      <c r="O5" s="23"/>
      <c r="P5" s="23"/>
      <c r="Q5" s="23"/>
      <c r="R5" s="23"/>
      <c r="S5" s="6"/>
      <c r="T5" s="6"/>
      <c r="U5" s="8"/>
    </row>
    <row r="6" spans="1:29" s="5" customFormat="1" ht="16.5" customHeight="1" x14ac:dyDescent="0.2">
      <c r="B6" s="17" t="s">
        <v>7</v>
      </c>
      <c r="C6" s="8"/>
      <c r="D6" s="31"/>
      <c r="E6" s="14"/>
      <c r="F6" s="14"/>
      <c r="G6" s="12"/>
      <c r="H6" s="12"/>
      <c r="I6" s="34"/>
      <c r="J6" s="26"/>
      <c r="K6" s="28"/>
      <c r="L6" s="42"/>
      <c r="M6" s="42"/>
      <c r="N6" s="24"/>
      <c r="U6" s="8"/>
    </row>
    <row r="7" spans="1:29" s="5" customFormat="1" ht="17.25" customHeight="1" x14ac:dyDescent="0.2">
      <c r="D7" s="24"/>
      <c r="E7" s="19"/>
      <c r="F7" s="19"/>
      <c r="G7" s="12"/>
      <c r="H7" s="12"/>
      <c r="I7" s="34"/>
      <c r="J7" s="26"/>
      <c r="K7" s="28"/>
      <c r="L7" s="42"/>
      <c r="M7" s="42"/>
      <c r="N7" s="23"/>
      <c r="U7" s="8"/>
    </row>
    <row r="8" spans="1:29" s="5" customFormat="1" ht="25.9" customHeight="1" x14ac:dyDescent="0.2">
      <c r="C8" s="601" t="s">
        <v>8</v>
      </c>
      <c r="D8" s="602"/>
      <c r="E8" s="16" t="s">
        <v>1647</v>
      </c>
      <c r="F8" s="19"/>
      <c r="G8" s="12"/>
      <c r="H8" s="12"/>
      <c r="I8" s="34"/>
      <c r="J8" s="26"/>
      <c r="K8" s="28"/>
      <c r="L8" s="42"/>
      <c r="M8" s="42"/>
      <c r="N8" s="23"/>
      <c r="U8" s="8"/>
    </row>
    <row r="9" spans="1:29" s="5" customFormat="1" ht="25.9" customHeight="1" x14ac:dyDescent="0.2">
      <c r="C9" s="601" t="s">
        <v>9</v>
      </c>
      <c r="D9" s="602"/>
      <c r="E9" s="125">
        <v>8</v>
      </c>
      <c r="F9" s="19"/>
      <c r="G9" s="12"/>
      <c r="H9" s="12"/>
      <c r="I9" s="34"/>
      <c r="J9" s="26"/>
      <c r="K9" s="28"/>
      <c r="L9" s="42"/>
      <c r="M9" s="42"/>
      <c r="N9" s="23"/>
      <c r="U9" s="8"/>
    </row>
    <row r="10" spans="1:29" s="5" customFormat="1" ht="25.9" customHeight="1" x14ac:dyDescent="0.2">
      <c r="B10" s="8"/>
      <c r="C10" s="8"/>
      <c r="D10" s="31"/>
      <c r="E10" s="14"/>
      <c r="F10" s="14"/>
      <c r="G10" s="12"/>
      <c r="H10" s="12"/>
      <c r="I10" s="34"/>
      <c r="J10" s="26"/>
      <c r="O10" s="23"/>
      <c r="P10" s="23"/>
      <c r="Q10" s="23"/>
      <c r="R10" s="23"/>
      <c r="S10" s="6"/>
      <c r="T10" s="6"/>
      <c r="U10" s="8"/>
    </row>
    <row r="11" spans="1:29" s="18" customFormat="1" ht="25.9" customHeight="1" x14ac:dyDescent="0.25">
      <c r="B11" s="584" t="s">
        <v>10</v>
      </c>
      <c r="C11" s="584" t="s">
        <v>11</v>
      </c>
      <c r="D11" s="584" t="s">
        <v>33</v>
      </c>
      <c r="E11" s="584" t="s">
        <v>34</v>
      </c>
      <c r="F11" s="584" t="s">
        <v>35</v>
      </c>
      <c r="G11" s="572" t="s">
        <v>36</v>
      </c>
      <c r="H11" s="582" t="s">
        <v>37</v>
      </c>
      <c r="I11" s="580" t="s">
        <v>38</v>
      </c>
      <c r="K11" s="578" t="s">
        <v>39</v>
      </c>
      <c r="L11" s="579"/>
      <c r="M11" s="20">
        <f>SUM(M12:M14)</f>
        <v>36</v>
      </c>
    </row>
    <row r="12" spans="1:29" s="18" customFormat="1" ht="25.9" customHeight="1" x14ac:dyDescent="0.25">
      <c r="B12" s="585"/>
      <c r="C12" s="585"/>
      <c r="D12" s="585"/>
      <c r="E12" s="585"/>
      <c r="F12" s="585"/>
      <c r="G12" s="572"/>
      <c r="H12" s="583"/>
      <c r="I12" s="581"/>
      <c r="K12" s="20" t="s">
        <v>40</v>
      </c>
      <c r="L12" s="39">
        <v>1</v>
      </c>
      <c r="M12" s="20">
        <f>COUNT(L18:L100)</f>
        <v>31</v>
      </c>
    </row>
    <row r="13" spans="1:29" s="36" customFormat="1" ht="72" customHeight="1" x14ac:dyDescent="0.2">
      <c r="B13" s="145">
        <v>410113</v>
      </c>
      <c r="C13" s="146" t="s">
        <v>1051</v>
      </c>
      <c r="D13" s="144" t="s">
        <v>1036</v>
      </c>
      <c r="E13" s="126">
        <v>959900000</v>
      </c>
      <c r="F13" s="213">
        <f>SUM(E17:E68)</f>
        <v>931258115</v>
      </c>
      <c r="G13" s="291">
        <f>+SUM(S18:S54)</f>
        <v>911075729</v>
      </c>
      <c r="H13" s="292">
        <f>SUM(U18:U52)</f>
        <v>679964984</v>
      </c>
      <c r="I13" s="289">
        <f>+E13-F13</f>
        <v>28641885</v>
      </c>
      <c r="K13" s="20" t="s">
        <v>42</v>
      </c>
      <c r="L13" s="40">
        <v>2</v>
      </c>
      <c r="M13" s="20">
        <f>COUNT(M18:M163)</f>
        <v>4</v>
      </c>
    </row>
    <row r="14" spans="1:29" s="36" customFormat="1" ht="25.5" x14ac:dyDescent="0.2">
      <c r="B14" s="572" t="s">
        <v>13</v>
      </c>
      <c r="C14" s="572"/>
      <c r="D14" s="572"/>
      <c r="E14" s="572"/>
      <c r="F14" s="293">
        <f>+F13/E13</f>
        <v>0.97016159495780807</v>
      </c>
      <c r="G14" s="293">
        <f>+G13/E13</f>
        <v>0.94913608605063027</v>
      </c>
      <c r="H14" s="293">
        <f>+H13/E13</f>
        <v>0.70837064694238983</v>
      </c>
      <c r="I14" s="286"/>
      <c r="K14" s="20" t="s">
        <v>43</v>
      </c>
      <c r="L14" s="41">
        <v>3</v>
      </c>
      <c r="M14" s="20">
        <f>COUNT(N18:N337)</f>
        <v>1</v>
      </c>
    </row>
    <row r="15" spans="1:29" s="36" customFormat="1" ht="24.6" customHeight="1" x14ac:dyDescent="0.2">
      <c r="B15" s="100"/>
      <c r="C15" s="100"/>
      <c r="L15" s="33"/>
      <c r="M15" s="33"/>
      <c r="N15" s="33"/>
    </row>
    <row r="16" spans="1:29" s="36" customFormat="1" ht="24.6" customHeight="1" x14ac:dyDescent="0.2">
      <c r="B16" s="584" t="s">
        <v>44</v>
      </c>
      <c r="C16" s="584" t="s">
        <v>45</v>
      </c>
      <c r="D16" s="584" t="s">
        <v>46</v>
      </c>
      <c r="E16" s="584" t="s">
        <v>35</v>
      </c>
      <c r="F16" s="584" t="s">
        <v>47</v>
      </c>
      <c r="G16" s="584" t="s">
        <v>48</v>
      </c>
      <c r="H16" s="584" t="s">
        <v>49</v>
      </c>
      <c r="I16" s="584" t="s">
        <v>50</v>
      </c>
      <c r="J16" s="584" t="s">
        <v>51</v>
      </c>
      <c r="K16" s="584" t="s">
        <v>52</v>
      </c>
      <c r="L16" s="586" t="s">
        <v>53</v>
      </c>
      <c r="M16" s="587"/>
      <c r="N16" s="588"/>
      <c r="O16" s="584" t="s">
        <v>54</v>
      </c>
      <c r="P16" s="584" t="s">
        <v>55</v>
      </c>
      <c r="Q16" s="584" t="s">
        <v>56</v>
      </c>
      <c r="R16" s="597" t="s">
        <v>57</v>
      </c>
      <c r="S16" s="584" t="s">
        <v>58</v>
      </c>
      <c r="T16" s="584" t="s">
        <v>59</v>
      </c>
      <c r="U16" s="584" t="s">
        <v>60</v>
      </c>
      <c r="V16" s="572" t="s">
        <v>61</v>
      </c>
    </row>
    <row r="17" spans="2:22" s="36" customFormat="1" ht="24.6" customHeight="1" x14ac:dyDescent="0.2">
      <c r="B17" s="585"/>
      <c r="C17" s="585"/>
      <c r="D17" s="585"/>
      <c r="E17" s="585"/>
      <c r="F17" s="585"/>
      <c r="G17" s="585"/>
      <c r="H17" s="585"/>
      <c r="I17" s="585"/>
      <c r="J17" s="585"/>
      <c r="K17" s="585"/>
      <c r="L17" s="45">
        <v>1</v>
      </c>
      <c r="M17" s="46">
        <v>2</v>
      </c>
      <c r="N17" s="47">
        <v>3</v>
      </c>
      <c r="O17" s="585"/>
      <c r="P17" s="585"/>
      <c r="Q17" s="585"/>
      <c r="R17" s="598"/>
      <c r="S17" s="585"/>
      <c r="T17" s="585"/>
      <c r="U17" s="585"/>
      <c r="V17" s="572"/>
    </row>
    <row r="18" spans="2:22" ht="66" x14ac:dyDescent="0.2">
      <c r="B18" s="55" t="s">
        <v>735</v>
      </c>
      <c r="C18" s="55" t="s">
        <v>1052</v>
      </c>
      <c r="D18" s="66">
        <v>339900000</v>
      </c>
      <c r="E18" s="94">
        <v>2633409</v>
      </c>
      <c r="F18" s="134">
        <f>+E18/D18</f>
        <v>7.7475992939099736E-3</v>
      </c>
      <c r="G18" s="55" t="s">
        <v>1053</v>
      </c>
      <c r="H18" s="64" t="s">
        <v>63</v>
      </c>
      <c r="I18" s="55" t="s">
        <v>64</v>
      </c>
      <c r="J18" s="61" t="s">
        <v>1054</v>
      </c>
      <c r="K18" s="55" t="s">
        <v>64</v>
      </c>
      <c r="L18" s="173">
        <v>1</v>
      </c>
      <c r="M18" s="59"/>
      <c r="N18" s="167"/>
      <c r="O18" s="87" t="s">
        <v>66</v>
      </c>
      <c r="P18" s="55" t="s">
        <v>611</v>
      </c>
      <c r="Q18" s="94">
        <v>2633409</v>
      </c>
      <c r="R18" s="111">
        <v>160</v>
      </c>
      <c r="S18" s="94">
        <v>2633409</v>
      </c>
      <c r="T18" s="111">
        <v>732</v>
      </c>
      <c r="U18" s="94">
        <v>2633409</v>
      </c>
      <c r="V18" s="71"/>
    </row>
    <row r="19" spans="2:22" ht="66" x14ac:dyDescent="0.2">
      <c r="B19" s="55" t="s">
        <v>735</v>
      </c>
      <c r="C19" s="55" t="s">
        <v>1052</v>
      </c>
      <c r="D19" s="66">
        <v>339900000</v>
      </c>
      <c r="E19" s="298">
        <v>2633409</v>
      </c>
      <c r="F19" s="134">
        <f t="shared" ref="F19:F53" si="0">+E19/D19</f>
        <v>7.7475992939099736E-3</v>
      </c>
      <c r="G19" s="59" t="s">
        <v>1055</v>
      </c>
      <c r="H19" s="64" t="s">
        <v>63</v>
      </c>
      <c r="I19" s="55" t="s">
        <v>64</v>
      </c>
      <c r="J19" s="61" t="s">
        <v>1054</v>
      </c>
      <c r="K19" s="55" t="s">
        <v>64</v>
      </c>
      <c r="L19" s="173">
        <v>1</v>
      </c>
      <c r="M19" s="167"/>
      <c r="N19" s="59"/>
      <c r="O19" s="87" t="s">
        <v>66</v>
      </c>
      <c r="P19" s="55" t="s">
        <v>1056</v>
      </c>
      <c r="Q19" s="298">
        <v>2633409</v>
      </c>
      <c r="R19" s="111">
        <v>563</v>
      </c>
      <c r="S19" s="298">
        <v>2633409</v>
      </c>
      <c r="T19" s="111">
        <v>2154</v>
      </c>
      <c r="U19" s="298">
        <v>2633409</v>
      </c>
      <c r="V19" s="55"/>
    </row>
    <row r="20" spans="2:22" ht="165" x14ac:dyDescent="0.2">
      <c r="B20" s="55" t="s">
        <v>735</v>
      </c>
      <c r="C20" s="55" t="s">
        <v>1052</v>
      </c>
      <c r="D20" s="66">
        <v>339900000</v>
      </c>
      <c r="E20" s="94">
        <v>23540169</v>
      </c>
      <c r="F20" s="134">
        <f t="shared" si="0"/>
        <v>6.9256160635481026E-2</v>
      </c>
      <c r="G20" s="55" t="s">
        <v>1057</v>
      </c>
      <c r="H20" s="64" t="s">
        <v>73</v>
      </c>
      <c r="I20" s="55" t="s">
        <v>1058</v>
      </c>
      <c r="J20" s="61" t="s">
        <v>1054</v>
      </c>
      <c r="K20" s="67" t="s">
        <v>75</v>
      </c>
      <c r="L20" s="173">
        <v>1</v>
      </c>
      <c r="M20" s="167"/>
      <c r="N20" s="167"/>
      <c r="O20" s="87" t="s">
        <v>66</v>
      </c>
      <c r="P20" s="55" t="s">
        <v>1059</v>
      </c>
      <c r="Q20" s="94">
        <v>23540169</v>
      </c>
      <c r="R20" s="55">
        <v>236</v>
      </c>
      <c r="S20" s="94">
        <v>23540169</v>
      </c>
      <c r="T20" s="55">
        <v>1337</v>
      </c>
      <c r="U20" s="71">
        <v>23540169</v>
      </c>
      <c r="V20" s="71"/>
    </row>
    <row r="21" spans="2:22" ht="165" x14ac:dyDescent="0.2">
      <c r="B21" s="55" t="s">
        <v>735</v>
      </c>
      <c r="C21" s="55" t="s">
        <v>1052</v>
      </c>
      <c r="D21" s="66">
        <v>339900000</v>
      </c>
      <c r="E21" s="298">
        <v>28634699</v>
      </c>
      <c r="F21" s="134">
        <f t="shared" si="0"/>
        <v>8.4244480729626356E-2</v>
      </c>
      <c r="G21" s="55" t="s">
        <v>1057</v>
      </c>
      <c r="H21" s="64" t="s">
        <v>73</v>
      </c>
      <c r="I21" s="55" t="s">
        <v>1060</v>
      </c>
      <c r="J21" s="61" t="s">
        <v>1054</v>
      </c>
      <c r="K21" s="67" t="s">
        <v>103</v>
      </c>
      <c r="L21" s="173">
        <v>1</v>
      </c>
      <c r="M21" s="167"/>
      <c r="N21" s="167"/>
      <c r="O21" s="87" t="s">
        <v>66</v>
      </c>
      <c r="P21" s="55" t="s">
        <v>1061</v>
      </c>
      <c r="Q21" s="298">
        <v>28634699</v>
      </c>
      <c r="R21" s="59">
        <v>867</v>
      </c>
      <c r="S21" s="298">
        <v>28634699</v>
      </c>
      <c r="T21" s="59">
        <v>3461</v>
      </c>
      <c r="U21" s="299">
        <v>28634699</v>
      </c>
      <c r="V21" s="302"/>
    </row>
    <row r="22" spans="2:22" ht="214.5" x14ac:dyDescent="0.2">
      <c r="B22" s="55" t="s">
        <v>735</v>
      </c>
      <c r="C22" s="55" t="s">
        <v>1052</v>
      </c>
      <c r="D22" s="66">
        <v>339900000</v>
      </c>
      <c r="E22" s="94">
        <v>12253434</v>
      </c>
      <c r="F22" s="134">
        <f t="shared" si="0"/>
        <v>3.6050114739629303E-2</v>
      </c>
      <c r="G22" s="55" t="s">
        <v>1062</v>
      </c>
      <c r="H22" s="64" t="s">
        <v>73</v>
      </c>
      <c r="I22" s="55" t="s">
        <v>1063</v>
      </c>
      <c r="J22" s="61" t="s">
        <v>1054</v>
      </c>
      <c r="K22" s="67" t="s">
        <v>75</v>
      </c>
      <c r="L22" s="173">
        <v>1</v>
      </c>
      <c r="M22" s="167"/>
      <c r="N22" s="167"/>
      <c r="O22" s="87" t="s">
        <v>66</v>
      </c>
      <c r="P22" s="55" t="s">
        <v>1064</v>
      </c>
      <c r="Q22" s="94">
        <v>12253434</v>
      </c>
      <c r="R22" s="55">
        <v>225</v>
      </c>
      <c r="S22" s="94">
        <v>12253434</v>
      </c>
      <c r="T22" s="55">
        <v>1336</v>
      </c>
      <c r="U22" s="71">
        <v>12253434</v>
      </c>
      <c r="V22" s="302"/>
    </row>
    <row r="23" spans="2:22" ht="214.5" x14ac:dyDescent="0.2">
      <c r="B23" s="55" t="s">
        <v>735</v>
      </c>
      <c r="C23" s="55" t="s">
        <v>1052</v>
      </c>
      <c r="D23" s="66">
        <v>339900000</v>
      </c>
      <c r="E23" s="298">
        <v>14905372</v>
      </c>
      <c r="F23" s="134">
        <f t="shared" si="0"/>
        <v>4.3852227125625184E-2</v>
      </c>
      <c r="G23" s="55" t="s">
        <v>1062</v>
      </c>
      <c r="H23" s="64" t="s">
        <v>73</v>
      </c>
      <c r="I23" s="55" t="s">
        <v>1065</v>
      </c>
      <c r="J23" s="61" t="s">
        <v>1054</v>
      </c>
      <c r="K23" s="67" t="s">
        <v>103</v>
      </c>
      <c r="L23" s="173">
        <v>1</v>
      </c>
      <c r="M23" s="167"/>
      <c r="N23" s="167"/>
      <c r="O23" s="87" t="s">
        <v>66</v>
      </c>
      <c r="P23" s="55" t="s">
        <v>1066</v>
      </c>
      <c r="Q23" s="298">
        <v>14905372</v>
      </c>
      <c r="R23" s="59">
        <v>906</v>
      </c>
      <c r="S23" s="298">
        <v>14905372</v>
      </c>
      <c r="T23" s="59">
        <v>3656</v>
      </c>
      <c r="U23" s="61">
        <v>14905372</v>
      </c>
      <c r="V23" s="302"/>
    </row>
    <row r="24" spans="2:22" ht="198" x14ac:dyDescent="0.2">
      <c r="B24" s="55" t="s">
        <v>735</v>
      </c>
      <c r="C24" s="55" t="s">
        <v>1052</v>
      </c>
      <c r="D24" s="66">
        <v>339900000</v>
      </c>
      <c r="E24" s="94">
        <v>10995679</v>
      </c>
      <c r="F24" s="134">
        <f t="shared" si="0"/>
        <v>3.2349746984407179E-2</v>
      </c>
      <c r="G24" s="55" t="s">
        <v>1067</v>
      </c>
      <c r="H24" s="64" t="s">
        <v>73</v>
      </c>
      <c r="I24" s="55" t="s">
        <v>1068</v>
      </c>
      <c r="J24" s="61" t="s">
        <v>1054</v>
      </c>
      <c r="K24" s="67" t="s">
        <v>682</v>
      </c>
      <c r="L24" s="173">
        <v>1</v>
      </c>
      <c r="M24" s="167"/>
      <c r="N24" s="167"/>
      <c r="O24" s="87" t="s">
        <v>66</v>
      </c>
      <c r="P24" s="55" t="s">
        <v>1069</v>
      </c>
      <c r="Q24" s="94">
        <v>10995679</v>
      </c>
      <c r="R24" s="55">
        <v>258</v>
      </c>
      <c r="S24" s="94">
        <v>10995679</v>
      </c>
      <c r="T24" s="55">
        <v>1514</v>
      </c>
      <c r="U24" s="71">
        <v>10995679</v>
      </c>
      <c r="V24" s="302"/>
    </row>
    <row r="25" spans="2:22" ht="198" x14ac:dyDescent="0.2">
      <c r="B25" s="55" t="s">
        <v>735</v>
      </c>
      <c r="C25" s="55" t="s">
        <v>1052</v>
      </c>
      <c r="D25" s="66">
        <v>339900000</v>
      </c>
      <c r="E25" s="298">
        <v>13375291</v>
      </c>
      <c r="F25" s="134">
        <f t="shared" si="0"/>
        <v>3.9350664901441602E-2</v>
      </c>
      <c r="G25" s="55" t="s">
        <v>1067</v>
      </c>
      <c r="H25" s="64" t="s">
        <v>73</v>
      </c>
      <c r="I25" s="55" t="s">
        <v>1070</v>
      </c>
      <c r="J25" s="61" t="s">
        <v>1054</v>
      </c>
      <c r="K25" s="67" t="s">
        <v>103</v>
      </c>
      <c r="L25" s="173">
        <v>1</v>
      </c>
      <c r="M25" s="167"/>
      <c r="N25" s="167"/>
      <c r="O25" s="87" t="s">
        <v>66</v>
      </c>
      <c r="P25" s="55" t="s">
        <v>1071</v>
      </c>
      <c r="Q25" s="298">
        <v>13375291</v>
      </c>
      <c r="R25" s="59">
        <v>884</v>
      </c>
      <c r="S25" s="298">
        <v>13375291</v>
      </c>
      <c r="T25" s="59">
        <v>3660</v>
      </c>
      <c r="U25" s="90">
        <v>13375291</v>
      </c>
      <c r="V25" s="302"/>
    </row>
    <row r="26" spans="2:22" ht="181.5" x14ac:dyDescent="0.2">
      <c r="B26" s="55" t="s">
        <v>735</v>
      </c>
      <c r="C26" s="55" t="s">
        <v>1052</v>
      </c>
      <c r="D26" s="66">
        <v>339900000</v>
      </c>
      <c r="E26" s="94">
        <v>19210430</v>
      </c>
      <c r="F26" s="134">
        <f t="shared" si="0"/>
        <v>5.6517887614004121E-2</v>
      </c>
      <c r="G26" s="55" t="s">
        <v>1072</v>
      </c>
      <c r="H26" s="64" t="s">
        <v>73</v>
      </c>
      <c r="I26" s="55" t="s">
        <v>1073</v>
      </c>
      <c r="J26" s="61" t="s">
        <v>1054</v>
      </c>
      <c r="K26" s="67" t="s">
        <v>75</v>
      </c>
      <c r="L26" s="173">
        <v>1</v>
      </c>
      <c r="M26" s="167"/>
      <c r="N26" s="167"/>
      <c r="O26" s="87" t="s">
        <v>66</v>
      </c>
      <c r="P26" s="55" t="s">
        <v>1074</v>
      </c>
      <c r="Q26" s="94">
        <v>19210430</v>
      </c>
      <c r="R26" s="55">
        <v>231</v>
      </c>
      <c r="S26" s="94">
        <v>19210430</v>
      </c>
      <c r="T26" s="55">
        <v>1347</v>
      </c>
      <c r="U26" s="71">
        <v>19210430</v>
      </c>
      <c r="V26" s="302"/>
    </row>
    <row r="27" spans="2:22" ht="181.5" x14ac:dyDescent="0.2">
      <c r="B27" s="55" t="s">
        <v>735</v>
      </c>
      <c r="C27" s="55" t="s">
        <v>1052</v>
      </c>
      <c r="D27" s="66">
        <v>339900000</v>
      </c>
      <c r="E27" s="298">
        <v>23367843</v>
      </c>
      <c r="F27" s="134">
        <f t="shared" si="0"/>
        <v>6.8749170344218888E-2</v>
      </c>
      <c r="G27" s="55" t="s">
        <v>1072</v>
      </c>
      <c r="H27" s="64" t="s">
        <v>73</v>
      </c>
      <c r="I27" s="55" t="s">
        <v>1075</v>
      </c>
      <c r="J27" s="61" t="s">
        <v>1054</v>
      </c>
      <c r="K27" s="67" t="s">
        <v>103</v>
      </c>
      <c r="L27" s="173">
        <v>1</v>
      </c>
      <c r="M27" s="167"/>
      <c r="N27" s="167"/>
      <c r="O27" s="87" t="s">
        <v>66</v>
      </c>
      <c r="P27" s="55" t="s">
        <v>1076</v>
      </c>
      <c r="Q27" s="298">
        <v>23367843</v>
      </c>
      <c r="R27" s="59">
        <v>865</v>
      </c>
      <c r="S27" s="298">
        <v>23367843</v>
      </c>
      <c r="T27" s="59">
        <v>3402</v>
      </c>
      <c r="U27" s="299">
        <v>23367843</v>
      </c>
      <c r="V27" s="302"/>
    </row>
    <row r="28" spans="2:22" ht="165" x14ac:dyDescent="0.2">
      <c r="B28" s="55" t="s">
        <v>735</v>
      </c>
      <c r="C28" s="55" t="s">
        <v>1052</v>
      </c>
      <c r="D28" s="66">
        <v>339900000</v>
      </c>
      <c r="E28" s="94">
        <v>9751889</v>
      </c>
      <c r="F28" s="134">
        <f t="shared" si="0"/>
        <v>2.8690464842600766E-2</v>
      </c>
      <c r="G28" s="55" t="s">
        <v>1077</v>
      </c>
      <c r="H28" s="64" t="s">
        <v>73</v>
      </c>
      <c r="I28" s="55" t="s">
        <v>1078</v>
      </c>
      <c r="J28" s="61" t="s">
        <v>1054</v>
      </c>
      <c r="K28" s="67" t="s">
        <v>75</v>
      </c>
      <c r="L28" s="173">
        <v>1</v>
      </c>
      <c r="M28" s="167"/>
      <c r="N28" s="167"/>
      <c r="O28" s="87" t="s">
        <v>66</v>
      </c>
      <c r="P28" s="55" t="s">
        <v>1079</v>
      </c>
      <c r="Q28" s="94">
        <v>9751889</v>
      </c>
      <c r="R28" s="55">
        <v>459</v>
      </c>
      <c r="S28" s="94">
        <v>9751889</v>
      </c>
      <c r="T28" s="55">
        <v>1785</v>
      </c>
      <c r="U28" s="71">
        <v>9751889</v>
      </c>
      <c r="V28" s="302"/>
    </row>
    <row r="29" spans="2:22" ht="165" x14ac:dyDescent="0.2">
      <c r="B29" s="55" t="s">
        <v>735</v>
      </c>
      <c r="C29" s="55" t="s">
        <v>1052</v>
      </c>
      <c r="D29" s="66">
        <v>339900000</v>
      </c>
      <c r="E29" s="298">
        <v>14718085</v>
      </c>
      <c r="F29" s="134">
        <f t="shared" si="0"/>
        <v>4.3301220947337453E-2</v>
      </c>
      <c r="G29" s="55" t="s">
        <v>1077</v>
      </c>
      <c r="H29" s="64" t="s">
        <v>73</v>
      </c>
      <c r="I29" s="55" t="s">
        <v>1080</v>
      </c>
      <c r="J29" s="61" t="s">
        <v>1054</v>
      </c>
      <c r="K29" s="67" t="s">
        <v>103</v>
      </c>
      <c r="L29" s="173">
        <v>1</v>
      </c>
      <c r="M29" s="167"/>
      <c r="N29" s="167"/>
      <c r="O29" s="87" t="s">
        <v>66</v>
      </c>
      <c r="P29" s="55" t="s">
        <v>1081</v>
      </c>
      <c r="Q29" s="298">
        <v>14718085</v>
      </c>
      <c r="R29" s="59">
        <v>868</v>
      </c>
      <c r="S29" s="298">
        <v>14718085</v>
      </c>
      <c r="T29" s="59">
        <v>3464</v>
      </c>
      <c r="U29" s="299">
        <v>14718085</v>
      </c>
      <c r="V29" s="302"/>
    </row>
    <row r="30" spans="2:22" ht="99" x14ac:dyDescent="0.2">
      <c r="B30" s="55" t="s">
        <v>735</v>
      </c>
      <c r="C30" s="55" t="s">
        <v>1052</v>
      </c>
      <c r="D30" s="66">
        <v>339900000</v>
      </c>
      <c r="E30" s="298">
        <v>19182386</v>
      </c>
      <c r="F30" s="357">
        <f t="shared" si="0"/>
        <v>5.6435380994410124E-2</v>
      </c>
      <c r="G30" s="55" t="s">
        <v>1082</v>
      </c>
      <c r="H30" s="64" t="s">
        <v>73</v>
      </c>
      <c r="I30" s="55" t="s">
        <v>1083</v>
      </c>
      <c r="J30" s="55" t="s">
        <v>1034</v>
      </c>
      <c r="K30" s="67" t="s">
        <v>131</v>
      </c>
      <c r="L30" s="543">
        <v>1</v>
      </c>
      <c r="M30" s="347"/>
      <c r="N30" s="59"/>
      <c r="O30" s="87" t="s">
        <v>19</v>
      </c>
      <c r="P30" s="59">
        <v>383</v>
      </c>
      <c r="Q30" s="298">
        <v>19182386</v>
      </c>
      <c r="R30" s="111">
        <v>1153</v>
      </c>
      <c r="S30" s="303">
        <v>19182386</v>
      </c>
      <c r="T30" s="110">
        <v>5822</v>
      </c>
      <c r="U30" s="348">
        <v>19181853</v>
      </c>
      <c r="V30" s="302"/>
    </row>
    <row r="31" spans="2:22" ht="115.5" x14ac:dyDescent="0.2">
      <c r="B31" s="55" t="s">
        <v>735</v>
      </c>
      <c r="C31" s="55" t="s">
        <v>1052</v>
      </c>
      <c r="D31" s="66">
        <v>339900000</v>
      </c>
      <c r="E31" s="298">
        <v>24720251</v>
      </c>
      <c r="F31" s="357">
        <f t="shared" si="0"/>
        <v>7.2728011179758759E-2</v>
      </c>
      <c r="G31" s="55" t="s">
        <v>1084</v>
      </c>
      <c r="H31" s="64" t="s">
        <v>73</v>
      </c>
      <c r="I31" s="55" t="s">
        <v>1085</v>
      </c>
      <c r="J31" s="55" t="s">
        <v>351</v>
      </c>
      <c r="K31" s="67" t="s">
        <v>196</v>
      </c>
      <c r="L31" s="543">
        <v>1</v>
      </c>
      <c r="M31" s="347"/>
      <c r="N31" s="59"/>
      <c r="O31" s="87" t="s">
        <v>66</v>
      </c>
      <c r="P31" s="107" t="s">
        <v>1086</v>
      </c>
      <c r="Q31" s="298">
        <v>24720251</v>
      </c>
      <c r="R31" s="111">
        <v>1045</v>
      </c>
      <c r="S31" s="303">
        <v>24720251</v>
      </c>
      <c r="T31" s="193">
        <v>4864</v>
      </c>
      <c r="U31" s="442">
        <v>24720251</v>
      </c>
      <c r="V31" s="302"/>
    </row>
    <row r="32" spans="2:22" ht="280.5" x14ac:dyDescent="0.2">
      <c r="B32" s="55" t="s">
        <v>735</v>
      </c>
      <c r="C32" s="55" t="s">
        <v>1052</v>
      </c>
      <c r="D32" s="66">
        <v>339900000</v>
      </c>
      <c r="E32" s="298">
        <v>66666083</v>
      </c>
      <c r="F32" s="357">
        <f t="shared" si="0"/>
        <v>0.19613440129449838</v>
      </c>
      <c r="G32" s="55" t="s">
        <v>1087</v>
      </c>
      <c r="H32" s="64" t="s">
        <v>73</v>
      </c>
      <c r="I32" s="55" t="s">
        <v>1088</v>
      </c>
      <c r="J32" s="61" t="s">
        <v>1054</v>
      </c>
      <c r="K32" s="67" t="s">
        <v>75</v>
      </c>
      <c r="L32" s="543">
        <v>1</v>
      </c>
      <c r="M32" s="59"/>
      <c r="N32" s="167"/>
      <c r="O32" s="87" t="s">
        <v>66</v>
      </c>
      <c r="P32" s="55">
        <v>250</v>
      </c>
      <c r="Q32" s="298">
        <v>66666083</v>
      </c>
      <c r="R32" s="55">
        <v>705</v>
      </c>
      <c r="S32" s="298">
        <v>66666083</v>
      </c>
      <c r="T32" s="59">
        <v>4033</v>
      </c>
      <c r="U32" s="94">
        <v>61635628</v>
      </c>
      <c r="V32" s="302"/>
    </row>
    <row r="33" spans="2:22" ht="198" x14ac:dyDescent="0.2">
      <c r="B33" s="55" t="s">
        <v>735</v>
      </c>
      <c r="C33" s="55" t="s">
        <v>1052</v>
      </c>
      <c r="D33" s="66">
        <v>339900000</v>
      </c>
      <c r="E33" s="298">
        <v>3768188</v>
      </c>
      <c r="F33" s="357">
        <f t="shared" si="0"/>
        <v>1.1086166519564579E-2</v>
      </c>
      <c r="G33" s="67" t="s">
        <v>1089</v>
      </c>
      <c r="H33" s="64" t="s">
        <v>73</v>
      </c>
      <c r="I33" s="55" t="s">
        <v>1090</v>
      </c>
      <c r="J33" s="61" t="s">
        <v>1054</v>
      </c>
      <c r="K33" s="55" t="s">
        <v>637</v>
      </c>
      <c r="L33" s="543">
        <v>1</v>
      </c>
      <c r="M33" s="167"/>
      <c r="N33" s="167"/>
      <c r="O33" s="87" t="s">
        <v>66</v>
      </c>
      <c r="P33" s="55">
        <v>243</v>
      </c>
      <c r="Q33" s="298">
        <v>3768188</v>
      </c>
      <c r="R33" s="59">
        <v>686</v>
      </c>
      <c r="S33" s="298">
        <v>3768188</v>
      </c>
      <c r="T33" s="59">
        <v>2696</v>
      </c>
      <c r="U33" s="90">
        <v>3768188</v>
      </c>
      <c r="V33" s="302"/>
    </row>
    <row r="34" spans="2:22" ht="198" x14ac:dyDescent="0.2">
      <c r="B34" s="55" t="s">
        <v>735</v>
      </c>
      <c r="C34" s="55" t="s">
        <v>1052</v>
      </c>
      <c r="D34" s="66">
        <v>339900000</v>
      </c>
      <c r="E34" s="298">
        <v>2700000</v>
      </c>
      <c r="F34" s="357">
        <f t="shared" si="0"/>
        <v>7.9435127978817292E-3</v>
      </c>
      <c r="G34" s="67" t="s">
        <v>1091</v>
      </c>
      <c r="H34" s="64" t="s">
        <v>73</v>
      </c>
      <c r="I34" s="55" t="s">
        <v>1092</v>
      </c>
      <c r="J34" s="61" t="s">
        <v>1054</v>
      </c>
      <c r="K34" s="55" t="s">
        <v>637</v>
      </c>
      <c r="L34" s="543">
        <v>1</v>
      </c>
      <c r="M34" s="167"/>
      <c r="N34" s="167"/>
      <c r="O34" s="87" t="s">
        <v>66</v>
      </c>
      <c r="P34" s="55">
        <v>244</v>
      </c>
      <c r="Q34" s="298">
        <v>2700000</v>
      </c>
      <c r="R34" s="59">
        <v>691</v>
      </c>
      <c r="S34" s="298">
        <v>2700000</v>
      </c>
      <c r="T34" s="59">
        <v>2695</v>
      </c>
      <c r="U34" s="90">
        <v>2700000</v>
      </c>
      <c r="V34" s="302"/>
    </row>
    <row r="35" spans="2:22" ht="165" x14ac:dyDescent="0.2">
      <c r="B35" s="55" t="s">
        <v>735</v>
      </c>
      <c r="C35" s="55" t="s">
        <v>1052</v>
      </c>
      <c r="D35" s="66">
        <v>339900000</v>
      </c>
      <c r="E35" s="298">
        <v>0</v>
      </c>
      <c r="F35" s="357">
        <f t="shared" si="0"/>
        <v>0</v>
      </c>
      <c r="G35" s="67" t="s">
        <v>1093</v>
      </c>
      <c r="H35" s="64" t="s">
        <v>73</v>
      </c>
      <c r="I35" s="55" t="s">
        <v>1094</v>
      </c>
      <c r="J35" s="55"/>
      <c r="K35" s="55" t="s">
        <v>637</v>
      </c>
      <c r="L35" s="167"/>
      <c r="M35" s="167"/>
      <c r="N35" s="544">
        <v>3</v>
      </c>
      <c r="O35" s="87" t="s">
        <v>66</v>
      </c>
      <c r="P35" s="407"/>
      <c r="Q35" s="298">
        <v>0</v>
      </c>
      <c r="R35" s="59"/>
      <c r="S35" s="298"/>
      <c r="T35" s="55"/>
      <c r="U35" s="55"/>
      <c r="V35" s="302"/>
    </row>
    <row r="36" spans="2:22" ht="198" x14ac:dyDescent="0.2">
      <c r="B36" s="55" t="s">
        <v>735</v>
      </c>
      <c r="C36" s="55" t="s">
        <v>1052</v>
      </c>
      <c r="D36" s="66">
        <v>339900000</v>
      </c>
      <c r="E36" s="298">
        <v>13649294</v>
      </c>
      <c r="F36" s="357">
        <f t="shared" si="0"/>
        <v>4.0156793174463079E-2</v>
      </c>
      <c r="G36" s="67" t="s">
        <v>1089</v>
      </c>
      <c r="H36" s="64" t="s">
        <v>73</v>
      </c>
      <c r="I36" s="55" t="s">
        <v>1095</v>
      </c>
      <c r="J36" s="61" t="s">
        <v>1054</v>
      </c>
      <c r="K36" s="55" t="s">
        <v>103</v>
      </c>
      <c r="L36" s="543">
        <v>1</v>
      </c>
      <c r="M36" s="167"/>
      <c r="N36" s="167"/>
      <c r="O36" s="87" t="s">
        <v>66</v>
      </c>
      <c r="P36" s="55" t="s">
        <v>1096</v>
      </c>
      <c r="Q36" s="298">
        <v>13649294</v>
      </c>
      <c r="R36" s="59">
        <v>904</v>
      </c>
      <c r="S36" s="298">
        <v>13649294</v>
      </c>
      <c r="T36" s="59">
        <v>3661</v>
      </c>
      <c r="U36" s="90">
        <v>13649294</v>
      </c>
      <c r="V36" s="302"/>
    </row>
    <row r="37" spans="2:22" ht="198" x14ac:dyDescent="0.2">
      <c r="B37" s="55" t="s">
        <v>735</v>
      </c>
      <c r="C37" s="55" t="s">
        <v>1052</v>
      </c>
      <c r="D37" s="66">
        <v>339900000</v>
      </c>
      <c r="E37" s="298">
        <v>9780000</v>
      </c>
      <c r="F37" s="357">
        <f t="shared" si="0"/>
        <v>2.8773168578993823E-2</v>
      </c>
      <c r="G37" s="67" t="s">
        <v>1091</v>
      </c>
      <c r="H37" s="64" t="s">
        <v>73</v>
      </c>
      <c r="I37" s="55" t="s">
        <v>1097</v>
      </c>
      <c r="J37" s="61" t="s">
        <v>1054</v>
      </c>
      <c r="K37" s="55" t="s">
        <v>103</v>
      </c>
      <c r="L37" s="543">
        <v>1</v>
      </c>
      <c r="M37" s="167"/>
      <c r="N37" s="167"/>
      <c r="O37" s="87" t="s">
        <v>66</v>
      </c>
      <c r="P37" s="55" t="s">
        <v>1098</v>
      </c>
      <c r="Q37" s="298">
        <v>9780000</v>
      </c>
      <c r="R37" s="59">
        <v>869</v>
      </c>
      <c r="S37" s="298">
        <v>9780000</v>
      </c>
      <c r="T37" s="59">
        <v>3463</v>
      </c>
      <c r="U37" s="299">
        <v>9780000</v>
      </c>
      <c r="V37" s="302"/>
    </row>
    <row r="38" spans="2:22" ht="165" x14ac:dyDescent="0.2">
      <c r="B38" s="55" t="s">
        <v>735</v>
      </c>
      <c r="C38" s="55" t="s">
        <v>1052</v>
      </c>
      <c r="D38" s="66">
        <v>339900000</v>
      </c>
      <c r="E38" s="298">
        <v>9780000</v>
      </c>
      <c r="F38" s="357">
        <f t="shared" si="0"/>
        <v>2.8773168578993823E-2</v>
      </c>
      <c r="G38" s="67" t="s">
        <v>1093</v>
      </c>
      <c r="H38" s="64" t="s">
        <v>73</v>
      </c>
      <c r="I38" s="55" t="s">
        <v>1099</v>
      </c>
      <c r="J38" s="61" t="s">
        <v>1054</v>
      </c>
      <c r="K38" s="55" t="s">
        <v>103</v>
      </c>
      <c r="L38" s="543">
        <v>1</v>
      </c>
      <c r="M38" s="167"/>
      <c r="N38" s="167"/>
      <c r="O38" s="87" t="s">
        <v>66</v>
      </c>
      <c r="P38" s="55" t="s">
        <v>1100</v>
      </c>
      <c r="Q38" s="298">
        <v>9780000</v>
      </c>
      <c r="R38" s="55">
        <v>943</v>
      </c>
      <c r="S38" s="298">
        <v>9780000</v>
      </c>
      <c r="T38" s="59">
        <v>3714</v>
      </c>
      <c r="U38" s="90">
        <v>9780000</v>
      </c>
      <c r="V38" s="302"/>
    </row>
    <row r="39" spans="2:22" ht="214.5" x14ac:dyDescent="0.2">
      <c r="B39" s="55">
        <v>66</v>
      </c>
      <c r="C39" s="55" t="s">
        <v>1610</v>
      </c>
      <c r="D39" s="66">
        <v>620000000</v>
      </c>
      <c r="E39" s="302">
        <v>123165000</v>
      </c>
      <c r="F39" s="357">
        <f t="shared" si="0"/>
        <v>0.19865322580645162</v>
      </c>
      <c r="G39" s="67" t="s">
        <v>1594</v>
      </c>
      <c r="H39" s="64" t="s">
        <v>73</v>
      </c>
      <c r="I39" s="59" t="s">
        <v>1602</v>
      </c>
      <c r="J39" s="55" t="s">
        <v>1703</v>
      </c>
      <c r="K39" s="59" t="s">
        <v>150</v>
      </c>
      <c r="L39" s="543">
        <v>1</v>
      </c>
      <c r="M39" s="347"/>
      <c r="N39" s="59"/>
      <c r="O39" s="167" t="s">
        <v>1743</v>
      </c>
      <c r="P39" s="304">
        <v>530</v>
      </c>
      <c r="Q39" s="302">
        <v>123165000</v>
      </c>
      <c r="R39" s="110">
        <v>1357</v>
      </c>
      <c r="S39" s="348">
        <v>123165000</v>
      </c>
      <c r="T39" s="110">
        <v>6325</v>
      </c>
      <c r="U39" s="348">
        <v>122570000</v>
      </c>
      <c r="V39" s="302"/>
    </row>
    <row r="40" spans="2:22" ht="247.5" x14ac:dyDescent="0.2">
      <c r="B40" s="55">
        <v>66</v>
      </c>
      <c r="C40" s="55" t="s">
        <v>1610</v>
      </c>
      <c r="D40" s="66">
        <v>620000000</v>
      </c>
      <c r="E40" s="302">
        <v>184482428</v>
      </c>
      <c r="F40" s="357">
        <f t="shared" si="0"/>
        <v>0.29755230322580645</v>
      </c>
      <c r="G40" s="67" t="s">
        <v>1595</v>
      </c>
      <c r="H40" s="64" t="s">
        <v>73</v>
      </c>
      <c r="I40" s="59" t="s">
        <v>1603</v>
      </c>
      <c r="J40" s="55" t="s">
        <v>1703</v>
      </c>
      <c r="K40" s="59" t="s">
        <v>150</v>
      </c>
      <c r="L40" s="543">
        <v>1</v>
      </c>
      <c r="M40" s="347"/>
      <c r="N40" s="59"/>
      <c r="O40" s="167" t="s">
        <v>1743</v>
      </c>
      <c r="P40" s="304">
        <v>531</v>
      </c>
      <c r="Q40" s="302">
        <v>184482428</v>
      </c>
      <c r="R40" s="110">
        <v>1358</v>
      </c>
      <c r="S40" s="302">
        <v>184482428</v>
      </c>
      <c r="T40" s="110">
        <v>6339</v>
      </c>
      <c r="U40" s="348">
        <v>176509725</v>
      </c>
      <c r="V40" s="302"/>
    </row>
    <row r="41" spans="2:22" ht="214.5" x14ac:dyDescent="0.2">
      <c r="B41" s="55">
        <v>66</v>
      </c>
      <c r="C41" s="55" t="s">
        <v>1610</v>
      </c>
      <c r="D41" s="66">
        <v>620000000</v>
      </c>
      <c r="E41" s="302">
        <v>13500000</v>
      </c>
      <c r="F41" s="357">
        <f t="shared" si="0"/>
        <v>2.1774193548387097E-2</v>
      </c>
      <c r="G41" s="67" t="s">
        <v>1596</v>
      </c>
      <c r="H41" s="64" t="s">
        <v>73</v>
      </c>
      <c r="I41" s="59" t="s">
        <v>1604</v>
      </c>
      <c r="J41" s="55" t="s">
        <v>1703</v>
      </c>
      <c r="K41" s="59" t="s">
        <v>150</v>
      </c>
      <c r="L41" s="543">
        <v>1</v>
      </c>
      <c r="M41" s="347"/>
      <c r="N41" s="59"/>
      <c r="O41" s="167" t="s">
        <v>1743</v>
      </c>
      <c r="P41" s="304">
        <v>533</v>
      </c>
      <c r="Q41" s="302">
        <v>13500000</v>
      </c>
      <c r="R41" s="110">
        <v>1346</v>
      </c>
      <c r="S41" s="302">
        <v>13500000</v>
      </c>
      <c r="T41" s="110">
        <v>6655</v>
      </c>
      <c r="U41" s="348">
        <v>10174500</v>
      </c>
      <c r="V41" s="302"/>
    </row>
    <row r="42" spans="2:22" ht="214.5" x14ac:dyDescent="0.2">
      <c r="B42" s="55">
        <v>66</v>
      </c>
      <c r="C42" s="55" t="s">
        <v>1610</v>
      </c>
      <c r="D42" s="66">
        <v>620000000</v>
      </c>
      <c r="E42" s="302">
        <v>23800000</v>
      </c>
      <c r="F42" s="357">
        <f t="shared" si="0"/>
        <v>3.8387096774193545E-2</v>
      </c>
      <c r="G42" s="67" t="s">
        <v>1597</v>
      </c>
      <c r="H42" s="64" t="s">
        <v>73</v>
      </c>
      <c r="I42" s="59" t="s">
        <v>1605</v>
      </c>
      <c r="J42" s="55" t="s">
        <v>1703</v>
      </c>
      <c r="K42" s="59" t="s">
        <v>150</v>
      </c>
      <c r="L42" s="543">
        <v>1</v>
      </c>
      <c r="M42" s="347"/>
      <c r="N42" s="59"/>
      <c r="O42" s="167" t="s">
        <v>1743</v>
      </c>
      <c r="P42" s="304">
        <v>534</v>
      </c>
      <c r="Q42" s="302">
        <v>23800000</v>
      </c>
      <c r="R42" s="110">
        <v>1341</v>
      </c>
      <c r="S42" s="302">
        <v>23800000</v>
      </c>
      <c r="T42" s="110">
        <v>6393</v>
      </c>
      <c r="U42" s="348">
        <v>7935872</v>
      </c>
      <c r="V42" s="302"/>
    </row>
    <row r="43" spans="2:22" ht="214.5" x14ac:dyDescent="0.2">
      <c r="B43" s="55">
        <v>66</v>
      </c>
      <c r="C43" s="55" t="s">
        <v>1610</v>
      </c>
      <c r="D43" s="66">
        <v>620000000</v>
      </c>
      <c r="E43" s="302">
        <v>32565000</v>
      </c>
      <c r="F43" s="357">
        <f t="shared" si="0"/>
        <v>5.2524193548387096E-2</v>
      </c>
      <c r="G43" s="67" t="s">
        <v>1598</v>
      </c>
      <c r="H43" s="64" t="s">
        <v>73</v>
      </c>
      <c r="I43" s="59" t="s">
        <v>1606</v>
      </c>
      <c r="J43" s="55" t="s">
        <v>1703</v>
      </c>
      <c r="K43" s="59" t="s">
        <v>150</v>
      </c>
      <c r="L43" s="543">
        <v>1</v>
      </c>
      <c r="M43" s="347"/>
      <c r="N43" s="59"/>
      <c r="O43" s="540" t="s">
        <v>1760</v>
      </c>
      <c r="P43" s="304">
        <v>532</v>
      </c>
      <c r="Q43" s="302">
        <v>32565000</v>
      </c>
      <c r="R43" s="110">
        <v>1340</v>
      </c>
      <c r="S43" s="302">
        <v>32565000</v>
      </c>
      <c r="T43" s="110">
        <v>6392</v>
      </c>
      <c r="U43" s="348">
        <v>26850000</v>
      </c>
      <c r="V43" s="302"/>
    </row>
    <row r="44" spans="2:22" ht="214.5" x14ac:dyDescent="0.2">
      <c r="B44" s="55">
        <v>66</v>
      </c>
      <c r="C44" s="55" t="s">
        <v>1610</v>
      </c>
      <c r="D44" s="66">
        <v>620000000</v>
      </c>
      <c r="E44" s="302">
        <v>16500753</v>
      </c>
      <c r="F44" s="357">
        <f t="shared" si="0"/>
        <v>2.6614117741935485E-2</v>
      </c>
      <c r="G44" s="67" t="s">
        <v>1599</v>
      </c>
      <c r="H44" s="64" t="s">
        <v>73</v>
      </c>
      <c r="I44" s="59" t="s">
        <v>1607</v>
      </c>
      <c r="J44" s="55" t="s">
        <v>1703</v>
      </c>
      <c r="K44" s="59" t="s">
        <v>150</v>
      </c>
      <c r="L44" s="543">
        <v>1</v>
      </c>
      <c r="M44" s="347"/>
      <c r="N44" s="59"/>
      <c r="O44" s="540" t="s">
        <v>1760</v>
      </c>
      <c r="P44" s="304">
        <v>535</v>
      </c>
      <c r="Q44" s="302">
        <v>16500753</v>
      </c>
      <c r="R44" s="110">
        <v>1360</v>
      </c>
      <c r="S44" s="302">
        <v>16500753</v>
      </c>
      <c r="T44" s="110">
        <v>6370</v>
      </c>
      <c r="U44" s="348">
        <v>11149110</v>
      </c>
      <c r="V44" s="302"/>
    </row>
    <row r="45" spans="2:22" ht="214.5" x14ac:dyDescent="0.2">
      <c r="B45" s="55">
        <v>66</v>
      </c>
      <c r="C45" s="55" t="s">
        <v>1610</v>
      </c>
      <c r="D45" s="66">
        <v>620000000</v>
      </c>
      <c r="E45" s="540">
        <v>49980000</v>
      </c>
      <c r="F45" s="357">
        <f t="shared" si="0"/>
        <v>8.0612903225806457E-2</v>
      </c>
      <c r="G45" s="67" t="s">
        <v>1600</v>
      </c>
      <c r="H45" s="64" t="s">
        <v>73</v>
      </c>
      <c r="I45" s="59" t="s">
        <v>1608</v>
      </c>
      <c r="J45" s="55" t="s">
        <v>1703</v>
      </c>
      <c r="K45" s="59" t="s">
        <v>150</v>
      </c>
      <c r="L45" s="167"/>
      <c r="M45" s="360">
        <v>2</v>
      </c>
      <c r="N45" s="59"/>
      <c r="O45" s="540" t="s">
        <v>1760</v>
      </c>
      <c r="P45" s="541">
        <v>536</v>
      </c>
      <c r="Q45" s="540">
        <v>49980000</v>
      </c>
      <c r="R45" s="513">
        <v>1344</v>
      </c>
      <c r="S45" s="540">
        <v>49980000</v>
      </c>
      <c r="T45" s="540"/>
      <c r="U45" s="540"/>
      <c r="V45" s="302"/>
    </row>
    <row r="46" spans="2:22" ht="214.5" x14ac:dyDescent="0.2">
      <c r="B46" s="55">
        <v>66</v>
      </c>
      <c r="C46" s="55" t="s">
        <v>1610</v>
      </c>
      <c r="D46" s="66">
        <v>620000000</v>
      </c>
      <c r="E46" s="505">
        <v>135405850</v>
      </c>
      <c r="F46" s="357">
        <f t="shared" si="0"/>
        <v>0.21839653225806452</v>
      </c>
      <c r="G46" s="67" t="s">
        <v>1601</v>
      </c>
      <c r="H46" s="64" t="s">
        <v>73</v>
      </c>
      <c r="I46" s="59" t="s">
        <v>1609</v>
      </c>
      <c r="J46" s="347" t="s">
        <v>1279</v>
      </c>
      <c r="K46" s="59" t="s">
        <v>150</v>
      </c>
      <c r="L46" s="167"/>
      <c r="M46" s="360">
        <v>2</v>
      </c>
      <c r="N46" s="347"/>
      <c r="O46" s="540" t="s">
        <v>1760</v>
      </c>
      <c r="P46" s="103" t="s">
        <v>1878</v>
      </c>
      <c r="Q46" s="505">
        <v>135405850</v>
      </c>
      <c r="R46" s="513">
        <v>1359</v>
      </c>
      <c r="S46" s="542">
        <v>135405850</v>
      </c>
      <c r="T46" s="540"/>
      <c r="U46" s="540"/>
      <c r="V46" s="302"/>
    </row>
    <row r="47" spans="2:22" ht="99" x14ac:dyDescent="0.2">
      <c r="B47" s="55" t="s">
        <v>735</v>
      </c>
      <c r="C47" s="55" t="s">
        <v>1052</v>
      </c>
      <c r="D47" s="66">
        <v>339900000</v>
      </c>
      <c r="E47" s="208">
        <v>19182386</v>
      </c>
      <c r="F47" s="357">
        <f t="shared" si="0"/>
        <v>5.6435380994410124E-2</v>
      </c>
      <c r="G47" s="107" t="s">
        <v>1879</v>
      </c>
      <c r="H47" s="64" t="s">
        <v>73</v>
      </c>
      <c r="I47" s="110" t="s">
        <v>1083</v>
      </c>
      <c r="J47" s="347" t="s">
        <v>1279</v>
      </c>
      <c r="K47" s="59" t="s">
        <v>150</v>
      </c>
      <c r="L47" s="108"/>
      <c r="M47" s="360">
        <v>2</v>
      </c>
      <c r="N47" s="108"/>
      <c r="O47" s="540" t="s">
        <v>1760</v>
      </c>
      <c r="P47" s="197" t="s">
        <v>1880</v>
      </c>
      <c r="Q47" s="208">
        <v>19182386</v>
      </c>
      <c r="R47" s="108"/>
      <c r="S47" s="108"/>
      <c r="T47" s="108"/>
      <c r="U47" s="108"/>
      <c r="V47" s="108"/>
    </row>
    <row r="48" spans="2:22" ht="214.5" x14ac:dyDescent="0.2">
      <c r="B48" s="55">
        <v>66</v>
      </c>
      <c r="C48" s="55" t="s">
        <v>1610</v>
      </c>
      <c r="D48" s="66">
        <v>620000000</v>
      </c>
      <c r="E48" s="208">
        <v>1066240</v>
      </c>
      <c r="F48" s="357">
        <f t="shared" si="0"/>
        <v>1.719741935483871E-3</v>
      </c>
      <c r="G48" s="107" t="s">
        <v>1881</v>
      </c>
      <c r="H48" s="64" t="s">
        <v>73</v>
      </c>
      <c r="I48" s="197" t="s">
        <v>1894</v>
      </c>
      <c r="J48" s="347" t="s">
        <v>351</v>
      </c>
      <c r="K48" s="108" t="s">
        <v>136</v>
      </c>
      <c r="L48" s="543">
        <v>1</v>
      </c>
      <c r="M48" s="108"/>
      <c r="N48" s="108"/>
      <c r="O48" s="540" t="s">
        <v>1760</v>
      </c>
      <c r="P48" s="197" t="s">
        <v>1882</v>
      </c>
      <c r="Q48" s="208">
        <v>1066240</v>
      </c>
      <c r="R48" s="110">
        <v>1490</v>
      </c>
      <c r="S48" s="348">
        <v>1066240</v>
      </c>
      <c r="T48" s="110">
        <v>6912</v>
      </c>
      <c r="U48" s="348">
        <v>1060000</v>
      </c>
      <c r="V48" s="108"/>
    </row>
    <row r="49" spans="2:22" ht="214.5" x14ac:dyDescent="0.2">
      <c r="B49" s="55">
        <v>66</v>
      </c>
      <c r="C49" s="55" t="s">
        <v>1610</v>
      </c>
      <c r="D49" s="66">
        <v>620000000</v>
      </c>
      <c r="E49" s="208">
        <v>1000000</v>
      </c>
      <c r="F49" s="357">
        <f t="shared" si="0"/>
        <v>1.6129032258064516E-3</v>
      </c>
      <c r="G49" s="107" t="s">
        <v>1883</v>
      </c>
      <c r="H49" s="64" t="s">
        <v>73</v>
      </c>
      <c r="I49" s="197" t="s">
        <v>1895</v>
      </c>
      <c r="J49" s="347" t="s">
        <v>1279</v>
      </c>
      <c r="K49" s="108" t="s">
        <v>136</v>
      </c>
      <c r="L49" s="108"/>
      <c r="M49" s="360">
        <v>2</v>
      </c>
      <c r="N49" s="108"/>
      <c r="O49" s="540" t="s">
        <v>1760</v>
      </c>
      <c r="P49" s="197" t="s">
        <v>1884</v>
      </c>
      <c r="Q49" s="208">
        <v>1000000</v>
      </c>
      <c r="R49" s="108"/>
      <c r="S49" s="108"/>
      <c r="T49" s="108"/>
      <c r="U49" s="108"/>
      <c r="V49" s="369"/>
    </row>
    <row r="50" spans="2:22" ht="214.5" x14ac:dyDescent="0.2">
      <c r="B50" s="55">
        <v>70</v>
      </c>
      <c r="C50" s="55" t="s">
        <v>1886</v>
      </c>
      <c r="D50" s="66">
        <v>620000004</v>
      </c>
      <c r="E50" s="208">
        <v>527019</v>
      </c>
      <c r="F50" s="357">
        <f t="shared" si="0"/>
        <v>8.5003063967722167E-4</v>
      </c>
      <c r="G50" s="107" t="s">
        <v>1885</v>
      </c>
      <c r="H50" s="64" t="s">
        <v>63</v>
      </c>
      <c r="I50" s="55" t="s">
        <v>64</v>
      </c>
      <c r="J50" s="111" t="s">
        <v>1054</v>
      </c>
      <c r="K50" s="108" t="s">
        <v>64</v>
      </c>
      <c r="L50" s="543">
        <v>1</v>
      </c>
      <c r="M50" s="108"/>
      <c r="N50" s="108"/>
      <c r="O50" s="540" t="s">
        <v>1760</v>
      </c>
      <c r="P50" s="197" t="s">
        <v>1887</v>
      </c>
      <c r="Q50" s="208">
        <v>527019</v>
      </c>
      <c r="R50" s="110">
        <v>1602</v>
      </c>
      <c r="S50" s="348">
        <v>527019</v>
      </c>
      <c r="T50" s="110">
        <v>6604</v>
      </c>
      <c r="U50" s="348">
        <v>527019</v>
      </c>
      <c r="V50" s="369"/>
    </row>
    <row r="51" spans="2:22" ht="231" x14ac:dyDescent="0.2">
      <c r="B51" s="55">
        <v>66</v>
      </c>
      <c r="C51" s="55" t="s">
        <v>1610</v>
      </c>
      <c r="D51" s="66">
        <v>620000000</v>
      </c>
      <c r="E51" s="208">
        <v>780000</v>
      </c>
      <c r="F51" s="545">
        <f t="shared" si="0"/>
        <v>1.2580645161290322E-3</v>
      </c>
      <c r="G51" s="107" t="s">
        <v>1888</v>
      </c>
      <c r="H51" s="64" t="s">
        <v>63</v>
      </c>
      <c r="I51" s="55" t="s">
        <v>64</v>
      </c>
      <c r="J51" s="347" t="s">
        <v>1279</v>
      </c>
      <c r="K51" s="108" t="s">
        <v>64</v>
      </c>
      <c r="L51" s="543">
        <v>1</v>
      </c>
      <c r="M51" s="108"/>
      <c r="N51" s="108"/>
      <c r="O51" s="540" t="s">
        <v>1760</v>
      </c>
      <c r="P51" s="197" t="s">
        <v>1889</v>
      </c>
      <c r="Q51" s="208">
        <v>780000</v>
      </c>
      <c r="R51" s="110">
        <v>1646</v>
      </c>
      <c r="S51" s="208">
        <v>780000</v>
      </c>
      <c r="T51" s="110">
        <v>6660</v>
      </c>
      <c r="U51" s="208">
        <v>780000</v>
      </c>
      <c r="V51" s="369"/>
    </row>
    <row r="52" spans="2:22" ht="214.5" x14ac:dyDescent="0.2">
      <c r="B52" s="55">
        <v>66</v>
      </c>
      <c r="C52" s="55" t="s">
        <v>1610</v>
      </c>
      <c r="D52" s="66">
        <v>620000000</v>
      </c>
      <c r="E52" s="208">
        <v>1173835</v>
      </c>
      <c r="F52" s="357">
        <f t="shared" si="0"/>
        <v>1.8932822580645162E-3</v>
      </c>
      <c r="G52" s="107" t="s">
        <v>1890</v>
      </c>
      <c r="H52" s="64" t="s">
        <v>63</v>
      </c>
      <c r="I52" s="55" t="s">
        <v>64</v>
      </c>
      <c r="J52" s="347" t="s">
        <v>1279</v>
      </c>
      <c r="K52" s="108" t="s">
        <v>64</v>
      </c>
      <c r="L52" s="543">
        <v>1</v>
      </c>
      <c r="M52" s="108"/>
      <c r="N52" s="108"/>
      <c r="O52" s="540" t="s">
        <v>1760</v>
      </c>
      <c r="P52" s="197" t="s">
        <v>1891</v>
      </c>
      <c r="Q52" s="208">
        <v>1173835</v>
      </c>
      <c r="R52" s="110">
        <v>1647</v>
      </c>
      <c r="S52" s="208">
        <v>1173835</v>
      </c>
      <c r="T52" s="110">
        <v>6658</v>
      </c>
      <c r="U52" s="208">
        <v>1173835</v>
      </c>
      <c r="V52" s="369"/>
    </row>
    <row r="53" spans="2:22" ht="214.5" x14ac:dyDescent="0.2">
      <c r="B53" s="55">
        <v>66</v>
      </c>
      <c r="C53" s="55" t="s">
        <v>1610</v>
      </c>
      <c r="D53" s="66">
        <v>620000000</v>
      </c>
      <c r="E53" s="208">
        <v>1863693</v>
      </c>
      <c r="F53" s="545">
        <f t="shared" si="0"/>
        <v>3.0059564516129031E-3</v>
      </c>
      <c r="G53" s="107" t="s">
        <v>1892</v>
      </c>
      <c r="H53" s="64" t="s">
        <v>63</v>
      </c>
      <c r="I53" s="55" t="s">
        <v>64</v>
      </c>
      <c r="J53" s="347" t="s">
        <v>1279</v>
      </c>
      <c r="K53" s="108" t="s">
        <v>64</v>
      </c>
      <c r="L53" s="543">
        <v>1</v>
      </c>
      <c r="M53" s="108"/>
      <c r="N53" s="108"/>
      <c r="O53" s="540" t="s">
        <v>1760</v>
      </c>
      <c r="P53" s="197" t="s">
        <v>1893</v>
      </c>
      <c r="Q53" s="208">
        <v>1863693</v>
      </c>
      <c r="R53" s="110">
        <v>1648</v>
      </c>
      <c r="S53" s="348">
        <v>1863693</v>
      </c>
      <c r="T53" s="110">
        <v>6657</v>
      </c>
      <c r="U53" s="348">
        <v>1863693</v>
      </c>
      <c r="V53" s="369"/>
    </row>
  </sheetData>
  <sheetProtection algorithmName="SHA-512" hashValue="B612kfp9mDT4zoE5iKIk8H7P75B3BDtvE9ydI8+N0bnLOgX1Boj73sClR5Usa9joyhqS8IjgubET/Fhz0P20XA==" saltValue="o0JpBD4kObQ6EcaQHqxTTA==" spinCount="100000" sheet="1" objects="1" scenarios="1"/>
  <mergeCells count="38">
    <mergeCell ref="R16:R17"/>
    <mergeCell ref="S16:S17"/>
    <mergeCell ref="T16:T17"/>
    <mergeCell ref="U16:U17"/>
    <mergeCell ref="J16:J17"/>
    <mergeCell ref="K16:K17"/>
    <mergeCell ref="L16:N16"/>
    <mergeCell ref="O16:O17"/>
    <mergeCell ref="P16:P17"/>
    <mergeCell ref="Q16:Q17"/>
    <mergeCell ref="H16:H17"/>
    <mergeCell ref="I16:I17"/>
    <mergeCell ref="B14:E14"/>
    <mergeCell ref="H11:H12"/>
    <mergeCell ref="I11:I12"/>
    <mergeCell ref="G11:G12"/>
    <mergeCell ref="B16:B17"/>
    <mergeCell ref="C16:C17"/>
    <mergeCell ref="D16:D17"/>
    <mergeCell ref="E16:E17"/>
    <mergeCell ref="F16:F17"/>
    <mergeCell ref="G16:G17"/>
    <mergeCell ref="V16:V17"/>
    <mergeCell ref="B2:C4"/>
    <mergeCell ref="D2:T2"/>
    <mergeCell ref="U2:V2"/>
    <mergeCell ref="D3:T3"/>
    <mergeCell ref="U3:V3"/>
    <mergeCell ref="D4:T4"/>
    <mergeCell ref="U4:V4"/>
    <mergeCell ref="C8:D8"/>
    <mergeCell ref="C9:D9"/>
    <mergeCell ref="K11:L11"/>
    <mergeCell ref="B11:B12"/>
    <mergeCell ref="C11:C12"/>
    <mergeCell ref="D11:D12"/>
    <mergeCell ref="E11:E12"/>
    <mergeCell ref="F11:F12"/>
  </mergeCells>
  <dataValidations count="1">
    <dataValidation type="list" allowBlank="1" showInputMessage="1" showErrorMessage="1" sqref="H18:H53">
      <formula1>#REF!</formula1>
    </dataValidation>
  </dataValidations>
  <printOptions horizontalCentered="1"/>
  <pageMargins left="0.23622047244094491" right="0.23622047244094491" top="0.74803149606299213" bottom="0.74803149606299213" header="0.31496062992125984" footer="0.31496062992125984"/>
  <pageSetup paperSize="123" scale="50" orientation="landscape"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7"/>
  <dimension ref="A1:AC28"/>
  <sheetViews>
    <sheetView zoomScale="70" zoomScaleNormal="70" workbookViewId="0">
      <selection activeCell="E18" sqref="E18"/>
    </sheetView>
  </sheetViews>
  <sheetFormatPr baseColWidth="10" defaultColWidth="21.28515625" defaultRowHeight="15.75" x14ac:dyDescent="0.2"/>
  <cols>
    <col min="1" max="1" width="0.7109375" style="2" customWidth="1"/>
    <col min="2" max="2" width="9.42578125" style="9" customWidth="1"/>
    <col min="3" max="3" width="20.140625" style="10" customWidth="1"/>
    <col min="4" max="4" width="22.42578125" style="32" customWidth="1"/>
    <col min="5" max="5" width="24.140625" style="15" customWidth="1"/>
    <col min="6" max="6" width="26.7109375" style="15" customWidth="1"/>
    <col min="7" max="7" width="30.5703125" style="13" customWidth="1"/>
    <col min="8" max="8" width="24.85546875" style="13" customWidth="1"/>
    <col min="9" max="9" width="21.42578125" style="35" customWidth="1"/>
    <col min="10" max="10" width="16.42578125" style="27" customWidth="1"/>
    <col min="11" max="11" width="16.7109375" style="29" customWidth="1"/>
    <col min="12" max="13" width="5.42578125" style="44" customWidth="1"/>
    <col min="14" max="14" width="5.42578125" style="25" customWidth="1"/>
    <col min="15" max="15" width="15.5703125" style="25" customWidth="1"/>
    <col min="16" max="16" width="13.42578125" style="25" customWidth="1"/>
    <col min="17" max="18" width="16.42578125" style="25" customWidth="1"/>
    <col min="19" max="20" width="16.42578125" style="3" customWidth="1"/>
    <col min="21" max="21" width="16.42578125" style="30" customWidth="1"/>
    <col min="22" max="22" width="17.140625" style="3" customWidth="1"/>
    <col min="23" max="23" width="14" style="2" customWidth="1"/>
    <col min="24" max="16384" width="21.28515625" style="2"/>
  </cols>
  <sheetData>
    <row r="1" spans="1:29" s="5" customFormat="1" x14ac:dyDescent="0.2">
      <c r="A1" s="5" t="s">
        <v>0</v>
      </c>
      <c r="B1" s="8"/>
      <c r="C1" s="8"/>
      <c r="D1" s="31"/>
      <c r="E1" s="14"/>
      <c r="F1" s="14"/>
      <c r="G1" s="12"/>
      <c r="H1" s="12"/>
      <c r="I1" s="34"/>
      <c r="J1" s="26"/>
      <c r="K1" s="28"/>
      <c r="L1" s="42"/>
      <c r="M1" s="42"/>
      <c r="N1" s="23"/>
      <c r="O1" s="23"/>
      <c r="P1" s="23"/>
      <c r="Q1" s="23"/>
      <c r="R1" s="23"/>
      <c r="S1" s="6"/>
      <c r="T1" s="6"/>
      <c r="U1" s="8"/>
    </row>
    <row r="2" spans="1:29" s="8" customFormat="1" ht="31.15" customHeight="1" x14ac:dyDescent="0.2">
      <c r="B2" s="564"/>
      <c r="C2" s="565"/>
      <c r="D2" s="573" t="s">
        <v>1</v>
      </c>
      <c r="E2" s="574"/>
      <c r="F2" s="574"/>
      <c r="G2" s="574"/>
      <c r="H2" s="574"/>
      <c r="I2" s="574"/>
      <c r="J2" s="574"/>
      <c r="K2" s="574"/>
      <c r="L2" s="574"/>
      <c r="M2" s="574"/>
      <c r="N2" s="574"/>
      <c r="O2" s="574"/>
      <c r="P2" s="574"/>
      <c r="Q2" s="574"/>
      <c r="R2" s="574"/>
      <c r="S2" s="574"/>
      <c r="T2" s="575"/>
      <c r="U2" s="573" t="s">
        <v>2</v>
      </c>
      <c r="V2" s="575"/>
      <c r="W2" s="5"/>
      <c r="X2" s="5"/>
      <c r="Y2" s="5"/>
      <c r="Z2" s="5"/>
      <c r="AA2" s="11"/>
      <c r="AB2" s="11"/>
      <c r="AC2" s="11"/>
    </row>
    <row r="3" spans="1:29" s="8" customFormat="1" ht="31.15" customHeight="1" x14ac:dyDescent="0.2">
      <c r="B3" s="566"/>
      <c r="C3" s="567"/>
      <c r="D3" s="573" t="s">
        <v>3</v>
      </c>
      <c r="E3" s="574"/>
      <c r="F3" s="574"/>
      <c r="G3" s="574"/>
      <c r="H3" s="574"/>
      <c r="I3" s="574"/>
      <c r="J3" s="574"/>
      <c r="K3" s="574"/>
      <c r="L3" s="574"/>
      <c r="M3" s="574"/>
      <c r="N3" s="574"/>
      <c r="O3" s="574"/>
      <c r="P3" s="574"/>
      <c r="Q3" s="574"/>
      <c r="R3" s="574"/>
      <c r="S3" s="574"/>
      <c r="T3" s="575"/>
      <c r="U3" s="573" t="s">
        <v>4</v>
      </c>
      <c r="V3" s="575"/>
      <c r="W3" s="5"/>
      <c r="X3" s="5"/>
      <c r="Y3" s="5"/>
      <c r="Z3" s="5"/>
      <c r="AA3" s="11"/>
      <c r="AB3" s="11"/>
      <c r="AC3" s="11"/>
    </row>
    <row r="4" spans="1:29" s="8" customFormat="1" ht="31.15" customHeight="1" x14ac:dyDescent="0.2">
      <c r="B4" s="568"/>
      <c r="C4" s="569"/>
      <c r="D4" s="573" t="s">
        <v>5</v>
      </c>
      <c r="E4" s="574"/>
      <c r="F4" s="574"/>
      <c r="G4" s="574"/>
      <c r="H4" s="574"/>
      <c r="I4" s="574"/>
      <c r="J4" s="574"/>
      <c r="K4" s="574"/>
      <c r="L4" s="574"/>
      <c r="M4" s="574"/>
      <c r="N4" s="574"/>
      <c r="O4" s="574"/>
      <c r="P4" s="574"/>
      <c r="Q4" s="574"/>
      <c r="R4" s="574"/>
      <c r="S4" s="574"/>
      <c r="T4" s="575"/>
      <c r="U4" s="573" t="s">
        <v>6</v>
      </c>
      <c r="V4" s="575"/>
      <c r="W4" s="5"/>
      <c r="X4" s="5"/>
      <c r="Y4" s="5"/>
      <c r="Z4" s="5"/>
      <c r="AA4" s="11"/>
      <c r="AB4" s="11"/>
      <c r="AC4" s="11"/>
    </row>
    <row r="5" spans="1:29" s="5" customFormat="1" ht="16.5" customHeight="1" x14ac:dyDescent="0.2">
      <c r="B5" s="8"/>
      <c r="C5" s="8"/>
      <c r="D5" s="31"/>
      <c r="E5" s="14"/>
      <c r="F5" s="14"/>
      <c r="G5" s="12"/>
      <c r="H5" s="12"/>
      <c r="I5" s="34"/>
      <c r="J5" s="26"/>
      <c r="K5" s="28"/>
      <c r="L5" s="42"/>
      <c r="M5" s="42"/>
      <c r="N5" s="23"/>
      <c r="O5" s="23"/>
      <c r="P5" s="23"/>
      <c r="Q5" s="23"/>
      <c r="R5" s="23"/>
      <c r="S5" s="6"/>
      <c r="T5" s="6"/>
      <c r="U5" s="8"/>
    </row>
    <row r="6" spans="1:29" s="5" customFormat="1" ht="16.5" customHeight="1" x14ac:dyDescent="0.2">
      <c r="B6" s="17" t="s">
        <v>7</v>
      </c>
      <c r="C6" s="8"/>
      <c r="D6" s="31"/>
      <c r="E6" s="14"/>
      <c r="F6" s="14"/>
      <c r="G6" s="12"/>
      <c r="H6" s="12"/>
      <c r="I6" s="34"/>
      <c r="J6" s="26"/>
      <c r="K6" s="28"/>
      <c r="L6" s="42"/>
      <c r="M6" s="42"/>
      <c r="N6" s="24"/>
      <c r="U6" s="8"/>
    </row>
    <row r="7" spans="1:29" s="5" customFormat="1" ht="17.25" customHeight="1" x14ac:dyDescent="0.2">
      <c r="D7" s="24"/>
      <c r="E7" s="19"/>
      <c r="F7" s="19"/>
      <c r="G7" s="12"/>
      <c r="H7" s="12"/>
      <c r="I7" s="34"/>
      <c r="J7" s="26"/>
      <c r="K7" s="28"/>
      <c r="L7" s="42"/>
      <c r="M7" s="42"/>
      <c r="N7" s="23"/>
      <c r="U7" s="8"/>
    </row>
    <row r="8" spans="1:29" s="5" customFormat="1" ht="25.9" customHeight="1" x14ac:dyDescent="0.2">
      <c r="C8" s="601" t="s">
        <v>8</v>
      </c>
      <c r="D8" s="602"/>
      <c r="E8" s="16" t="s">
        <v>1647</v>
      </c>
      <c r="F8" s="19"/>
      <c r="G8" s="12"/>
      <c r="H8" s="12"/>
      <c r="I8" s="34"/>
      <c r="J8" s="26"/>
      <c r="K8" s="28"/>
      <c r="L8" s="42"/>
      <c r="M8" s="42"/>
      <c r="N8" s="23"/>
      <c r="U8" s="8"/>
    </row>
    <row r="9" spans="1:29" s="5" customFormat="1" ht="25.9" customHeight="1" x14ac:dyDescent="0.2">
      <c r="C9" s="601" t="s">
        <v>9</v>
      </c>
      <c r="D9" s="602"/>
      <c r="E9" s="125">
        <v>8</v>
      </c>
      <c r="F9" s="19"/>
      <c r="G9" s="12"/>
      <c r="H9" s="12"/>
      <c r="I9" s="34"/>
      <c r="J9" s="26"/>
      <c r="K9" s="28"/>
      <c r="L9" s="42"/>
      <c r="M9" s="42"/>
      <c r="N9" s="23"/>
      <c r="U9" s="8"/>
    </row>
    <row r="10" spans="1:29" s="5" customFormat="1" ht="25.9" customHeight="1" x14ac:dyDescent="0.2">
      <c r="B10" s="8"/>
      <c r="C10" s="8"/>
      <c r="D10" s="31"/>
      <c r="E10" s="14"/>
      <c r="F10" s="14"/>
      <c r="G10" s="12"/>
      <c r="H10" s="12"/>
      <c r="I10" s="34"/>
      <c r="J10" s="26"/>
      <c r="K10" s="578" t="s">
        <v>39</v>
      </c>
      <c r="L10" s="579"/>
      <c r="M10" s="20">
        <f>SUM(M11:M13)</f>
        <v>11</v>
      </c>
      <c r="O10" s="23"/>
      <c r="P10" s="23"/>
      <c r="Q10" s="23"/>
      <c r="R10" s="23"/>
      <c r="S10" s="6"/>
      <c r="T10" s="6"/>
      <c r="U10" s="8"/>
    </row>
    <row r="11" spans="1:29" s="18" customFormat="1" ht="25.9" customHeight="1" x14ac:dyDescent="0.25">
      <c r="B11" s="584" t="s">
        <v>10</v>
      </c>
      <c r="C11" s="584" t="s">
        <v>11</v>
      </c>
      <c r="D11" s="584" t="s">
        <v>33</v>
      </c>
      <c r="E11" s="584" t="s">
        <v>34</v>
      </c>
      <c r="F11" s="584" t="s">
        <v>35</v>
      </c>
      <c r="G11" s="572" t="s">
        <v>36</v>
      </c>
      <c r="H11" s="582" t="s">
        <v>37</v>
      </c>
      <c r="I11" s="580" t="s">
        <v>38</v>
      </c>
      <c r="K11" s="20" t="s">
        <v>40</v>
      </c>
      <c r="L11" s="39">
        <v>1</v>
      </c>
      <c r="M11" s="20">
        <f>COUNT(L18:L215)</f>
        <v>8</v>
      </c>
    </row>
    <row r="12" spans="1:29" s="18" customFormat="1" ht="25.9" customHeight="1" x14ac:dyDescent="0.25">
      <c r="B12" s="585"/>
      <c r="C12" s="585"/>
      <c r="D12" s="585"/>
      <c r="E12" s="585"/>
      <c r="F12" s="585"/>
      <c r="G12" s="572"/>
      <c r="H12" s="583"/>
      <c r="I12" s="581"/>
      <c r="K12" s="20" t="s">
        <v>42</v>
      </c>
      <c r="L12" s="40">
        <v>2</v>
      </c>
      <c r="M12" s="20">
        <f>COUNT(M18:M170)</f>
        <v>3</v>
      </c>
    </row>
    <row r="13" spans="1:29" s="36" customFormat="1" ht="72" customHeight="1" x14ac:dyDescent="0.2">
      <c r="B13" s="145">
        <v>410115</v>
      </c>
      <c r="C13" s="146" t="s">
        <v>1101</v>
      </c>
      <c r="D13" s="144" t="s">
        <v>1036</v>
      </c>
      <c r="E13" s="126">
        <v>154950000</v>
      </c>
      <c r="F13" s="213">
        <f>SUM(E17:E68)</f>
        <v>176923784</v>
      </c>
      <c r="G13" s="291">
        <f>+SUM(S18:S52)</f>
        <v>129740450</v>
      </c>
      <c r="H13" s="292">
        <f>SUM(U18:U52)</f>
        <v>122626907</v>
      </c>
      <c r="I13" s="289">
        <f>+E13-F13</f>
        <v>-21973784</v>
      </c>
      <c r="K13" s="20" t="s">
        <v>43</v>
      </c>
      <c r="L13" s="41">
        <v>3</v>
      </c>
      <c r="M13" s="20">
        <f>COUNT(N18:N86)</f>
        <v>0</v>
      </c>
    </row>
    <row r="14" spans="1:29" s="36" customFormat="1" ht="25.5" x14ac:dyDescent="0.2">
      <c r="B14" s="572" t="s">
        <v>13</v>
      </c>
      <c r="C14" s="572"/>
      <c r="D14" s="572"/>
      <c r="E14" s="572"/>
      <c r="F14" s="531">
        <f>+F13/E13</f>
        <v>1.1418120942239431</v>
      </c>
      <c r="G14" s="293">
        <f>+G13/E13</f>
        <v>0.83730525976121328</v>
      </c>
      <c r="H14" s="293">
        <f>+H13/E13</f>
        <v>0.79139662471765082</v>
      </c>
      <c r="I14" s="286"/>
      <c r="K14" s="287"/>
      <c r="L14" s="288"/>
      <c r="M14" s="287"/>
    </row>
    <row r="15" spans="1:29" s="36" customFormat="1" ht="24.6" customHeight="1" x14ac:dyDescent="0.2">
      <c r="B15" s="162"/>
      <c r="C15" s="162"/>
      <c r="L15" s="33"/>
      <c r="M15" s="33"/>
      <c r="N15" s="33"/>
    </row>
    <row r="16" spans="1:29" s="36" customFormat="1" ht="24.6" customHeight="1" x14ac:dyDescent="0.2">
      <c r="B16" s="572" t="s">
        <v>44</v>
      </c>
      <c r="C16" s="572" t="s">
        <v>45</v>
      </c>
      <c r="D16" s="572" t="s">
        <v>46</v>
      </c>
      <c r="E16" s="572" t="s">
        <v>35</v>
      </c>
      <c r="F16" s="572" t="s">
        <v>47</v>
      </c>
      <c r="G16" s="572" t="s">
        <v>48</v>
      </c>
      <c r="H16" s="572" t="s">
        <v>49</v>
      </c>
      <c r="I16" s="572" t="s">
        <v>50</v>
      </c>
      <c r="J16" s="572" t="s">
        <v>51</v>
      </c>
      <c r="K16" s="572" t="s">
        <v>52</v>
      </c>
      <c r="L16" s="572" t="s">
        <v>53</v>
      </c>
      <c r="M16" s="572"/>
      <c r="N16" s="572"/>
      <c r="O16" s="572" t="s">
        <v>54</v>
      </c>
      <c r="P16" s="572" t="s">
        <v>55</v>
      </c>
      <c r="Q16" s="572" t="s">
        <v>56</v>
      </c>
      <c r="R16" s="603" t="s">
        <v>57</v>
      </c>
      <c r="S16" s="572" t="s">
        <v>58</v>
      </c>
      <c r="T16" s="572" t="s">
        <v>59</v>
      </c>
      <c r="U16" s="572" t="s">
        <v>60</v>
      </c>
      <c r="V16" s="572" t="s">
        <v>61</v>
      </c>
    </row>
    <row r="17" spans="2:22" s="36" customFormat="1" ht="24.6" customHeight="1" x14ac:dyDescent="0.2">
      <c r="B17" s="572"/>
      <c r="C17" s="572"/>
      <c r="D17" s="572"/>
      <c r="E17" s="572"/>
      <c r="F17" s="572"/>
      <c r="G17" s="572"/>
      <c r="H17" s="572"/>
      <c r="I17" s="572"/>
      <c r="J17" s="572"/>
      <c r="K17" s="572"/>
      <c r="L17" s="39">
        <v>1</v>
      </c>
      <c r="M17" s="40">
        <v>2</v>
      </c>
      <c r="N17" s="41">
        <v>3</v>
      </c>
      <c r="O17" s="572"/>
      <c r="P17" s="572"/>
      <c r="Q17" s="572"/>
      <c r="R17" s="603"/>
      <c r="S17" s="572"/>
      <c r="T17" s="572"/>
      <c r="U17" s="572"/>
      <c r="V17" s="572"/>
    </row>
    <row r="18" spans="2:22" ht="146.44999999999999" customHeight="1" x14ac:dyDescent="0.2">
      <c r="B18" s="56" t="s">
        <v>663</v>
      </c>
      <c r="C18" s="55" t="s">
        <v>1102</v>
      </c>
      <c r="D18" s="66">
        <v>115750000</v>
      </c>
      <c r="E18" s="101">
        <v>15895573</v>
      </c>
      <c r="F18" s="134">
        <f t="shared" ref="F18:F28" si="0">+E18/D18</f>
        <v>0.13732676457883369</v>
      </c>
      <c r="G18" s="55" t="s">
        <v>1103</v>
      </c>
      <c r="H18" s="64" t="s">
        <v>63</v>
      </c>
      <c r="I18" s="56"/>
      <c r="J18" s="172" t="s">
        <v>1054</v>
      </c>
      <c r="K18" s="56"/>
      <c r="L18" s="163">
        <v>1</v>
      </c>
      <c r="M18" s="131"/>
      <c r="N18" s="72"/>
      <c r="O18" s="87" t="s">
        <v>1483</v>
      </c>
      <c r="P18" s="55" t="s">
        <v>1104</v>
      </c>
      <c r="Q18" s="94">
        <v>15895573</v>
      </c>
      <c r="R18" s="111">
        <v>699</v>
      </c>
      <c r="S18" s="303">
        <v>15895573</v>
      </c>
      <c r="T18" s="111">
        <v>2863</v>
      </c>
      <c r="U18" s="303">
        <v>15895573</v>
      </c>
      <c r="V18" s="71"/>
    </row>
    <row r="19" spans="2:22" ht="99" x14ac:dyDescent="0.2">
      <c r="B19" s="56" t="s">
        <v>663</v>
      </c>
      <c r="C19" s="55" t="s">
        <v>1102</v>
      </c>
      <c r="D19" s="66">
        <v>115750001</v>
      </c>
      <c r="E19" s="101">
        <v>21059000</v>
      </c>
      <c r="F19" s="134">
        <f t="shared" si="0"/>
        <v>0.18193520361179089</v>
      </c>
      <c r="G19" s="55" t="s">
        <v>1105</v>
      </c>
      <c r="H19" s="64" t="s">
        <v>73</v>
      </c>
      <c r="I19" s="55" t="s">
        <v>1106</v>
      </c>
      <c r="J19" s="172" t="s">
        <v>1054</v>
      </c>
      <c r="K19" s="67" t="s">
        <v>75</v>
      </c>
      <c r="L19" s="163">
        <v>1</v>
      </c>
      <c r="M19" s="72"/>
      <c r="N19" s="58"/>
      <c r="O19" s="87" t="s">
        <v>1483</v>
      </c>
      <c r="P19" s="55" t="s">
        <v>1107</v>
      </c>
      <c r="Q19" s="94">
        <v>21059000</v>
      </c>
      <c r="R19" s="55">
        <v>295</v>
      </c>
      <c r="S19" s="94">
        <v>21059000</v>
      </c>
      <c r="T19" s="55">
        <v>1586</v>
      </c>
      <c r="U19" s="94">
        <v>21059000</v>
      </c>
      <c r="V19" s="55"/>
    </row>
    <row r="20" spans="2:22" ht="99" x14ac:dyDescent="0.2">
      <c r="B20" s="56" t="s">
        <v>663</v>
      </c>
      <c r="C20" s="55" t="s">
        <v>1102</v>
      </c>
      <c r="D20" s="66">
        <v>115750002</v>
      </c>
      <c r="E20" s="101">
        <v>21059000</v>
      </c>
      <c r="F20" s="134">
        <f t="shared" si="0"/>
        <v>0.1819352020399965</v>
      </c>
      <c r="G20" s="55" t="s">
        <v>1108</v>
      </c>
      <c r="H20" s="64" t="s">
        <v>73</v>
      </c>
      <c r="I20" s="55" t="s">
        <v>1109</v>
      </c>
      <c r="J20" s="172" t="s">
        <v>1054</v>
      </c>
      <c r="K20" s="67" t="s">
        <v>75</v>
      </c>
      <c r="L20" s="163">
        <v>1</v>
      </c>
      <c r="M20" s="72"/>
      <c r="N20" s="58"/>
      <c r="O20" s="87" t="s">
        <v>1483</v>
      </c>
      <c r="P20" s="55" t="s">
        <v>1110</v>
      </c>
      <c r="Q20" s="94">
        <v>21059000</v>
      </c>
      <c r="R20" s="55">
        <v>298</v>
      </c>
      <c r="S20" s="94">
        <v>21059000</v>
      </c>
      <c r="T20" s="55">
        <v>1585</v>
      </c>
      <c r="U20" s="94">
        <v>21059000</v>
      </c>
      <c r="V20" s="71"/>
    </row>
    <row r="21" spans="2:22" ht="115.5" x14ac:dyDescent="0.2">
      <c r="B21" s="56" t="s">
        <v>663</v>
      </c>
      <c r="C21" s="55" t="s">
        <v>1102</v>
      </c>
      <c r="D21" s="66">
        <v>115750003</v>
      </c>
      <c r="E21" s="101">
        <v>23591667</v>
      </c>
      <c r="F21" s="134">
        <f t="shared" si="0"/>
        <v>0.20381569234170993</v>
      </c>
      <c r="G21" s="55" t="s">
        <v>1111</v>
      </c>
      <c r="H21" s="64" t="s">
        <v>73</v>
      </c>
      <c r="I21" s="350" t="s">
        <v>1112</v>
      </c>
      <c r="J21" s="172" t="s">
        <v>1054</v>
      </c>
      <c r="K21" s="67" t="s">
        <v>75</v>
      </c>
      <c r="L21" s="131"/>
      <c r="M21" s="164">
        <v>2</v>
      </c>
      <c r="N21" s="58"/>
      <c r="O21" s="87" t="s">
        <v>1483</v>
      </c>
      <c r="P21" s="55" t="s">
        <v>1113</v>
      </c>
      <c r="Q21" s="94">
        <v>23591667</v>
      </c>
      <c r="R21" s="55"/>
      <c r="S21" s="298"/>
      <c r="T21" s="55"/>
      <c r="U21" s="94"/>
      <c r="V21" s="302"/>
    </row>
    <row r="22" spans="2:22" ht="115.5" x14ac:dyDescent="0.2">
      <c r="B22" s="56" t="s">
        <v>663</v>
      </c>
      <c r="C22" s="55" t="s">
        <v>1102</v>
      </c>
      <c r="D22" s="66">
        <v>115750004</v>
      </c>
      <c r="E22" s="101">
        <v>23591667</v>
      </c>
      <c r="F22" s="134">
        <f t="shared" si="0"/>
        <v>0.20381569058088325</v>
      </c>
      <c r="G22" s="55" t="s">
        <v>1111</v>
      </c>
      <c r="H22" s="64" t="s">
        <v>73</v>
      </c>
      <c r="I22" s="350" t="s">
        <v>1114</v>
      </c>
      <c r="J22" s="172" t="s">
        <v>1054</v>
      </c>
      <c r="K22" s="67" t="s">
        <v>75</v>
      </c>
      <c r="L22" s="72"/>
      <c r="M22" s="164">
        <v>2</v>
      </c>
      <c r="N22" s="131"/>
      <c r="O22" s="87" t="s">
        <v>1483</v>
      </c>
      <c r="P22" s="55" t="s">
        <v>1115</v>
      </c>
      <c r="Q22" s="94">
        <v>23591667</v>
      </c>
      <c r="R22" s="55"/>
      <c r="S22" s="298"/>
      <c r="T22" s="55"/>
      <c r="U22" s="94"/>
      <c r="V22" s="302"/>
    </row>
    <row r="23" spans="2:22" ht="148.5" x14ac:dyDescent="0.2">
      <c r="B23" s="56">
        <v>56</v>
      </c>
      <c r="C23" s="55" t="s">
        <v>1116</v>
      </c>
      <c r="D23" s="66">
        <v>39200000</v>
      </c>
      <c r="E23" s="298">
        <v>9986667</v>
      </c>
      <c r="F23" s="134">
        <f t="shared" si="0"/>
        <v>0.25476191326530612</v>
      </c>
      <c r="G23" s="55" t="s">
        <v>1117</v>
      </c>
      <c r="H23" s="64" t="s">
        <v>73</v>
      </c>
      <c r="I23" s="56" t="s">
        <v>1118</v>
      </c>
      <c r="J23" s="61" t="s">
        <v>1034</v>
      </c>
      <c r="K23" s="55" t="s">
        <v>247</v>
      </c>
      <c r="L23" s="163">
        <v>1</v>
      </c>
      <c r="M23" s="504"/>
      <c r="N23" s="131"/>
      <c r="O23" s="87" t="s">
        <v>1500</v>
      </c>
      <c r="P23" s="55">
        <v>415</v>
      </c>
      <c r="Q23" s="298">
        <v>9986667</v>
      </c>
      <c r="R23" s="508">
        <v>1201</v>
      </c>
      <c r="S23" s="509">
        <v>9986667</v>
      </c>
      <c r="T23" s="508">
        <v>5048</v>
      </c>
      <c r="U23" s="509">
        <v>9986667</v>
      </c>
      <c r="V23" s="302"/>
    </row>
    <row r="24" spans="2:22" ht="121.9" customHeight="1" x14ac:dyDescent="0.2">
      <c r="B24" s="56">
        <v>56</v>
      </c>
      <c r="C24" s="55" t="s">
        <v>1116</v>
      </c>
      <c r="D24" s="66">
        <v>39200000</v>
      </c>
      <c r="E24" s="303">
        <v>10083333</v>
      </c>
      <c r="F24" s="134">
        <f t="shared" si="0"/>
        <v>0.25722788265306124</v>
      </c>
      <c r="G24" s="55" t="s">
        <v>1119</v>
      </c>
      <c r="H24" s="64" t="s">
        <v>73</v>
      </c>
      <c r="I24" s="56" t="s">
        <v>1120</v>
      </c>
      <c r="J24" s="61" t="s">
        <v>1034</v>
      </c>
      <c r="K24" s="55" t="s">
        <v>208</v>
      </c>
      <c r="L24" s="163">
        <v>1</v>
      </c>
      <c r="M24" s="504"/>
      <c r="N24" s="131"/>
      <c r="O24" s="87" t="s">
        <v>1483</v>
      </c>
      <c r="P24" s="55">
        <v>375</v>
      </c>
      <c r="Q24" s="303">
        <v>10083333</v>
      </c>
      <c r="R24" s="111">
        <v>1132</v>
      </c>
      <c r="S24" s="303">
        <v>10083333</v>
      </c>
      <c r="T24" s="508">
        <v>4847</v>
      </c>
      <c r="U24" s="509">
        <v>10000000</v>
      </c>
      <c r="V24" s="302"/>
    </row>
    <row r="25" spans="2:22" ht="121.9" customHeight="1" x14ac:dyDescent="0.2">
      <c r="B25" s="56">
        <v>56</v>
      </c>
      <c r="C25" s="55" t="s">
        <v>1116</v>
      </c>
      <c r="D25" s="66">
        <v>39200000</v>
      </c>
      <c r="E25" s="303">
        <v>10886667</v>
      </c>
      <c r="F25" s="134">
        <f t="shared" si="0"/>
        <v>0.2777210969387755</v>
      </c>
      <c r="G25" s="55" t="s">
        <v>1121</v>
      </c>
      <c r="H25" s="64" t="s">
        <v>73</v>
      </c>
      <c r="I25" s="56" t="s">
        <v>1122</v>
      </c>
      <c r="J25" s="172" t="s">
        <v>1054</v>
      </c>
      <c r="K25" s="55" t="s">
        <v>208</v>
      </c>
      <c r="L25" s="163">
        <v>1</v>
      </c>
      <c r="M25" s="131"/>
      <c r="N25" s="131"/>
      <c r="O25" s="87" t="s">
        <v>1483</v>
      </c>
      <c r="P25" s="107" t="s">
        <v>1123</v>
      </c>
      <c r="Q25" s="303">
        <v>10886667</v>
      </c>
      <c r="R25" s="111">
        <v>1050</v>
      </c>
      <c r="S25" s="303">
        <v>10886667</v>
      </c>
      <c r="T25" s="111">
        <v>4191</v>
      </c>
      <c r="U25" s="303">
        <v>10426667</v>
      </c>
      <c r="V25" s="302"/>
    </row>
    <row r="26" spans="2:22" ht="201" customHeight="1" x14ac:dyDescent="0.2">
      <c r="B26" s="56" t="s">
        <v>663</v>
      </c>
      <c r="C26" s="55" t="s">
        <v>1102</v>
      </c>
      <c r="D26" s="66">
        <v>115750000</v>
      </c>
      <c r="E26" s="108">
        <v>17100000</v>
      </c>
      <c r="F26" s="134">
        <f t="shared" si="0"/>
        <v>0.14773218142548597</v>
      </c>
      <c r="G26" s="111" t="s">
        <v>1473</v>
      </c>
      <c r="H26" s="64" t="s">
        <v>73</v>
      </c>
      <c r="I26" s="350" t="s">
        <v>1112</v>
      </c>
      <c r="J26" s="107" t="s">
        <v>1034</v>
      </c>
      <c r="K26" s="197" t="s">
        <v>64</v>
      </c>
      <c r="L26" s="163">
        <v>1</v>
      </c>
      <c r="M26" s="504"/>
      <c r="N26" s="109"/>
      <c r="O26" s="87" t="s">
        <v>1483</v>
      </c>
      <c r="P26" s="302" t="s">
        <v>1475</v>
      </c>
      <c r="Q26" s="302">
        <v>17100000</v>
      </c>
      <c r="R26" s="110">
        <v>1199</v>
      </c>
      <c r="S26" s="302">
        <v>17100000</v>
      </c>
      <c r="T26" s="110">
        <v>5136</v>
      </c>
      <c r="U26" s="302">
        <v>17100000</v>
      </c>
      <c r="V26" s="302"/>
    </row>
    <row r="27" spans="2:22" ht="235.15" customHeight="1" x14ac:dyDescent="0.2">
      <c r="B27" s="56" t="s">
        <v>663</v>
      </c>
      <c r="C27" s="55" t="s">
        <v>1102</v>
      </c>
      <c r="D27" s="66">
        <v>115750000</v>
      </c>
      <c r="E27" s="108">
        <v>17100000</v>
      </c>
      <c r="F27" s="134">
        <f t="shared" si="0"/>
        <v>0.14773218142548597</v>
      </c>
      <c r="G27" s="111" t="s">
        <v>1474</v>
      </c>
      <c r="H27" s="64" t="s">
        <v>73</v>
      </c>
      <c r="I27" s="350" t="s">
        <v>1114</v>
      </c>
      <c r="J27" s="107" t="s">
        <v>1034</v>
      </c>
      <c r="K27" s="197" t="s">
        <v>64</v>
      </c>
      <c r="L27" s="163">
        <v>1</v>
      </c>
      <c r="M27" s="504"/>
      <c r="N27" s="109"/>
      <c r="O27" s="87" t="s">
        <v>1483</v>
      </c>
      <c r="P27" s="302" t="s">
        <v>1476</v>
      </c>
      <c r="Q27" s="302">
        <v>17100000</v>
      </c>
      <c r="R27" s="110">
        <v>1198</v>
      </c>
      <c r="S27" s="302">
        <v>17100000</v>
      </c>
      <c r="T27" s="110">
        <v>5086</v>
      </c>
      <c r="U27" s="302">
        <v>17100000</v>
      </c>
      <c r="V27" s="302"/>
    </row>
    <row r="28" spans="2:22" ht="148.5" x14ac:dyDescent="0.2">
      <c r="B28" s="56" t="s">
        <v>663</v>
      </c>
      <c r="C28" s="55" t="s">
        <v>1102</v>
      </c>
      <c r="D28" s="66">
        <v>115750000</v>
      </c>
      <c r="E28" s="167">
        <v>6570210</v>
      </c>
      <c r="F28" s="134">
        <f t="shared" si="0"/>
        <v>5.6762073434125267E-2</v>
      </c>
      <c r="G28" s="55" t="s">
        <v>1611</v>
      </c>
      <c r="H28" s="64" t="s">
        <v>73</v>
      </c>
      <c r="I28" s="59" t="s">
        <v>1612</v>
      </c>
      <c r="J28" s="55" t="s">
        <v>1034</v>
      </c>
      <c r="K28" s="59" t="s">
        <v>150</v>
      </c>
      <c r="L28" s="167"/>
      <c r="M28" s="164">
        <v>2</v>
      </c>
      <c r="N28" s="203"/>
      <c r="O28" s="167" t="s">
        <v>1699</v>
      </c>
      <c r="P28" s="320">
        <v>514</v>
      </c>
      <c r="Q28" s="167">
        <v>6570210</v>
      </c>
      <c r="R28" s="508">
        <v>1315</v>
      </c>
      <c r="S28" s="167">
        <v>6570210</v>
      </c>
      <c r="T28" s="167"/>
      <c r="U28" s="167"/>
      <c r="V28" s="167"/>
    </row>
  </sheetData>
  <sheetProtection algorithmName="SHA-512" hashValue="WOG8Zi5s+eJFmPw/i2CaAMxJl0RPj/rJujVbp1mg9gXIo8pCTO8sIizkms8L/qO/PqwL8vfQM1M4PerMTahpBQ==" saltValue="EB5Pd7UfiNyOkSQEipVOwA==" spinCount="100000" sheet="1" objects="1" scenarios="1"/>
  <mergeCells count="38">
    <mergeCell ref="R16:R17"/>
    <mergeCell ref="S16:S17"/>
    <mergeCell ref="T16:T17"/>
    <mergeCell ref="U16:U17"/>
    <mergeCell ref="J16:J17"/>
    <mergeCell ref="K16:K17"/>
    <mergeCell ref="L16:N16"/>
    <mergeCell ref="O16:O17"/>
    <mergeCell ref="P16:P17"/>
    <mergeCell ref="Q16:Q17"/>
    <mergeCell ref="H16:H17"/>
    <mergeCell ref="I16:I17"/>
    <mergeCell ref="B14:E14"/>
    <mergeCell ref="H11:H12"/>
    <mergeCell ref="I11:I12"/>
    <mergeCell ref="G11:G12"/>
    <mergeCell ref="B16:B17"/>
    <mergeCell ref="C16:C17"/>
    <mergeCell ref="D16:D17"/>
    <mergeCell ref="E16:E17"/>
    <mergeCell ref="F16:F17"/>
    <mergeCell ref="G16:G17"/>
    <mergeCell ref="V16:V17"/>
    <mergeCell ref="B2:C4"/>
    <mergeCell ref="D2:T2"/>
    <mergeCell ref="U2:V2"/>
    <mergeCell ref="D3:T3"/>
    <mergeCell ref="U3:V3"/>
    <mergeCell ref="D4:T4"/>
    <mergeCell ref="U4:V4"/>
    <mergeCell ref="C8:D8"/>
    <mergeCell ref="C9:D9"/>
    <mergeCell ref="K10:L10"/>
    <mergeCell ref="B11:B12"/>
    <mergeCell ref="C11:C12"/>
    <mergeCell ref="D11:D12"/>
    <mergeCell ref="E11:E12"/>
    <mergeCell ref="F11:F12"/>
  </mergeCells>
  <dataValidations count="1">
    <dataValidation type="list" allowBlank="1" showInputMessage="1" showErrorMessage="1" sqref="H18:H28">
      <formula1>#REF!</formula1>
    </dataValidation>
  </dataValidations>
  <printOptions horizontalCentered="1"/>
  <pageMargins left="0.23622047244094491" right="0.23622047244094491" top="0.74803149606299213" bottom="0.74803149606299213" header="0.31496062992125984" footer="0.31496062992125984"/>
  <pageSetup paperSize="123" scale="50" orientation="landscape"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8"/>
  <dimension ref="A1:AC77"/>
  <sheetViews>
    <sheetView topLeftCell="A13" zoomScale="70" zoomScaleNormal="70" workbookViewId="0">
      <selection activeCell="B2" sqref="B2:C4"/>
    </sheetView>
  </sheetViews>
  <sheetFormatPr baseColWidth="10" defaultColWidth="21.28515625" defaultRowHeight="15.75" x14ac:dyDescent="0.2"/>
  <cols>
    <col min="1" max="1" width="0.7109375" style="2" customWidth="1"/>
    <col min="2" max="2" width="9.42578125" style="9" customWidth="1"/>
    <col min="3" max="3" width="29" style="10" customWidth="1"/>
    <col min="4" max="4" width="22.42578125" style="32" customWidth="1"/>
    <col min="5" max="5" width="24.140625" style="15" customWidth="1"/>
    <col min="6" max="6" width="26.7109375" style="15" customWidth="1"/>
    <col min="7" max="7" width="26.7109375" style="13" customWidth="1"/>
    <col min="8" max="8" width="19.42578125" style="13" customWidth="1"/>
    <col min="9" max="9" width="16.85546875" style="35" customWidth="1"/>
    <col min="10" max="10" width="16.42578125" style="27" customWidth="1"/>
    <col min="11" max="11" width="16.7109375" style="29" customWidth="1"/>
    <col min="12" max="13" width="5.42578125" style="44" customWidth="1"/>
    <col min="14" max="14" width="5.42578125" style="25" customWidth="1"/>
    <col min="15" max="15" width="15.5703125" style="25" customWidth="1"/>
    <col min="16" max="16" width="13.42578125" style="25" customWidth="1"/>
    <col min="17" max="18" width="16.42578125" style="25" customWidth="1"/>
    <col min="19" max="20" width="16.42578125" style="3" customWidth="1"/>
    <col min="21" max="21" width="16.42578125" style="30" customWidth="1"/>
    <col min="22" max="22" width="21.7109375" style="3" customWidth="1"/>
    <col min="23" max="23" width="14" style="2" customWidth="1"/>
    <col min="24" max="16384" width="21.28515625" style="2"/>
  </cols>
  <sheetData>
    <row r="1" spans="1:29" s="5" customFormat="1" x14ac:dyDescent="0.2">
      <c r="A1" s="5" t="s">
        <v>0</v>
      </c>
      <c r="B1" s="8"/>
      <c r="C1" s="8"/>
      <c r="D1" s="31"/>
      <c r="E1" s="14"/>
      <c r="F1" s="14"/>
      <c r="G1" s="12"/>
      <c r="H1" s="12"/>
      <c r="I1" s="34"/>
      <c r="J1" s="26"/>
      <c r="K1" s="28"/>
      <c r="L1" s="42"/>
      <c r="M1" s="42"/>
      <c r="N1" s="23"/>
      <c r="O1" s="23"/>
      <c r="P1" s="23"/>
      <c r="Q1" s="23"/>
      <c r="R1" s="23"/>
      <c r="S1" s="6"/>
      <c r="T1" s="6"/>
      <c r="U1" s="8"/>
    </row>
    <row r="2" spans="1:29" s="8" customFormat="1" ht="31.15" customHeight="1" x14ac:dyDescent="0.2">
      <c r="B2" s="564"/>
      <c r="C2" s="565"/>
      <c r="D2" s="573" t="s">
        <v>1</v>
      </c>
      <c r="E2" s="574"/>
      <c r="F2" s="574"/>
      <c r="G2" s="574"/>
      <c r="H2" s="574"/>
      <c r="I2" s="574"/>
      <c r="J2" s="574"/>
      <c r="K2" s="574"/>
      <c r="L2" s="574"/>
      <c r="M2" s="574"/>
      <c r="N2" s="574"/>
      <c r="O2" s="574"/>
      <c r="P2" s="574"/>
      <c r="Q2" s="574"/>
      <c r="R2" s="574"/>
      <c r="S2" s="574"/>
      <c r="T2" s="575"/>
      <c r="U2" s="573" t="s">
        <v>2</v>
      </c>
      <c r="V2" s="575"/>
      <c r="W2" s="5"/>
      <c r="X2" s="5"/>
      <c r="Y2" s="5"/>
      <c r="Z2" s="5"/>
      <c r="AA2" s="11"/>
      <c r="AB2" s="11"/>
      <c r="AC2" s="11"/>
    </row>
    <row r="3" spans="1:29" s="8" customFormat="1" ht="31.15" customHeight="1" x14ac:dyDescent="0.2">
      <c r="B3" s="566"/>
      <c r="C3" s="567"/>
      <c r="D3" s="573" t="s">
        <v>3</v>
      </c>
      <c r="E3" s="574"/>
      <c r="F3" s="574"/>
      <c r="G3" s="574"/>
      <c r="H3" s="574"/>
      <c r="I3" s="574"/>
      <c r="J3" s="574"/>
      <c r="K3" s="574"/>
      <c r="L3" s="574"/>
      <c r="M3" s="574"/>
      <c r="N3" s="574"/>
      <c r="O3" s="574"/>
      <c r="P3" s="574"/>
      <c r="Q3" s="574"/>
      <c r="R3" s="574"/>
      <c r="S3" s="574"/>
      <c r="T3" s="575"/>
      <c r="U3" s="573" t="s">
        <v>4</v>
      </c>
      <c r="V3" s="575"/>
      <c r="W3" s="5"/>
      <c r="X3" s="5"/>
      <c r="Y3" s="5"/>
      <c r="Z3" s="5"/>
      <c r="AA3" s="11"/>
      <c r="AB3" s="11"/>
      <c r="AC3" s="11"/>
    </row>
    <row r="4" spans="1:29" s="8" customFormat="1" ht="31.15" customHeight="1" x14ac:dyDescent="0.2">
      <c r="B4" s="568"/>
      <c r="C4" s="569"/>
      <c r="D4" s="573" t="s">
        <v>5</v>
      </c>
      <c r="E4" s="574"/>
      <c r="F4" s="574"/>
      <c r="G4" s="574"/>
      <c r="H4" s="574"/>
      <c r="I4" s="574"/>
      <c r="J4" s="574"/>
      <c r="K4" s="574"/>
      <c r="L4" s="574"/>
      <c r="M4" s="574"/>
      <c r="N4" s="574"/>
      <c r="O4" s="574"/>
      <c r="P4" s="574"/>
      <c r="Q4" s="574"/>
      <c r="R4" s="574"/>
      <c r="S4" s="574"/>
      <c r="T4" s="575"/>
      <c r="U4" s="573" t="s">
        <v>6</v>
      </c>
      <c r="V4" s="575"/>
      <c r="W4" s="5"/>
      <c r="X4" s="5"/>
      <c r="Y4" s="5"/>
      <c r="Z4" s="5"/>
      <c r="AA4" s="11"/>
      <c r="AB4" s="11"/>
      <c r="AC4" s="11"/>
    </row>
    <row r="5" spans="1:29" s="5" customFormat="1" ht="16.5" customHeight="1" x14ac:dyDescent="0.2">
      <c r="B5" s="8"/>
      <c r="C5" s="8"/>
      <c r="D5" s="31"/>
      <c r="E5" s="14"/>
      <c r="F5" s="14"/>
      <c r="G5" s="12"/>
      <c r="H5" s="12"/>
      <c r="I5" s="34"/>
      <c r="J5" s="26"/>
      <c r="K5" s="28"/>
      <c r="L5" s="42"/>
      <c r="M5" s="42"/>
      <c r="N5" s="23"/>
      <c r="O5" s="23"/>
      <c r="P5" s="23"/>
      <c r="Q5" s="23"/>
      <c r="R5" s="23"/>
      <c r="S5" s="6"/>
      <c r="T5" s="6"/>
      <c r="U5" s="8"/>
    </row>
    <row r="6" spans="1:29" s="5" customFormat="1" ht="16.5" customHeight="1" x14ac:dyDescent="0.2">
      <c r="B6" s="17" t="s">
        <v>7</v>
      </c>
      <c r="C6" s="8"/>
      <c r="D6" s="31"/>
      <c r="E6" s="14"/>
      <c r="F6" s="14"/>
      <c r="G6" s="12"/>
      <c r="H6" s="12"/>
      <c r="I6" s="34"/>
      <c r="J6" s="26"/>
      <c r="K6" s="28"/>
      <c r="L6" s="42"/>
      <c r="M6" s="42"/>
      <c r="N6" s="24"/>
      <c r="U6" s="8"/>
    </row>
    <row r="7" spans="1:29" s="5" customFormat="1" ht="17.25" customHeight="1" x14ac:dyDescent="0.2">
      <c r="D7" s="24"/>
      <c r="E7" s="19"/>
      <c r="F7" s="19"/>
      <c r="G7" s="12"/>
      <c r="H7" s="12"/>
      <c r="I7" s="34"/>
      <c r="J7" s="26"/>
      <c r="K7" s="28"/>
      <c r="L7" s="42"/>
      <c r="M7" s="42"/>
      <c r="N7" s="23"/>
      <c r="U7" s="8"/>
    </row>
    <row r="8" spans="1:29" s="5" customFormat="1" ht="25.9" customHeight="1" x14ac:dyDescent="0.2">
      <c r="C8" s="601" t="s">
        <v>8</v>
      </c>
      <c r="D8" s="602"/>
      <c r="E8" s="16" t="s">
        <v>1647</v>
      </c>
      <c r="F8" s="19"/>
      <c r="G8" s="12"/>
      <c r="H8" s="12"/>
      <c r="I8" s="34"/>
      <c r="J8" s="26"/>
      <c r="K8" s="28"/>
      <c r="L8" s="42"/>
      <c r="M8" s="42"/>
      <c r="N8" s="23"/>
      <c r="U8" s="8"/>
    </row>
    <row r="9" spans="1:29" s="5" customFormat="1" ht="25.9" customHeight="1" x14ac:dyDescent="0.2">
      <c r="C9" s="601" t="s">
        <v>9</v>
      </c>
      <c r="D9" s="602"/>
      <c r="E9" s="125">
        <v>8</v>
      </c>
      <c r="F9" s="19"/>
      <c r="G9" s="12"/>
      <c r="H9" s="12"/>
      <c r="I9" s="34"/>
      <c r="J9" s="26"/>
      <c r="K9" s="28"/>
      <c r="L9" s="42"/>
      <c r="M9" s="42"/>
      <c r="N9" s="23"/>
      <c r="U9" s="8"/>
    </row>
    <row r="10" spans="1:29" s="5" customFormat="1" ht="25.9" customHeight="1" x14ac:dyDescent="0.2">
      <c r="B10" s="8"/>
      <c r="C10" s="8"/>
      <c r="D10" s="31"/>
      <c r="E10" s="14"/>
      <c r="F10" s="14"/>
      <c r="G10" s="12"/>
      <c r="H10" s="12"/>
      <c r="I10" s="34"/>
      <c r="J10" s="26"/>
      <c r="K10" s="578" t="s">
        <v>39</v>
      </c>
      <c r="L10" s="579"/>
      <c r="M10" s="20">
        <f>SUM(M11:M13)</f>
        <v>60</v>
      </c>
      <c r="O10" s="23"/>
      <c r="P10" s="23"/>
      <c r="Q10" s="23"/>
      <c r="R10" s="23"/>
      <c r="S10" s="6"/>
      <c r="T10" s="6"/>
      <c r="U10" s="8"/>
    </row>
    <row r="11" spans="1:29" s="18" customFormat="1" ht="25.9" customHeight="1" x14ac:dyDescent="0.25">
      <c r="B11" s="584" t="s">
        <v>10</v>
      </c>
      <c r="C11" s="584" t="s">
        <v>11</v>
      </c>
      <c r="D11" s="584" t="s">
        <v>33</v>
      </c>
      <c r="E11" s="584" t="s">
        <v>34</v>
      </c>
      <c r="F11" s="584" t="s">
        <v>35</v>
      </c>
      <c r="G11" s="584" t="s">
        <v>1494</v>
      </c>
      <c r="H11" s="580" t="s">
        <v>1495</v>
      </c>
      <c r="I11" s="582" t="s">
        <v>38</v>
      </c>
      <c r="J11" s="604"/>
      <c r="K11" s="20" t="s">
        <v>40</v>
      </c>
      <c r="L11" s="39">
        <v>1</v>
      </c>
      <c r="M11" s="20">
        <f>COUNT(L18:L134)</f>
        <v>56</v>
      </c>
    </row>
    <row r="12" spans="1:29" s="18" customFormat="1" ht="25.9" customHeight="1" x14ac:dyDescent="0.25">
      <c r="B12" s="585"/>
      <c r="C12" s="585"/>
      <c r="D12" s="585"/>
      <c r="E12" s="585"/>
      <c r="F12" s="585"/>
      <c r="G12" s="585"/>
      <c r="H12" s="581"/>
      <c r="I12" s="583"/>
      <c r="J12" s="604"/>
      <c r="K12" s="20" t="s">
        <v>42</v>
      </c>
      <c r="L12" s="40">
        <v>2</v>
      </c>
      <c r="M12" s="20">
        <f>COUNT(M18:M112)</f>
        <v>2</v>
      </c>
    </row>
    <row r="13" spans="1:29" s="36" customFormat="1" ht="72" customHeight="1" x14ac:dyDescent="0.2">
      <c r="B13" s="145">
        <v>410116</v>
      </c>
      <c r="C13" s="146" t="s">
        <v>1124</v>
      </c>
      <c r="D13" s="144" t="s">
        <v>1125</v>
      </c>
      <c r="E13" s="126">
        <v>306600000</v>
      </c>
      <c r="F13" s="213">
        <f>SUM(E17:E100)</f>
        <v>280909868</v>
      </c>
      <c r="G13" s="291">
        <f>+SUM(S18:S92)</f>
        <v>308795777</v>
      </c>
      <c r="H13" s="292">
        <f>SUM(U18:U88)</f>
        <v>218185848</v>
      </c>
      <c r="I13" s="289">
        <f>+E13-F13</f>
        <v>25690132</v>
      </c>
      <c r="K13" s="20" t="s">
        <v>43</v>
      </c>
      <c r="L13" s="41">
        <v>3</v>
      </c>
      <c r="M13" s="20">
        <f>COUNT(N18:N112)</f>
        <v>2</v>
      </c>
    </row>
    <row r="14" spans="1:29" s="36" customFormat="1" ht="25.9" customHeight="1" x14ac:dyDescent="0.2">
      <c r="B14" s="572" t="s">
        <v>13</v>
      </c>
      <c r="C14" s="572"/>
      <c r="D14" s="572"/>
      <c r="E14" s="572"/>
      <c r="F14" s="293">
        <f>+F13/E13</f>
        <v>0.91620961513372468</v>
      </c>
      <c r="G14" s="293">
        <f>+G13/E13</f>
        <v>1.0071616992824528</v>
      </c>
      <c r="H14" s="293">
        <f>+H13/E13</f>
        <v>0.71163029354207441</v>
      </c>
      <c r="I14" s="351"/>
      <c r="K14" s="287"/>
      <c r="L14" s="288"/>
      <c r="M14" s="287"/>
    </row>
    <row r="15" spans="1:29" s="36" customFormat="1" ht="24.6" customHeight="1" x14ac:dyDescent="0.2">
      <c r="B15" s="162"/>
      <c r="C15" s="162"/>
      <c r="L15" s="33"/>
      <c r="M15" s="33"/>
      <c r="N15" s="33"/>
    </row>
    <row r="16" spans="1:29" s="36" customFormat="1" ht="24.6" customHeight="1" x14ac:dyDescent="0.2">
      <c r="B16" s="572" t="s">
        <v>44</v>
      </c>
      <c r="C16" s="572" t="s">
        <v>45</v>
      </c>
      <c r="D16" s="572" t="s">
        <v>46</v>
      </c>
      <c r="E16" s="572" t="s">
        <v>35</v>
      </c>
      <c r="F16" s="572" t="s">
        <v>47</v>
      </c>
      <c r="G16" s="572" t="s">
        <v>48</v>
      </c>
      <c r="H16" s="572" t="s">
        <v>49</v>
      </c>
      <c r="I16" s="572" t="s">
        <v>50</v>
      </c>
      <c r="J16" s="572" t="s">
        <v>51</v>
      </c>
      <c r="K16" s="572" t="s">
        <v>52</v>
      </c>
      <c r="L16" s="572" t="s">
        <v>53</v>
      </c>
      <c r="M16" s="572"/>
      <c r="N16" s="572"/>
      <c r="O16" s="572" t="s">
        <v>54</v>
      </c>
      <c r="P16" s="572" t="s">
        <v>55</v>
      </c>
      <c r="Q16" s="572" t="s">
        <v>56</v>
      </c>
      <c r="R16" s="603" t="s">
        <v>57</v>
      </c>
      <c r="S16" s="572" t="s">
        <v>58</v>
      </c>
      <c r="T16" s="572" t="s">
        <v>59</v>
      </c>
      <c r="U16" s="572" t="s">
        <v>60</v>
      </c>
      <c r="V16" s="572" t="s">
        <v>61</v>
      </c>
    </row>
    <row r="17" spans="2:22" s="36" customFormat="1" ht="24.6" customHeight="1" x14ac:dyDescent="0.2">
      <c r="B17" s="572"/>
      <c r="C17" s="572"/>
      <c r="D17" s="572"/>
      <c r="E17" s="572"/>
      <c r="F17" s="572"/>
      <c r="G17" s="572"/>
      <c r="H17" s="572"/>
      <c r="I17" s="572"/>
      <c r="J17" s="572"/>
      <c r="K17" s="572"/>
      <c r="L17" s="39">
        <v>1</v>
      </c>
      <c r="M17" s="40">
        <v>2</v>
      </c>
      <c r="N17" s="41">
        <v>3</v>
      </c>
      <c r="O17" s="572"/>
      <c r="P17" s="572"/>
      <c r="Q17" s="572"/>
      <c r="R17" s="603"/>
      <c r="S17" s="572"/>
      <c r="T17" s="572"/>
      <c r="U17" s="572"/>
      <c r="V17" s="572"/>
    </row>
    <row r="18" spans="2:22" ht="167.45" customHeight="1" x14ac:dyDescent="0.2">
      <c r="B18" s="56" t="s">
        <v>744</v>
      </c>
      <c r="C18" s="55" t="s">
        <v>1126</v>
      </c>
      <c r="D18" s="126">
        <v>306600000</v>
      </c>
      <c r="E18" s="101">
        <v>11904648</v>
      </c>
      <c r="F18" s="140">
        <f>+E18/D18</f>
        <v>3.8827945205479455E-2</v>
      </c>
      <c r="G18" s="59" t="s">
        <v>1127</v>
      </c>
      <c r="H18" s="64" t="s">
        <v>63</v>
      </c>
      <c r="I18" s="56" t="s">
        <v>64</v>
      </c>
      <c r="J18" s="61" t="s">
        <v>1054</v>
      </c>
      <c r="K18" s="56" t="s">
        <v>64</v>
      </c>
      <c r="L18" s="39">
        <v>1</v>
      </c>
      <c r="M18" s="203"/>
      <c r="N18" s="72"/>
      <c r="O18" s="87" t="s">
        <v>66</v>
      </c>
      <c r="P18" s="56" t="s">
        <v>1128</v>
      </c>
      <c r="Q18" s="101">
        <v>11904648</v>
      </c>
      <c r="R18" s="55">
        <v>253</v>
      </c>
      <c r="S18" s="298">
        <v>11892733</v>
      </c>
      <c r="T18" s="59">
        <v>1382</v>
      </c>
      <c r="U18" s="298">
        <v>11892733</v>
      </c>
      <c r="V18" s="71"/>
    </row>
    <row r="19" spans="2:22" ht="280.5" x14ac:dyDescent="0.2">
      <c r="B19" s="56" t="s">
        <v>744</v>
      </c>
      <c r="C19" s="55" t="s">
        <v>1126</v>
      </c>
      <c r="D19" s="126">
        <v>306600000</v>
      </c>
      <c r="E19" s="101">
        <v>877803</v>
      </c>
      <c r="F19" s="140">
        <f t="shared" ref="F19:F77" si="0">+E19/D19</f>
        <v>2.863023483365949E-3</v>
      </c>
      <c r="G19" s="59" t="s">
        <v>1129</v>
      </c>
      <c r="H19" s="64" t="s">
        <v>63</v>
      </c>
      <c r="I19" s="56" t="s">
        <v>64</v>
      </c>
      <c r="J19" s="61" t="s">
        <v>1054</v>
      </c>
      <c r="K19" s="56" t="s">
        <v>64</v>
      </c>
      <c r="L19" s="39">
        <v>1</v>
      </c>
      <c r="M19" s="203"/>
      <c r="N19" s="58"/>
      <c r="O19" s="87" t="s">
        <v>66</v>
      </c>
      <c r="P19" s="56" t="s">
        <v>1130</v>
      </c>
      <c r="Q19" s="101">
        <v>877803</v>
      </c>
      <c r="R19" s="91">
        <v>573</v>
      </c>
      <c r="S19" s="61">
        <v>877803</v>
      </c>
      <c r="T19" s="91">
        <v>2387</v>
      </c>
      <c r="U19" s="94">
        <v>877803</v>
      </c>
      <c r="V19" s="55"/>
    </row>
    <row r="20" spans="2:22" ht="363" x14ac:dyDescent="0.2">
      <c r="B20" s="56" t="s">
        <v>744</v>
      </c>
      <c r="C20" s="55" t="s">
        <v>1126</v>
      </c>
      <c r="D20" s="126">
        <v>306600000</v>
      </c>
      <c r="E20" s="101">
        <v>877803</v>
      </c>
      <c r="F20" s="140">
        <f t="shared" si="0"/>
        <v>2.863023483365949E-3</v>
      </c>
      <c r="G20" s="59" t="s">
        <v>1131</v>
      </c>
      <c r="H20" s="64" t="s">
        <v>63</v>
      </c>
      <c r="I20" s="56" t="s">
        <v>64</v>
      </c>
      <c r="J20" s="61" t="s">
        <v>1054</v>
      </c>
      <c r="K20" s="56" t="s">
        <v>64</v>
      </c>
      <c r="L20" s="39">
        <v>1</v>
      </c>
      <c r="M20" s="203"/>
      <c r="N20" s="58"/>
      <c r="O20" s="87" t="s">
        <v>66</v>
      </c>
      <c r="P20" s="56" t="s">
        <v>1132</v>
      </c>
      <c r="Q20" s="101">
        <v>877803</v>
      </c>
      <c r="R20" s="91">
        <v>574</v>
      </c>
      <c r="S20" s="61">
        <v>877803</v>
      </c>
      <c r="T20" s="91">
        <v>2388</v>
      </c>
      <c r="U20" s="94">
        <v>877803</v>
      </c>
      <c r="V20" s="71"/>
    </row>
    <row r="21" spans="2:22" ht="346.5" x14ac:dyDescent="0.2">
      <c r="B21" s="56" t="s">
        <v>744</v>
      </c>
      <c r="C21" s="55" t="s">
        <v>1126</v>
      </c>
      <c r="D21" s="126">
        <v>306600000</v>
      </c>
      <c r="E21" s="101">
        <v>877803</v>
      </c>
      <c r="F21" s="140">
        <f t="shared" si="0"/>
        <v>2.863023483365949E-3</v>
      </c>
      <c r="G21" s="59" t="s">
        <v>1133</v>
      </c>
      <c r="H21" s="64" t="s">
        <v>63</v>
      </c>
      <c r="I21" s="56" t="s">
        <v>64</v>
      </c>
      <c r="J21" s="61" t="s">
        <v>1054</v>
      </c>
      <c r="K21" s="56" t="s">
        <v>64</v>
      </c>
      <c r="L21" s="39">
        <v>1</v>
      </c>
      <c r="M21" s="203"/>
      <c r="N21" s="72"/>
      <c r="O21" s="87" t="s">
        <v>66</v>
      </c>
      <c r="P21" s="56" t="s">
        <v>1134</v>
      </c>
      <c r="Q21" s="101">
        <v>877803</v>
      </c>
      <c r="R21" s="325">
        <v>575</v>
      </c>
      <c r="S21" s="118">
        <v>877803</v>
      </c>
      <c r="T21" s="307">
        <v>2389</v>
      </c>
      <c r="U21" s="298">
        <v>877803</v>
      </c>
      <c r="V21" s="108"/>
    </row>
    <row r="22" spans="2:22" ht="121.9" customHeight="1" x14ac:dyDescent="0.2">
      <c r="B22" s="56" t="s">
        <v>744</v>
      </c>
      <c r="C22" s="55" t="s">
        <v>1126</v>
      </c>
      <c r="D22" s="126">
        <v>306600000</v>
      </c>
      <c r="E22" s="101">
        <v>877803</v>
      </c>
      <c r="F22" s="140">
        <f t="shared" si="0"/>
        <v>2.863023483365949E-3</v>
      </c>
      <c r="G22" s="59" t="s">
        <v>1135</v>
      </c>
      <c r="H22" s="64" t="s">
        <v>63</v>
      </c>
      <c r="I22" s="56" t="s">
        <v>64</v>
      </c>
      <c r="J22" s="61" t="s">
        <v>1054</v>
      </c>
      <c r="K22" s="56" t="s">
        <v>64</v>
      </c>
      <c r="L22" s="39">
        <v>1</v>
      </c>
      <c r="M22" s="203"/>
      <c r="N22" s="72"/>
      <c r="O22" s="87" t="s">
        <v>66</v>
      </c>
      <c r="P22" s="56" t="s">
        <v>1136</v>
      </c>
      <c r="Q22" s="101">
        <v>877803</v>
      </c>
      <c r="R22" s="91">
        <v>576</v>
      </c>
      <c r="S22" s="90">
        <v>877803</v>
      </c>
      <c r="T22" s="307">
        <v>2390</v>
      </c>
      <c r="U22" s="298">
        <v>877803</v>
      </c>
      <c r="V22" s="108"/>
    </row>
    <row r="23" spans="2:22" ht="121.9" customHeight="1" x14ac:dyDescent="0.2">
      <c r="B23" s="56" t="s">
        <v>744</v>
      </c>
      <c r="C23" s="55" t="s">
        <v>1126</v>
      </c>
      <c r="D23" s="126">
        <v>306600000</v>
      </c>
      <c r="E23" s="101">
        <v>877803</v>
      </c>
      <c r="F23" s="140">
        <f t="shared" si="0"/>
        <v>2.863023483365949E-3</v>
      </c>
      <c r="G23" s="59" t="s">
        <v>1137</v>
      </c>
      <c r="H23" s="64" t="s">
        <v>63</v>
      </c>
      <c r="I23" s="56" t="s">
        <v>64</v>
      </c>
      <c r="J23" s="61" t="s">
        <v>1054</v>
      </c>
      <c r="K23" s="56" t="s">
        <v>64</v>
      </c>
      <c r="L23" s="39">
        <v>1</v>
      </c>
      <c r="M23" s="203"/>
      <c r="N23" s="58"/>
      <c r="O23" s="87" t="s">
        <v>66</v>
      </c>
      <c r="P23" s="56" t="s">
        <v>1138</v>
      </c>
      <c r="Q23" s="101">
        <v>877803</v>
      </c>
      <c r="R23" s="91">
        <v>577</v>
      </c>
      <c r="S23" s="90">
        <v>877803</v>
      </c>
      <c r="T23" s="307">
        <v>2391</v>
      </c>
      <c r="U23" s="298">
        <v>877803</v>
      </c>
      <c r="V23" s="108"/>
    </row>
    <row r="24" spans="2:22" ht="363" x14ac:dyDescent="0.2">
      <c r="B24" s="56" t="s">
        <v>744</v>
      </c>
      <c r="C24" s="55" t="s">
        <v>1126</v>
      </c>
      <c r="D24" s="126">
        <v>306600000</v>
      </c>
      <c r="E24" s="101">
        <v>877803</v>
      </c>
      <c r="F24" s="140">
        <f t="shared" si="0"/>
        <v>2.863023483365949E-3</v>
      </c>
      <c r="G24" s="59" t="s">
        <v>1139</v>
      </c>
      <c r="H24" s="64" t="s">
        <v>63</v>
      </c>
      <c r="I24" s="56" t="s">
        <v>64</v>
      </c>
      <c r="J24" s="61" t="s">
        <v>1054</v>
      </c>
      <c r="K24" s="56" t="s">
        <v>64</v>
      </c>
      <c r="L24" s="39">
        <v>1</v>
      </c>
      <c r="M24" s="203"/>
      <c r="N24" s="57"/>
      <c r="O24" s="87" t="s">
        <v>66</v>
      </c>
      <c r="P24" s="56" t="s">
        <v>1140</v>
      </c>
      <c r="Q24" s="101">
        <v>877803</v>
      </c>
      <c r="R24" s="325">
        <v>578</v>
      </c>
      <c r="S24" s="72">
        <v>877803</v>
      </c>
      <c r="T24" s="325">
        <v>2392</v>
      </c>
      <c r="U24" s="80">
        <v>877803</v>
      </c>
      <c r="V24" s="108"/>
    </row>
    <row r="25" spans="2:22" ht="363" x14ac:dyDescent="0.2">
      <c r="B25" s="56" t="s">
        <v>744</v>
      </c>
      <c r="C25" s="55" t="s">
        <v>1126</v>
      </c>
      <c r="D25" s="126">
        <v>306600000</v>
      </c>
      <c r="E25" s="101">
        <v>877803</v>
      </c>
      <c r="F25" s="140">
        <f t="shared" si="0"/>
        <v>2.863023483365949E-3</v>
      </c>
      <c r="G25" s="59" t="s">
        <v>1141</v>
      </c>
      <c r="H25" s="64" t="s">
        <v>63</v>
      </c>
      <c r="I25" s="56" t="s">
        <v>64</v>
      </c>
      <c r="J25" s="61" t="s">
        <v>1054</v>
      </c>
      <c r="K25" s="56" t="s">
        <v>64</v>
      </c>
      <c r="L25" s="39">
        <v>1</v>
      </c>
      <c r="M25" s="203"/>
      <c r="N25" s="57"/>
      <c r="O25" s="87" t="s">
        <v>66</v>
      </c>
      <c r="P25" s="56" t="s">
        <v>1142</v>
      </c>
      <c r="Q25" s="101">
        <v>877803</v>
      </c>
      <c r="R25" s="325">
        <v>579</v>
      </c>
      <c r="S25" s="72">
        <v>877803</v>
      </c>
      <c r="T25" s="325">
        <v>2393</v>
      </c>
      <c r="U25" s="80">
        <v>877803</v>
      </c>
      <c r="V25" s="108"/>
    </row>
    <row r="26" spans="2:22" ht="409.5" x14ac:dyDescent="0.2">
      <c r="B26" s="56" t="s">
        <v>744</v>
      </c>
      <c r="C26" s="55" t="s">
        <v>1126</v>
      </c>
      <c r="D26" s="126">
        <v>306600000</v>
      </c>
      <c r="E26" s="101">
        <v>877803</v>
      </c>
      <c r="F26" s="140">
        <f t="shared" si="0"/>
        <v>2.863023483365949E-3</v>
      </c>
      <c r="G26" s="59" t="s">
        <v>1143</v>
      </c>
      <c r="H26" s="64" t="s">
        <v>63</v>
      </c>
      <c r="I26" s="56" t="s">
        <v>64</v>
      </c>
      <c r="J26" s="61" t="s">
        <v>1054</v>
      </c>
      <c r="K26" s="56" t="s">
        <v>64</v>
      </c>
      <c r="L26" s="39">
        <v>1</v>
      </c>
      <c r="M26" s="203"/>
      <c r="N26" s="57"/>
      <c r="O26" s="87" t="s">
        <v>66</v>
      </c>
      <c r="P26" s="56" t="s">
        <v>1144</v>
      </c>
      <c r="Q26" s="101">
        <v>877803</v>
      </c>
      <c r="R26" s="325">
        <v>580</v>
      </c>
      <c r="S26" s="72">
        <v>877803</v>
      </c>
      <c r="T26" s="325">
        <v>2394</v>
      </c>
      <c r="U26" s="80">
        <v>877803</v>
      </c>
      <c r="V26" s="108"/>
    </row>
    <row r="27" spans="2:22" ht="363" x14ac:dyDescent="0.2">
      <c r="B27" s="56" t="s">
        <v>744</v>
      </c>
      <c r="C27" s="55" t="s">
        <v>1126</v>
      </c>
      <c r="D27" s="126">
        <v>306600000</v>
      </c>
      <c r="E27" s="101">
        <v>877803</v>
      </c>
      <c r="F27" s="140">
        <f t="shared" si="0"/>
        <v>2.863023483365949E-3</v>
      </c>
      <c r="G27" s="59" t="s">
        <v>1145</v>
      </c>
      <c r="H27" s="64" t="s">
        <v>63</v>
      </c>
      <c r="I27" s="56" t="s">
        <v>64</v>
      </c>
      <c r="J27" s="61" t="s">
        <v>1054</v>
      </c>
      <c r="K27" s="56" t="s">
        <v>64</v>
      </c>
      <c r="L27" s="39">
        <v>1</v>
      </c>
      <c r="M27" s="203"/>
      <c r="N27" s="57"/>
      <c r="O27" s="87" t="s">
        <v>66</v>
      </c>
      <c r="P27" s="56" t="s">
        <v>1146</v>
      </c>
      <c r="Q27" s="101">
        <v>877803</v>
      </c>
      <c r="R27" s="325">
        <v>581</v>
      </c>
      <c r="S27" s="72">
        <v>877803</v>
      </c>
      <c r="T27" s="325">
        <v>2395</v>
      </c>
      <c r="U27" s="80">
        <v>877803</v>
      </c>
      <c r="V27" s="108"/>
    </row>
    <row r="28" spans="2:22" ht="409.5" x14ac:dyDescent="0.2">
      <c r="B28" s="56" t="s">
        <v>744</v>
      </c>
      <c r="C28" s="55" t="s">
        <v>1126</v>
      </c>
      <c r="D28" s="126">
        <v>306600000</v>
      </c>
      <c r="E28" s="101">
        <v>877803</v>
      </c>
      <c r="F28" s="140">
        <f t="shared" si="0"/>
        <v>2.863023483365949E-3</v>
      </c>
      <c r="G28" s="59" t="s">
        <v>1147</v>
      </c>
      <c r="H28" s="64" t="s">
        <v>63</v>
      </c>
      <c r="I28" s="56" t="s">
        <v>64</v>
      </c>
      <c r="J28" s="61" t="s">
        <v>1054</v>
      </c>
      <c r="K28" s="56" t="s">
        <v>64</v>
      </c>
      <c r="L28" s="39">
        <v>1</v>
      </c>
      <c r="M28" s="203"/>
      <c r="N28" s="57"/>
      <c r="O28" s="87" t="s">
        <v>66</v>
      </c>
      <c r="P28" s="56" t="s">
        <v>1148</v>
      </c>
      <c r="Q28" s="101">
        <v>877803</v>
      </c>
      <c r="R28" s="325">
        <v>583</v>
      </c>
      <c r="S28" s="72">
        <v>877803</v>
      </c>
      <c r="T28" s="325">
        <v>2396</v>
      </c>
      <c r="U28" s="80">
        <v>877803</v>
      </c>
      <c r="V28" s="108"/>
    </row>
    <row r="29" spans="2:22" ht="379.5" x14ac:dyDescent="0.2">
      <c r="B29" s="56" t="s">
        <v>744</v>
      </c>
      <c r="C29" s="55" t="s">
        <v>1126</v>
      </c>
      <c r="D29" s="126">
        <v>306600000</v>
      </c>
      <c r="E29" s="101">
        <v>877803</v>
      </c>
      <c r="F29" s="140">
        <f t="shared" si="0"/>
        <v>2.863023483365949E-3</v>
      </c>
      <c r="G29" s="59" t="s">
        <v>1149</v>
      </c>
      <c r="H29" s="64" t="s">
        <v>63</v>
      </c>
      <c r="I29" s="56" t="s">
        <v>64</v>
      </c>
      <c r="J29" s="61" t="s">
        <v>1054</v>
      </c>
      <c r="K29" s="56" t="s">
        <v>64</v>
      </c>
      <c r="L29" s="39">
        <v>1</v>
      </c>
      <c r="M29" s="203"/>
      <c r="N29" s="57"/>
      <c r="O29" s="87" t="s">
        <v>66</v>
      </c>
      <c r="P29" s="56" t="s">
        <v>1150</v>
      </c>
      <c r="Q29" s="101">
        <v>877803</v>
      </c>
      <c r="R29" s="325">
        <v>584</v>
      </c>
      <c r="S29" s="72">
        <v>877803</v>
      </c>
      <c r="T29" s="325">
        <v>2397</v>
      </c>
      <c r="U29" s="80">
        <v>877803</v>
      </c>
      <c r="V29" s="108"/>
    </row>
    <row r="30" spans="2:22" ht="330" x14ac:dyDescent="0.2">
      <c r="B30" s="56" t="s">
        <v>744</v>
      </c>
      <c r="C30" s="55" t="s">
        <v>1126</v>
      </c>
      <c r="D30" s="126">
        <v>306600000</v>
      </c>
      <c r="E30" s="101">
        <v>877803</v>
      </c>
      <c r="F30" s="140">
        <f t="shared" si="0"/>
        <v>2.863023483365949E-3</v>
      </c>
      <c r="G30" s="59" t="s">
        <v>1151</v>
      </c>
      <c r="H30" s="64" t="s">
        <v>63</v>
      </c>
      <c r="I30" s="56" t="s">
        <v>64</v>
      </c>
      <c r="J30" s="61" t="s">
        <v>1054</v>
      </c>
      <c r="K30" s="56" t="s">
        <v>64</v>
      </c>
      <c r="L30" s="39">
        <v>1</v>
      </c>
      <c r="M30" s="203"/>
      <c r="N30" s="57"/>
      <c r="O30" s="87" t="s">
        <v>66</v>
      </c>
      <c r="P30" s="56" t="s">
        <v>1152</v>
      </c>
      <c r="Q30" s="101">
        <v>877803</v>
      </c>
      <c r="R30" s="325">
        <v>585</v>
      </c>
      <c r="S30" s="72">
        <v>877803</v>
      </c>
      <c r="T30" s="325">
        <v>2398</v>
      </c>
      <c r="U30" s="80">
        <v>877803</v>
      </c>
      <c r="V30" s="108"/>
    </row>
    <row r="31" spans="2:22" ht="396" x14ac:dyDescent="0.2">
      <c r="B31" s="56" t="s">
        <v>744</v>
      </c>
      <c r="C31" s="55" t="s">
        <v>1126</v>
      </c>
      <c r="D31" s="126">
        <v>306600000</v>
      </c>
      <c r="E31" s="101">
        <v>877803</v>
      </c>
      <c r="F31" s="140">
        <f t="shared" si="0"/>
        <v>2.863023483365949E-3</v>
      </c>
      <c r="G31" s="59" t="s">
        <v>1153</v>
      </c>
      <c r="H31" s="64" t="s">
        <v>63</v>
      </c>
      <c r="I31" s="56" t="s">
        <v>64</v>
      </c>
      <c r="J31" s="61" t="s">
        <v>1054</v>
      </c>
      <c r="K31" s="56" t="s">
        <v>64</v>
      </c>
      <c r="L31" s="39">
        <v>1</v>
      </c>
      <c r="M31" s="203"/>
      <c r="N31" s="57"/>
      <c r="O31" s="87" t="s">
        <v>66</v>
      </c>
      <c r="P31" s="56" t="s">
        <v>1154</v>
      </c>
      <c r="Q31" s="101">
        <v>877803</v>
      </c>
      <c r="R31" s="325">
        <v>586</v>
      </c>
      <c r="S31" s="72">
        <v>877803</v>
      </c>
      <c r="T31" s="325">
        <v>2399</v>
      </c>
      <c r="U31" s="80">
        <v>877803</v>
      </c>
      <c r="V31" s="108"/>
    </row>
    <row r="32" spans="2:22" ht="363" x14ac:dyDescent="0.2">
      <c r="B32" s="56" t="s">
        <v>744</v>
      </c>
      <c r="C32" s="55" t="s">
        <v>1126</v>
      </c>
      <c r="D32" s="126">
        <v>306600000</v>
      </c>
      <c r="E32" s="101">
        <v>877803</v>
      </c>
      <c r="F32" s="140">
        <f t="shared" si="0"/>
        <v>2.863023483365949E-3</v>
      </c>
      <c r="G32" s="59" t="s">
        <v>1155</v>
      </c>
      <c r="H32" s="64" t="s">
        <v>63</v>
      </c>
      <c r="I32" s="56" t="s">
        <v>64</v>
      </c>
      <c r="J32" s="61" t="s">
        <v>1054</v>
      </c>
      <c r="K32" s="56" t="s">
        <v>64</v>
      </c>
      <c r="L32" s="39">
        <v>1</v>
      </c>
      <c r="M32" s="203"/>
      <c r="N32" s="57"/>
      <c r="O32" s="87" t="s">
        <v>66</v>
      </c>
      <c r="P32" s="56" t="s">
        <v>1156</v>
      </c>
      <c r="Q32" s="101">
        <v>877803</v>
      </c>
      <c r="R32" s="325">
        <v>587</v>
      </c>
      <c r="S32" s="72">
        <v>877803</v>
      </c>
      <c r="T32" s="325">
        <v>2400</v>
      </c>
      <c r="U32" s="80">
        <v>877803</v>
      </c>
      <c r="V32" s="108"/>
    </row>
    <row r="33" spans="2:22" ht="409.5" x14ac:dyDescent="0.2">
      <c r="B33" s="56" t="s">
        <v>744</v>
      </c>
      <c r="C33" s="55" t="s">
        <v>1126</v>
      </c>
      <c r="D33" s="126">
        <v>306600000</v>
      </c>
      <c r="E33" s="101">
        <v>877803</v>
      </c>
      <c r="F33" s="140">
        <f t="shared" si="0"/>
        <v>2.863023483365949E-3</v>
      </c>
      <c r="G33" s="59" t="s">
        <v>1157</v>
      </c>
      <c r="H33" s="64" t="s">
        <v>63</v>
      </c>
      <c r="I33" s="56" t="s">
        <v>64</v>
      </c>
      <c r="J33" s="61" t="s">
        <v>1054</v>
      </c>
      <c r="K33" s="56" t="s">
        <v>64</v>
      </c>
      <c r="L33" s="39">
        <v>1</v>
      </c>
      <c r="M33" s="203"/>
      <c r="N33" s="57"/>
      <c r="O33" s="87" t="s">
        <v>66</v>
      </c>
      <c r="P33" s="56" t="s">
        <v>1158</v>
      </c>
      <c r="Q33" s="101">
        <v>877803</v>
      </c>
      <c r="R33" s="325">
        <v>588</v>
      </c>
      <c r="S33" s="72">
        <v>877803</v>
      </c>
      <c r="T33" s="325">
        <v>2401</v>
      </c>
      <c r="U33" s="80">
        <v>877803</v>
      </c>
      <c r="V33" s="108"/>
    </row>
    <row r="34" spans="2:22" ht="313.5" x14ac:dyDescent="0.2">
      <c r="B34" s="56" t="s">
        <v>744</v>
      </c>
      <c r="C34" s="55" t="s">
        <v>1126</v>
      </c>
      <c r="D34" s="126">
        <v>306600000</v>
      </c>
      <c r="E34" s="101">
        <v>877803</v>
      </c>
      <c r="F34" s="140">
        <f t="shared" si="0"/>
        <v>2.863023483365949E-3</v>
      </c>
      <c r="G34" s="59" t="s">
        <v>1159</v>
      </c>
      <c r="H34" s="64" t="s">
        <v>63</v>
      </c>
      <c r="I34" s="56" t="s">
        <v>64</v>
      </c>
      <c r="J34" s="61" t="s">
        <v>1054</v>
      </c>
      <c r="K34" s="56" t="s">
        <v>64</v>
      </c>
      <c r="L34" s="39">
        <v>1</v>
      </c>
      <c r="M34" s="203"/>
      <c r="N34" s="57"/>
      <c r="O34" s="87" t="s">
        <v>66</v>
      </c>
      <c r="P34" s="56" t="s">
        <v>1160</v>
      </c>
      <c r="Q34" s="101">
        <v>877803</v>
      </c>
      <c r="R34" s="325">
        <v>589</v>
      </c>
      <c r="S34" s="72">
        <v>877803</v>
      </c>
      <c r="T34" s="325">
        <v>2402</v>
      </c>
      <c r="U34" s="80">
        <v>877803</v>
      </c>
      <c r="V34" s="108"/>
    </row>
    <row r="35" spans="2:22" ht="396" x14ac:dyDescent="0.2">
      <c r="B35" s="56" t="s">
        <v>744</v>
      </c>
      <c r="C35" s="55" t="s">
        <v>1126</v>
      </c>
      <c r="D35" s="126">
        <v>306600000</v>
      </c>
      <c r="E35" s="101">
        <v>877803</v>
      </c>
      <c r="F35" s="140">
        <f t="shared" si="0"/>
        <v>2.863023483365949E-3</v>
      </c>
      <c r="G35" s="59" t="s">
        <v>1161</v>
      </c>
      <c r="H35" s="64" t="s">
        <v>63</v>
      </c>
      <c r="I35" s="56" t="s">
        <v>64</v>
      </c>
      <c r="J35" s="61" t="s">
        <v>1054</v>
      </c>
      <c r="K35" s="56" t="s">
        <v>64</v>
      </c>
      <c r="L35" s="39">
        <v>1</v>
      </c>
      <c r="M35" s="203"/>
      <c r="N35" s="57"/>
      <c r="O35" s="87" t="s">
        <v>66</v>
      </c>
      <c r="P35" s="56" t="s">
        <v>1162</v>
      </c>
      <c r="Q35" s="101">
        <v>877803</v>
      </c>
      <c r="R35" s="325">
        <v>590</v>
      </c>
      <c r="S35" s="72">
        <v>877803</v>
      </c>
      <c r="T35" s="325">
        <v>2403</v>
      </c>
      <c r="U35" s="80">
        <v>877803</v>
      </c>
      <c r="V35" s="108"/>
    </row>
    <row r="36" spans="2:22" ht="409.5" x14ac:dyDescent="0.2">
      <c r="B36" s="56" t="s">
        <v>744</v>
      </c>
      <c r="C36" s="55" t="s">
        <v>1126</v>
      </c>
      <c r="D36" s="126">
        <v>306600000</v>
      </c>
      <c r="E36" s="101">
        <v>877803</v>
      </c>
      <c r="F36" s="140">
        <f t="shared" si="0"/>
        <v>2.863023483365949E-3</v>
      </c>
      <c r="G36" s="59" t="s">
        <v>1163</v>
      </c>
      <c r="H36" s="64" t="s">
        <v>63</v>
      </c>
      <c r="I36" s="56" t="s">
        <v>64</v>
      </c>
      <c r="J36" s="61" t="s">
        <v>1054</v>
      </c>
      <c r="K36" s="56" t="s">
        <v>64</v>
      </c>
      <c r="L36" s="39">
        <v>1</v>
      </c>
      <c r="M36" s="203"/>
      <c r="N36" s="57"/>
      <c r="O36" s="87" t="s">
        <v>66</v>
      </c>
      <c r="P36" s="56" t="s">
        <v>1164</v>
      </c>
      <c r="Q36" s="101">
        <v>877803</v>
      </c>
      <c r="R36" s="325">
        <v>591</v>
      </c>
      <c r="S36" s="72">
        <v>877803</v>
      </c>
      <c r="T36" s="325">
        <v>2404</v>
      </c>
      <c r="U36" s="80">
        <v>877803</v>
      </c>
      <c r="V36" s="108"/>
    </row>
    <row r="37" spans="2:22" ht="396" x14ac:dyDescent="0.2">
      <c r="B37" s="56" t="s">
        <v>744</v>
      </c>
      <c r="C37" s="55" t="s">
        <v>1126</v>
      </c>
      <c r="D37" s="126">
        <v>306600000</v>
      </c>
      <c r="E37" s="101">
        <v>877803</v>
      </c>
      <c r="F37" s="140">
        <f t="shared" si="0"/>
        <v>2.863023483365949E-3</v>
      </c>
      <c r="G37" s="59" t="s">
        <v>1165</v>
      </c>
      <c r="H37" s="64" t="s">
        <v>63</v>
      </c>
      <c r="I37" s="56" t="s">
        <v>64</v>
      </c>
      <c r="J37" s="61" t="s">
        <v>1054</v>
      </c>
      <c r="K37" s="56" t="s">
        <v>64</v>
      </c>
      <c r="L37" s="39">
        <v>1</v>
      </c>
      <c r="M37" s="203"/>
      <c r="N37" s="57"/>
      <c r="O37" s="87" t="s">
        <v>66</v>
      </c>
      <c r="P37" s="56" t="s">
        <v>1166</v>
      </c>
      <c r="Q37" s="101">
        <v>877803</v>
      </c>
      <c r="R37" s="325">
        <v>592</v>
      </c>
      <c r="S37" s="72">
        <v>877803</v>
      </c>
      <c r="T37" s="325">
        <v>2405</v>
      </c>
      <c r="U37" s="80">
        <v>877803</v>
      </c>
      <c r="V37" s="108"/>
    </row>
    <row r="38" spans="2:22" ht="363" x14ac:dyDescent="0.2">
      <c r="B38" s="56" t="s">
        <v>744</v>
      </c>
      <c r="C38" s="55" t="s">
        <v>1126</v>
      </c>
      <c r="D38" s="126">
        <v>306600000</v>
      </c>
      <c r="E38" s="101">
        <v>877803</v>
      </c>
      <c r="F38" s="140">
        <f t="shared" si="0"/>
        <v>2.863023483365949E-3</v>
      </c>
      <c r="G38" s="59" t="s">
        <v>1167</v>
      </c>
      <c r="H38" s="64" t="s">
        <v>63</v>
      </c>
      <c r="I38" s="56" t="s">
        <v>64</v>
      </c>
      <c r="J38" s="61" t="s">
        <v>1054</v>
      </c>
      <c r="K38" s="56" t="s">
        <v>64</v>
      </c>
      <c r="L38" s="39">
        <v>1</v>
      </c>
      <c r="M38" s="203"/>
      <c r="N38" s="57"/>
      <c r="O38" s="87" t="s">
        <v>66</v>
      </c>
      <c r="P38" s="56" t="s">
        <v>1168</v>
      </c>
      <c r="Q38" s="101">
        <v>877803</v>
      </c>
      <c r="R38" s="325">
        <v>593</v>
      </c>
      <c r="S38" s="72">
        <v>877803</v>
      </c>
      <c r="T38" s="325">
        <v>2406</v>
      </c>
      <c r="U38" s="80">
        <v>877803</v>
      </c>
      <c r="V38" s="108"/>
    </row>
    <row r="39" spans="2:22" ht="409.5" x14ac:dyDescent="0.2">
      <c r="B39" s="56" t="s">
        <v>744</v>
      </c>
      <c r="C39" s="55" t="s">
        <v>1126</v>
      </c>
      <c r="D39" s="126">
        <v>306600000</v>
      </c>
      <c r="E39" s="101">
        <v>877803</v>
      </c>
      <c r="F39" s="140">
        <f t="shared" si="0"/>
        <v>2.863023483365949E-3</v>
      </c>
      <c r="G39" s="59" t="s">
        <v>1169</v>
      </c>
      <c r="H39" s="64" t="s">
        <v>63</v>
      </c>
      <c r="I39" s="56" t="s">
        <v>64</v>
      </c>
      <c r="J39" s="61" t="s">
        <v>1054</v>
      </c>
      <c r="K39" s="56" t="s">
        <v>64</v>
      </c>
      <c r="L39" s="39">
        <v>1</v>
      </c>
      <c r="M39" s="203"/>
      <c r="N39" s="57"/>
      <c r="O39" s="87" t="s">
        <v>66</v>
      </c>
      <c r="P39" s="56" t="s">
        <v>1170</v>
      </c>
      <c r="Q39" s="101">
        <v>877803</v>
      </c>
      <c r="R39" s="325">
        <v>594</v>
      </c>
      <c r="S39" s="72">
        <v>877803</v>
      </c>
      <c r="T39" s="325">
        <v>2407</v>
      </c>
      <c r="U39" s="80">
        <v>877803</v>
      </c>
      <c r="V39" s="108"/>
    </row>
    <row r="40" spans="2:22" ht="330" x14ac:dyDescent="0.2">
      <c r="B40" s="56" t="s">
        <v>744</v>
      </c>
      <c r="C40" s="55" t="s">
        <v>1126</v>
      </c>
      <c r="D40" s="126">
        <v>306600000</v>
      </c>
      <c r="E40" s="101">
        <v>877803</v>
      </c>
      <c r="F40" s="140">
        <f t="shared" si="0"/>
        <v>2.863023483365949E-3</v>
      </c>
      <c r="G40" s="59" t="s">
        <v>1171</v>
      </c>
      <c r="H40" s="64" t="s">
        <v>63</v>
      </c>
      <c r="I40" s="56" t="s">
        <v>64</v>
      </c>
      <c r="J40" s="61" t="s">
        <v>1054</v>
      </c>
      <c r="K40" s="56" t="s">
        <v>64</v>
      </c>
      <c r="L40" s="39">
        <v>1</v>
      </c>
      <c r="M40" s="203"/>
      <c r="N40" s="57"/>
      <c r="O40" s="87" t="s">
        <v>66</v>
      </c>
      <c r="P40" s="56" t="s">
        <v>1172</v>
      </c>
      <c r="Q40" s="101">
        <v>877803</v>
      </c>
      <c r="R40" s="325">
        <v>597</v>
      </c>
      <c r="S40" s="72">
        <v>877803</v>
      </c>
      <c r="T40" s="325">
        <v>2408</v>
      </c>
      <c r="U40" s="80">
        <v>877803</v>
      </c>
      <c r="V40" s="108"/>
    </row>
    <row r="41" spans="2:22" ht="409.5" x14ac:dyDescent="0.2">
      <c r="B41" s="56" t="s">
        <v>744</v>
      </c>
      <c r="C41" s="55" t="s">
        <v>1126</v>
      </c>
      <c r="D41" s="126">
        <v>306600000</v>
      </c>
      <c r="E41" s="101">
        <v>877803</v>
      </c>
      <c r="F41" s="140">
        <f t="shared" si="0"/>
        <v>2.863023483365949E-3</v>
      </c>
      <c r="G41" s="59" t="s">
        <v>1173</v>
      </c>
      <c r="H41" s="64" t="s">
        <v>63</v>
      </c>
      <c r="I41" s="56" t="s">
        <v>64</v>
      </c>
      <c r="J41" s="61" t="s">
        <v>1054</v>
      </c>
      <c r="K41" s="56" t="s">
        <v>64</v>
      </c>
      <c r="L41" s="39">
        <v>1</v>
      </c>
      <c r="M41" s="203"/>
      <c r="N41" s="57"/>
      <c r="O41" s="87" t="s">
        <v>66</v>
      </c>
      <c r="P41" s="56" t="s">
        <v>1174</v>
      </c>
      <c r="Q41" s="101">
        <v>877803</v>
      </c>
      <c r="R41" s="325">
        <v>598</v>
      </c>
      <c r="S41" s="72">
        <v>877803</v>
      </c>
      <c r="T41" s="325">
        <v>2409</v>
      </c>
      <c r="U41" s="80">
        <v>877803</v>
      </c>
      <c r="V41" s="108"/>
    </row>
    <row r="42" spans="2:22" ht="409.5" x14ac:dyDescent="0.2">
      <c r="B42" s="56" t="s">
        <v>744</v>
      </c>
      <c r="C42" s="55" t="s">
        <v>1126</v>
      </c>
      <c r="D42" s="126">
        <v>306600000</v>
      </c>
      <c r="E42" s="101">
        <v>877803</v>
      </c>
      <c r="F42" s="140">
        <f t="shared" si="0"/>
        <v>2.863023483365949E-3</v>
      </c>
      <c r="G42" s="59" t="s">
        <v>1175</v>
      </c>
      <c r="H42" s="64" t="s">
        <v>63</v>
      </c>
      <c r="I42" s="56" t="s">
        <v>64</v>
      </c>
      <c r="J42" s="61" t="s">
        <v>1054</v>
      </c>
      <c r="K42" s="56" t="s">
        <v>64</v>
      </c>
      <c r="L42" s="39">
        <v>1</v>
      </c>
      <c r="M42" s="203"/>
      <c r="N42" s="57"/>
      <c r="O42" s="87" t="s">
        <v>66</v>
      </c>
      <c r="P42" s="56" t="s">
        <v>1176</v>
      </c>
      <c r="Q42" s="101">
        <v>877803</v>
      </c>
      <c r="R42" s="325">
        <v>599</v>
      </c>
      <c r="S42" s="72">
        <v>877803</v>
      </c>
      <c r="T42" s="325">
        <v>2411</v>
      </c>
      <c r="U42" s="80">
        <v>877803</v>
      </c>
      <c r="V42" s="108"/>
    </row>
    <row r="43" spans="2:22" ht="409.5" x14ac:dyDescent="0.2">
      <c r="B43" s="56" t="s">
        <v>744</v>
      </c>
      <c r="C43" s="55" t="s">
        <v>1126</v>
      </c>
      <c r="D43" s="126">
        <v>306600000</v>
      </c>
      <c r="E43" s="101">
        <v>877803</v>
      </c>
      <c r="F43" s="140">
        <f t="shared" si="0"/>
        <v>2.863023483365949E-3</v>
      </c>
      <c r="G43" s="59" t="s">
        <v>1177</v>
      </c>
      <c r="H43" s="64" t="s">
        <v>63</v>
      </c>
      <c r="I43" s="56" t="s">
        <v>64</v>
      </c>
      <c r="J43" s="61" t="s">
        <v>1054</v>
      </c>
      <c r="K43" s="56" t="s">
        <v>64</v>
      </c>
      <c r="L43" s="39">
        <v>1</v>
      </c>
      <c r="M43" s="203"/>
      <c r="N43" s="57"/>
      <c r="O43" s="87" t="s">
        <v>66</v>
      </c>
      <c r="P43" s="56" t="s">
        <v>1178</v>
      </c>
      <c r="Q43" s="101">
        <v>877803</v>
      </c>
      <c r="R43" s="325">
        <v>600</v>
      </c>
      <c r="S43" s="72">
        <v>877803</v>
      </c>
      <c r="T43" s="325">
        <v>2412</v>
      </c>
      <c r="U43" s="80">
        <v>877803</v>
      </c>
      <c r="V43" s="108"/>
    </row>
    <row r="44" spans="2:22" ht="346.5" x14ac:dyDescent="0.2">
      <c r="B44" s="56" t="s">
        <v>744</v>
      </c>
      <c r="C44" s="55" t="s">
        <v>1126</v>
      </c>
      <c r="D44" s="126">
        <v>306600000</v>
      </c>
      <c r="E44" s="101">
        <v>877803</v>
      </c>
      <c r="F44" s="140">
        <f t="shared" si="0"/>
        <v>2.863023483365949E-3</v>
      </c>
      <c r="G44" s="59" t="s">
        <v>1179</v>
      </c>
      <c r="H44" s="64" t="s">
        <v>63</v>
      </c>
      <c r="I44" s="56" t="s">
        <v>64</v>
      </c>
      <c r="J44" s="61" t="s">
        <v>1054</v>
      </c>
      <c r="K44" s="56" t="s">
        <v>64</v>
      </c>
      <c r="L44" s="39">
        <v>1</v>
      </c>
      <c r="M44" s="203"/>
      <c r="N44" s="57"/>
      <c r="O44" s="87" t="s">
        <v>66</v>
      </c>
      <c r="P44" s="56" t="s">
        <v>1180</v>
      </c>
      <c r="Q44" s="101">
        <v>877803</v>
      </c>
      <c r="R44" s="325">
        <v>601</v>
      </c>
      <c r="S44" s="72">
        <v>877803</v>
      </c>
      <c r="T44" s="325">
        <v>2413</v>
      </c>
      <c r="U44" s="80">
        <v>877803</v>
      </c>
      <c r="V44" s="108"/>
    </row>
    <row r="45" spans="2:22" ht="409.5" x14ac:dyDescent="0.2">
      <c r="B45" s="56" t="s">
        <v>744</v>
      </c>
      <c r="C45" s="55" t="s">
        <v>1126</v>
      </c>
      <c r="D45" s="126">
        <v>306600000</v>
      </c>
      <c r="E45" s="101">
        <v>877803</v>
      </c>
      <c r="F45" s="140">
        <f t="shared" si="0"/>
        <v>2.863023483365949E-3</v>
      </c>
      <c r="G45" s="59" t="s">
        <v>1181</v>
      </c>
      <c r="H45" s="64" t="s">
        <v>63</v>
      </c>
      <c r="I45" s="56" t="s">
        <v>64</v>
      </c>
      <c r="J45" s="61" t="s">
        <v>1054</v>
      </c>
      <c r="K45" s="56" t="s">
        <v>64</v>
      </c>
      <c r="L45" s="39">
        <v>1</v>
      </c>
      <c r="M45" s="203"/>
      <c r="N45" s="57"/>
      <c r="O45" s="55" t="s">
        <v>1760</v>
      </c>
      <c r="P45" s="56" t="s">
        <v>1182</v>
      </c>
      <c r="Q45" s="101">
        <v>877803</v>
      </c>
      <c r="R45" s="325">
        <v>602</v>
      </c>
      <c r="S45" s="72">
        <v>877803</v>
      </c>
      <c r="T45" s="325">
        <v>2414</v>
      </c>
      <c r="U45" s="80">
        <v>877803</v>
      </c>
      <c r="V45" s="108"/>
    </row>
    <row r="46" spans="2:22" ht="313.5" x14ac:dyDescent="0.2">
      <c r="B46" s="56" t="s">
        <v>744</v>
      </c>
      <c r="C46" s="55" t="s">
        <v>1126</v>
      </c>
      <c r="D46" s="126">
        <v>306600000</v>
      </c>
      <c r="E46" s="101">
        <v>877803</v>
      </c>
      <c r="F46" s="140">
        <f t="shared" si="0"/>
        <v>2.863023483365949E-3</v>
      </c>
      <c r="G46" s="59" t="s">
        <v>1183</v>
      </c>
      <c r="H46" s="64" t="s">
        <v>63</v>
      </c>
      <c r="I46" s="56" t="s">
        <v>64</v>
      </c>
      <c r="J46" s="61" t="s">
        <v>1054</v>
      </c>
      <c r="K46" s="56" t="s">
        <v>64</v>
      </c>
      <c r="L46" s="39">
        <v>1</v>
      </c>
      <c r="M46" s="203"/>
      <c r="N46" s="57"/>
      <c r="O46" s="55" t="s">
        <v>1760</v>
      </c>
      <c r="P46" s="56" t="s">
        <v>1184</v>
      </c>
      <c r="Q46" s="101">
        <v>877803</v>
      </c>
      <c r="R46" s="325">
        <v>603</v>
      </c>
      <c r="S46" s="72">
        <v>877803</v>
      </c>
      <c r="T46" s="325">
        <v>2415</v>
      </c>
      <c r="U46" s="80">
        <v>877803</v>
      </c>
      <c r="V46" s="108"/>
    </row>
    <row r="47" spans="2:22" ht="409.5" x14ac:dyDescent="0.2">
      <c r="B47" s="56" t="s">
        <v>744</v>
      </c>
      <c r="C47" s="55" t="s">
        <v>1126</v>
      </c>
      <c r="D47" s="126">
        <v>306600000</v>
      </c>
      <c r="E47" s="101">
        <v>877803</v>
      </c>
      <c r="F47" s="140">
        <f t="shared" si="0"/>
        <v>2.863023483365949E-3</v>
      </c>
      <c r="G47" s="59" t="s">
        <v>1185</v>
      </c>
      <c r="H47" s="64" t="s">
        <v>63</v>
      </c>
      <c r="I47" s="56" t="s">
        <v>64</v>
      </c>
      <c r="J47" s="61" t="s">
        <v>1054</v>
      </c>
      <c r="K47" s="56" t="s">
        <v>64</v>
      </c>
      <c r="L47" s="39">
        <v>1</v>
      </c>
      <c r="M47" s="203"/>
      <c r="N47" s="57"/>
      <c r="O47" s="55" t="s">
        <v>1760</v>
      </c>
      <c r="P47" s="56" t="s">
        <v>1186</v>
      </c>
      <c r="Q47" s="101">
        <v>877803</v>
      </c>
      <c r="R47" s="325">
        <v>604</v>
      </c>
      <c r="S47" s="72">
        <v>877803</v>
      </c>
      <c r="T47" s="325">
        <v>2416</v>
      </c>
      <c r="U47" s="80">
        <v>877803</v>
      </c>
      <c r="V47" s="108"/>
    </row>
    <row r="48" spans="2:22" ht="409.5" x14ac:dyDescent="0.2">
      <c r="B48" s="56" t="s">
        <v>744</v>
      </c>
      <c r="C48" s="55" t="s">
        <v>1126</v>
      </c>
      <c r="D48" s="126">
        <v>306600000</v>
      </c>
      <c r="E48" s="101">
        <v>877803</v>
      </c>
      <c r="F48" s="140">
        <f t="shared" si="0"/>
        <v>2.863023483365949E-3</v>
      </c>
      <c r="G48" s="59" t="s">
        <v>1187</v>
      </c>
      <c r="H48" s="64" t="s">
        <v>63</v>
      </c>
      <c r="I48" s="56" t="s">
        <v>64</v>
      </c>
      <c r="J48" s="61" t="s">
        <v>1054</v>
      </c>
      <c r="K48" s="56" t="s">
        <v>64</v>
      </c>
      <c r="L48" s="39">
        <v>1</v>
      </c>
      <c r="M48" s="203"/>
      <c r="N48" s="57"/>
      <c r="O48" s="55" t="s">
        <v>1760</v>
      </c>
      <c r="P48" s="56" t="s">
        <v>1188</v>
      </c>
      <c r="Q48" s="101">
        <v>877803</v>
      </c>
      <c r="R48" s="325">
        <v>605</v>
      </c>
      <c r="S48" s="72">
        <v>877803</v>
      </c>
      <c r="T48" s="325">
        <v>2697</v>
      </c>
      <c r="U48" s="80">
        <v>877803</v>
      </c>
      <c r="V48" s="108"/>
    </row>
    <row r="49" spans="2:22" ht="313.5" x14ac:dyDescent="0.2">
      <c r="B49" s="56" t="s">
        <v>744</v>
      </c>
      <c r="C49" s="55" t="s">
        <v>1126</v>
      </c>
      <c r="D49" s="126">
        <v>306600000</v>
      </c>
      <c r="E49" s="101">
        <v>877803</v>
      </c>
      <c r="F49" s="140">
        <f t="shared" si="0"/>
        <v>2.863023483365949E-3</v>
      </c>
      <c r="G49" s="59" t="s">
        <v>1189</v>
      </c>
      <c r="H49" s="64" t="s">
        <v>63</v>
      </c>
      <c r="I49" s="56" t="s">
        <v>64</v>
      </c>
      <c r="J49" s="61" t="s">
        <v>1054</v>
      </c>
      <c r="K49" s="56" t="s">
        <v>64</v>
      </c>
      <c r="L49" s="39">
        <v>1</v>
      </c>
      <c r="M49" s="203"/>
      <c r="N49" s="57"/>
      <c r="O49" s="55" t="s">
        <v>1760</v>
      </c>
      <c r="P49" s="56" t="s">
        <v>1190</v>
      </c>
      <c r="Q49" s="101">
        <v>877803</v>
      </c>
      <c r="R49" s="325">
        <v>606</v>
      </c>
      <c r="S49" s="72">
        <v>877803</v>
      </c>
      <c r="T49" s="325">
        <v>2698</v>
      </c>
      <c r="U49" s="80">
        <v>877803</v>
      </c>
      <c r="V49" s="108"/>
    </row>
    <row r="50" spans="2:22" ht="409.5" x14ac:dyDescent="0.2">
      <c r="B50" s="56" t="s">
        <v>744</v>
      </c>
      <c r="C50" s="55" t="s">
        <v>1126</v>
      </c>
      <c r="D50" s="126">
        <v>306600000</v>
      </c>
      <c r="E50" s="101">
        <v>877803</v>
      </c>
      <c r="F50" s="140">
        <f t="shared" si="0"/>
        <v>2.863023483365949E-3</v>
      </c>
      <c r="G50" s="59" t="s">
        <v>1191</v>
      </c>
      <c r="H50" s="64" t="s">
        <v>63</v>
      </c>
      <c r="I50" s="56" t="s">
        <v>64</v>
      </c>
      <c r="J50" s="61" t="s">
        <v>1054</v>
      </c>
      <c r="K50" s="56" t="s">
        <v>64</v>
      </c>
      <c r="L50" s="39">
        <v>1</v>
      </c>
      <c r="M50" s="203"/>
      <c r="N50" s="57"/>
      <c r="O50" s="55" t="s">
        <v>1760</v>
      </c>
      <c r="P50" s="56" t="s">
        <v>1192</v>
      </c>
      <c r="Q50" s="101">
        <v>877803</v>
      </c>
      <c r="R50" s="325">
        <v>607</v>
      </c>
      <c r="S50" s="72">
        <v>877803</v>
      </c>
      <c r="T50" s="325">
        <v>2704</v>
      </c>
      <c r="U50" s="80">
        <v>877803</v>
      </c>
      <c r="V50" s="108"/>
    </row>
    <row r="51" spans="2:22" ht="409.5" x14ac:dyDescent="0.2">
      <c r="B51" s="56" t="s">
        <v>744</v>
      </c>
      <c r="C51" s="55" t="s">
        <v>1126</v>
      </c>
      <c r="D51" s="126">
        <v>306600000</v>
      </c>
      <c r="E51" s="101">
        <v>877803</v>
      </c>
      <c r="F51" s="140">
        <f t="shared" si="0"/>
        <v>2.863023483365949E-3</v>
      </c>
      <c r="G51" s="59" t="s">
        <v>1193</v>
      </c>
      <c r="H51" s="64" t="s">
        <v>63</v>
      </c>
      <c r="I51" s="56" t="s">
        <v>64</v>
      </c>
      <c r="J51" s="61" t="s">
        <v>1054</v>
      </c>
      <c r="K51" s="56" t="s">
        <v>64</v>
      </c>
      <c r="L51" s="39">
        <v>1</v>
      </c>
      <c r="M51" s="203"/>
      <c r="N51" s="57"/>
      <c r="O51" s="55" t="s">
        <v>1760</v>
      </c>
      <c r="P51" s="56" t="s">
        <v>1194</v>
      </c>
      <c r="Q51" s="101">
        <v>877803</v>
      </c>
      <c r="R51" s="325">
        <v>616</v>
      </c>
      <c r="S51" s="72">
        <v>877803</v>
      </c>
      <c r="T51" s="325">
        <v>2745</v>
      </c>
      <c r="U51" s="80">
        <v>877803</v>
      </c>
      <c r="V51" s="108"/>
    </row>
    <row r="52" spans="2:22" ht="363" x14ac:dyDescent="0.2">
      <c r="B52" s="56" t="s">
        <v>744</v>
      </c>
      <c r="C52" s="55" t="s">
        <v>1126</v>
      </c>
      <c r="D52" s="126">
        <v>306600000</v>
      </c>
      <c r="E52" s="101">
        <v>877803</v>
      </c>
      <c r="F52" s="140">
        <f t="shared" si="0"/>
        <v>2.863023483365949E-3</v>
      </c>
      <c r="G52" s="59" t="s">
        <v>1195</v>
      </c>
      <c r="H52" s="64" t="s">
        <v>63</v>
      </c>
      <c r="I52" s="56" t="s">
        <v>64</v>
      </c>
      <c r="J52" s="61" t="s">
        <v>1054</v>
      </c>
      <c r="K52" s="56" t="s">
        <v>64</v>
      </c>
      <c r="L52" s="39">
        <v>1</v>
      </c>
      <c r="M52" s="203"/>
      <c r="N52" s="57"/>
      <c r="O52" s="55" t="s">
        <v>1760</v>
      </c>
      <c r="P52" s="56" t="s">
        <v>1196</v>
      </c>
      <c r="Q52" s="101">
        <v>877803</v>
      </c>
      <c r="R52" s="325">
        <v>689</v>
      </c>
      <c r="S52" s="72">
        <v>877803</v>
      </c>
      <c r="T52" s="325">
        <v>2746</v>
      </c>
      <c r="U52" s="80">
        <v>877803</v>
      </c>
      <c r="V52" s="108"/>
    </row>
    <row r="53" spans="2:22" ht="363" x14ac:dyDescent="0.2">
      <c r="B53" s="56" t="s">
        <v>744</v>
      </c>
      <c r="C53" s="55" t="s">
        <v>1126</v>
      </c>
      <c r="D53" s="126">
        <v>306600000</v>
      </c>
      <c r="E53" s="101">
        <v>877803</v>
      </c>
      <c r="F53" s="140">
        <f t="shared" si="0"/>
        <v>2.863023483365949E-3</v>
      </c>
      <c r="G53" s="59" t="s">
        <v>1197</v>
      </c>
      <c r="H53" s="64" t="s">
        <v>63</v>
      </c>
      <c r="I53" s="56" t="s">
        <v>64</v>
      </c>
      <c r="J53" s="61" t="s">
        <v>1054</v>
      </c>
      <c r="K53" s="56" t="s">
        <v>64</v>
      </c>
      <c r="L53" s="39">
        <v>1</v>
      </c>
      <c r="M53" s="203"/>
      <c r="N53" s="57"/>
      <c r="O53" s="55" t="s">
        <v>1760</v>
      </c>
      <c r="P53" s="56" t="s">
        <v>1198</v>
      </c>
      <c r="Q53" s="101">
        <v>877803</v>
      </c>
      <c r="R53" s="325">
        <v>693</v>
      </c>
      <c r="S53" s="72">
        <v>877803</v>
      </c>
      <c r="T53" s="325">
        <v>2747</v>
      </c>
      <c r="U53" s="80">
        <v>877803</v>
      </c>
      <c r="V53" s="108"/>
    </row>
    <row r="54" spans="2:22" ht="363" x14ac:dyDescent="0.2">
      <c r="B54" s="56" t="s">
        <v>744</v>
      </c>
      <c r="C54" s="55" t="s">
        <v>1126</v>
      </c>
      <c r="D54" s="126">
        <v>306600000</v>
      </c>
      <c r="E54" s="101">
        <v>877803</v>
      </c>
      <c r="F54" s="140">
        <f t="shared" si="0"/>
        <v>2.863023483365949E-3</v>
      </c>
      <c r="G54" s="59" t="s">
        <v>1199</v>
      </c>
      <c r="H54" s="64" t="s">
        <v>63</v>
      </c>
      <c r="I54" s="56" t="s">
        <v>64</v>
      </c>
      <c r="J54" s="61" t="s">
        <v>1054</v>
      </c>
      <c r="K54" s="56" t="s">
        <v>64</v>
      </c>
      <c r="L54" s="39">
        <v>1</v>
      </c>
      <c r="M54" s="203"/>
      <c r="N54" s="57"/>
      <c r="O54" s="55" t="s">
        <v>1760</v>
      </c>
      <c r="P54" s="56" t="s">
        <v>1200</v>
      </c>
      <c r="Q54" s="101">
        <v>877803</v>
      </c>
      <c r="R54" s="325">
        <v>694</v>
      </c>
      <c r="S54" s="72">
        <v>877803</v>
      </c>
      <c r="T54" s="325">
        <v>2748</v>
      </c>
      <c r="U54" s="80">
        <v>877803</v>
      </c>
      <c r="V54" s="108"/>
    </row>
    <row r="55" spans="2:22" ht="115.5" x14ac:dyDescent="0.2">
      <c r="B55" s="56" t="s">
        <v>744</v>
      </c>
      <c r="C55" s="55" t="s">
        <v>1126</v>
      </c>
      <c r="D55" s="126">
        <v>306600000</v>
      </c>
      <c r="E55" s="101">
        <v>43743496</v>
      </c>
      <c r="F55" s="140">
        <f t="shared" si="0"/>
        <v>0.14267285061969995</v>
      </c>
      <c r="G55" s="59" t="s">
        <v>1201</v>
      </c>
      <c r="H55" s="64" t="s">
        <v>73</v>
      </c>
      <c r="I55" s="56" t="s">
        <v>1202</v>
      </c>
      <c r="J55" s="61" t="s">
        <v>1054</v>
      </c>
      <c r="K55" s="55" t="s">
        <v>75</v>
      </c>
      <c r="L55" s="39">
        <v>1</v>
      </c>
      <c r="M55" s="72"/>
      <c r="N55" s="57"/>
      <c r="O55" s="55" t="s">
        <v>1760</v>
      </c>
      <c r="P55" s="56" t="s">
        <v>1203</v>
      </c>
      <c r="Q55" s="101">
        <v>43743496</v>
      </c>
      <c r="R55" s="55">
        <v>245</v>
      </c>
      <c r="S55" s="71">
        <v>43743496</v>
      </c>
      <c r="T55" s="91">
        <v>1623</v>
      </c>
      <c r="U55" s="71">
        <v>37862020</v>
      </c>
      <c r="V55" s="108"/>
    </row>
    <row r="56" spans="2:22" ht="115.5" x14ac:dyDescent="0.2">
      <c r="B56" s="56" t="s">
        <v>744</v>
      </c>
      <c r="C56" s="55" t="s">
        <v>1126</v>
      </c>
      <c r="D56" s="126">
        <v>306600000</v>
      </c>
      <c r="E56" s="101">
        <v>12495000</v>
      </c>
      <c r="F56" s="140">
        <f t="shared" si="0"/>
        <v>4.0753424657534246E-2</v>
      </c>
      <c r="G56" s="59" t="s">
        <v>1201</v>
      </c>
      <c r="H56" s="64" t="s">
        <v>73</v>
      </c>
      <c r="I56" s="56" t="s">
        <v>1202</v>
      </c>
      <c r="J56" s="61" t="s">
        <v>1054</v>
      </c>
      <c r="K56" s="55" t="s">
        <v>100</v>
      </c>
      <c r="L56" s="39">
        <v>1</v>
      </c>
      <c r="M56" s="72"/>
      <c r="N56" s="57"/>
      <c r="O56" s="55" t="s">
        <v>1760</v>
      </c>
      <c r="P56" s="56" t="s">
        <v>1204</v>
      </c>
      <c r="Q56" s="101">
        <v>12495000</v>
      </c>
      <c r="R56" s="55">
        <v>246</v>
      </c>
      <c r="S56" s="71">
        <v>12495000</v>
      </c>
      <c r="T56" s="91">
        <v>1646</v>
      </c>
      <c r="U56" s="71">
        <v>10815000</v>
      </c>
      <c r="V56" s="108"/>
    </row>
    <row r="57" spans="2:22" ht="115.5" x14ac:dyDescent="0.2">
      <c r="B57" s="56" t="s">
        <v>744</v>
      </c>
      <c r="C57" s="55" t="s">
        <v>1126</v>
      </c>
      <c r="D57" s="126">
        <v>306600000</v>
      </c>
      <c r="E57" s="101">
        <v>6188000</v>
      </c>
      <c r="F57" s="140">
        <f t="shared" si="0"/>
        <v>2.0182648401826483E-2</v>
      </c>
      <c r="G57" s="59" t="s">
        <v>1201</v>
      </c>
      <c r="H57" s="64" t="s">
        <v>73</v>
      </c>
      <c r="I57" s="56" t="s">
        <v>1202</v>
      </c>
      <c r="J57" s="61" t="s">
        <v>1054</v>
      </c>
      <c r="K57" s="55" t="s">
        <v>169</v>
      </c>
      <c r="L57" s="39">
        <v>1</v>
      </c>
      <c r="M57" s="72"/>
      <c r="N57" s="57"/>
      <c r="O57" s="55" t="s">
        <v>1760</v>
      </c>
      <c r="P57" s="56" t="s">
        <v>1205</v>
      </c>
      <c r="Q57" s="101">
        <v>6188000</v>
      </c>
      <c r="R57" s="55">
        <v>247</v>
      </c>
      <c r="S57" s="71">
        <v>6188000</v>
      </c>
      <c r="T57" s="91">
        <v>1645</v>
      </c>
      <c r="U57" s="71">
        <v>5356000</v>
      </c>
      <c r="V57" s="108"/>
    </row>
    <row r="58" spans="2:22" ht="115.5" x14ac:dyDescent="0.2">
      <c r="B58" s="56" t="s">
        <v>744</v>
      </c>
      <c r="C58" s="55" t="s">
        <v>1126</v>
      </c>
      <c r="D58" s="126">
        <v>306600000</v>
      </c>
      <c r="E58" s="101">
        <v>8083333</v>
      </c>
      <c r="F58" s="140">
        <f t="shared" si="0"/>
        <v>2.6364425962165688E-2</v>
      </c>
      <c r="G58" s="59" t="s">
        <v>1201</v>
      </c>
      <c r="H58" s="64" t="s">
        <v>73</v>
      </c>
      <c r="I58" s="56" t="s">
        <v>1202</v>
      </c>
      <c r="J58" s="61" t="s">
        <v>1054</v>
      </c>
      <c r="K58" s="55" t="s">
        <v>196</v>
      </c>
      <c r="L58" s="39">
        <v>1</v>
      </c>
      <c r="M58" s="72"/>
      <c r="N58" s="57"/>
      <c r="O58" s="55" t="s">
        <v>1760</v>
      </c>
      <c r="P58" s="56">
        <v>108</v>
      </c>
      <c r="Q58" s="101">
        <v>8083333</v>
      </c>
      <c r="R58" s="55">
        <v>299</v>
      </c>
      <c r="S58" s="71">
        <v>8083333</v>
      </c>
      <c r="T58" s="91">
        <v>1923</v>
      </c>
      <c r="U58" s="71">
        <v>7750000</v>
      </c>
      <c r="V58" s="108"/>
    </row>
    <row r="59" spans="2:22" ht="132" x14ac:dyDescent="0.2">
      <c r="B59" s="56" t="s">
        <v>744</v>
      </c>
      <c r="C59" s="55" t="s">
        <v>1126</v>
      </c>
      <c r="D59" s="126">
        <v>306600000</v>
      </c>
      <c r="E59" s="80">
        <v>0</v>
      </c>
      <c r="F59" s="140">
        <f t="shared" si="0"/>
        <v>0</v>
      </c>
      <c r="G59" s="55" t="s">
        <v>1206</v>
      </c>
      <c r="H59" s="64" t="s">
        <v>73</v>
      </c>
      <c r="I59" s="56" t="s">
        <v>1207</v>
      </c>
      <c r="J59" s="70"/>
      <c r="K59" s="55" t="s">
        <v>75</v>
      </c>
      <c r="L59" s="72"/>
      <c r="M59" s="72"/>
      <c r="N59" s="41">
        <v>3</v>
      </c>
      <c r="O59" s="55" t="s">
        <v>1760</v>
      </c>
      <c r="P59" s="56"/>
      <c r="Q59" s="80">
        <v>0</v>
      </c>
      <c r="R59" s="55"/>
      <c r="S59" s="55"/>
      <c r="T59" s="325"/>
      <c r="U59" s="58"/>
      <c r="V59" s="108"/>
    </row>
    <row r="60" spans="2:22" ht="66" x14ac:dyDescent="0.2">
      <c r="B60" s="56" t="s">
        <v>744</v>
      </c>
      <c r="C60" s="55" t="s">
        <v>1126</v>
      </c>
      <c r="D60" s="126">
        <v>306600000</v>
      </c>
      <c r="E60" s="80">
        <v>0</v>
      </c>
      <c r="F60" s="140">
        <f t="shared" si="0"/>
        <v>0</v>
      </c>
      <c r="G60" s="55" t="s">
        <v>1208</v>
      </c>
      <c r="H60" s="64" t="s">
        <v>73</v>
      </c>
      <c r="I60" s="56" t="s">
        <v>1209</v>
      </c>
      <c r="J60" s="70"/>
      <c r="K60" s="55" t="s">
        <v>75</v>
      </c>
      <c r="L60" s="72"/>
      <c r="M60" s="72"/>
      <c r="N60" s="41">
        <v>3</v>
      </c>
      <c r="O60" s="55" t="s">
        <v>1760</v>
      </c>
      <c r="P60" s="56"/>
      <c r="Q60" s="80">
        <v>0</v>
      </c>
      <c r="R60" s="55"/>
      <c r="S60" s="55"/>
      <c r="T60" s="325"/>
      <c r="U60" s="58"/>
      <c r="V60" s="108"/>
    </row>
    <row r="61" spans="2:22" ht="280.5" x14ac:dyDescent="0.2">
      <c r="B61" s="56" t="s">
        <v>744</v>
      </c>
      <c r="C61" s="55" t="s">
        <v>1126</v>
      </c>
      <c r="D61" s="126">
        <v>306600000</v>
      </c>
      <c r="E61" s="101">
        <v>25756133</v>
      </c>
      <c r="F61" s="140">
        <f t="shared" si="0"/>
        <v>8.4005652315720811E-2</v>
      </c>
      <c r="G61" s="55" t="s">
        <v>1210</v>
      </c>
      <c r="H61" s="64" t="s">
        <v>73</v>
      </c>
      <c r="I61" s="56" t="s">
        <v>1211</v>
      </c>
      <c r="J61" s="61" t="s">
        <v>1054</v>
      </c>
      <c r="K61" s="55" t="s">
        <v>75</v>
      </c>
      <c r="L61" s="39">
        <v>1</v>
      </c>
      <c r="M61" s="72"/>
      <c r="N61" s="57"/>
      <c r="O61" s="55" t="s">
        <v>1760</v>
      </c>
      <c r="P61" s="56" t="s">
        <v>1212</v>
      </c>
      <c r="Q61" s="101">
        <v>25756133</v>
      </c>
      <c r="R61" s="55">
        <v>294</v>
      </c>
      <c r="S61" s="71">
        <v>25756133</v>
      </c>
      <c r="T61" s="55">
        <v>1536</v>
      </c>
      <c r="U61" s="71">
        <v>25756133</v>
      </c>
      <c r="V61" s="108"/>
    </row>
    <row r="62" spans="2:22" ht="313.5" x14ac:dyDescent="0.2">
      <c r="B62" s="56" t="s">
        <v>744</v>
      </c>
      <c r="C62" s="55" t="s">
        <v>1126</v>
      </c>
      <c r="D62" s="126">
        <v>306600000</v>
      </c>
      <c r="E62" s="101">
        <v>31816400</v>
      </c>
      <c r="F62" s="140">
        <f t="shared" si="0"/>
        <v>0.1037716894977169</v>
      </c>
      <c r="G62" s="55" t="s">
        <v>1213</v>
      </c>
      <c r="H62" s="64" t="s">
        <v>73</v>
      </c>
      <c r="I62" s="56" t="s">
        <v>1214</v>
      </c>
      <c r="J62" s="61" t="s">
        <v>1054</v>
      </c>
      <c r="K62" s="55" t="s">
        <v>208</v>
      </c>
      <c r="L62" s="39">
        <v>1</v>
      </c>
      <c r="M62" s="72"/>
      <c r="N62" s="57"/>
      <c r="O62" s="55" t="s">
        <v>1760</v>
      </c>
      <c r="P62" s="56" t="s">
        <v>1215</v>
      </c>
      <c r="Q62" s="101">
        <v>31816400</v>
      </c>
      <c r="R62" s="58">
        <v>844</v>
      </c>
      <c r="S62" s="61">
        <v>31816400</v>
      </c>
      <c r="T62" s="58">
        <v>3471</v>
      </c>
      <c r="U62" s="62">
        <v>31816400</v>
      </c>
      <c r="V62" s="108"/>
    </row>
    <row r="63" spans="2:22" ht="280.5" x14ac:dyDescent="0.2">
      <c r="B63" s="56" t="s">
        <v>744</v>
      </c>
      <c r="C63" s="55" t="s">
        <v>1126</v>
      </c>
      <c r="D63" s="126">
        <v>306600000</v>
      </c>
      <c r="E63" s="80">
        <v>0</v>
      </c>
      <c r="F63" s="140">
        <f t="shared" si="0"/>
        <v>0</v>
      </c>
      <c r="G63" s="55" t="s">
        <v>1210</v>
      </c>
      <c r="H63" s="64" t="s">
        <v>73</v>
      </c>
      <c r="I63" s="56" t="s">
        <v>1216</v>
      </c>
      <c r="J63" s="523" t="s">
        <v>1054</v>
      </c>
      <c r="K63" s="56" t="s">
        <v>75</v>
      </c>
      <c r="L63" s="39">
        <v>1</v>
      </c>
      <c r="M63" s="72"/>
      <c r="N63" s="20"/>
      <c r="O63" s="55" t="s">
        <v>1760</v>
      </c>
      <c r="P63" s="486" t="s">
        <v>1212</v>
      </c>
      <c r="Q63" s="487">
        <v>25756133</v>
      </c>
      <c r="R63" s="508">
        <v>294</v>
      </c>
      <c r="S63" s="487">
        <v>25756133</v>
      </c>
      <c r="T63" s="508">
        <v>1536</v>
      </c>
      <c r="U63" s="487">
        <v>25756133</v>
      </c>
      <c r="V63" s="108"/>
    </row>
    <row r="64" spans="2:22" ht="297" x14ac:dyDescent="0.2">
      <c r="B64" s="56" t="s">
        <v>744</v>
      </c>
      <c r="C64" s="55" t="s">
        <v>1126</v>
      </c>
      <c r="D64" s="126">
        <v>306600000</v>
      </c>
      <c r="E64" s="101">
        <v>10991120</v>
      </c>
      <c r="F64" s="140">
        <f t="shared" si="0"/>
        <v>3.5848401826484015E-2</v>
      </c>
      <c r="G64" s="55" t="s">
        <v>1217</v>
      </c>
      <c r="H64" s="64" t="s">
        <v>73</v>
      </c>
      <c r="I64" s="56" t="s">
        <v>1218</v>
      </c>
      <c r="J64" s="61" t="s">
        <v>1054</v>
      </c>
      <c r="K64" s="55" t="s">
        <v>208</v>
      </c>
      <c r="L64" s="39">
        <v>1</v>
      </c>
      <c r="M64" s="203"/>
      <c r="N64" s="57"/>
      <c r="O64" s="55" t="s">
        <v>1760</v>
      </c>
      <c r="P64" s="56" t="s">
        <v>1219</v>
      </c>
      <c r="Q64" s="101">
        <v>10991120</v>
      </c>
      <c r="R64" s="58">
        <v>864</v>
      </c>
      <c r="S64" s="61">
        <v>10991120</v>
      </c>
      <c r="T64" s="55">
        <v>4032</v>
      </c>
      <c r="U64" s="71">
        <v>10810000</v>
      </c>
      <c r="V64" s="108"/>
    </row>
    <row r="65" spans="2:22" ht="297" x14ac:dyDescent="0.2">
      <c r="B65" s="56" t="s">
        <v>744</v>
      </c>
      <c r="C65" s="55" t="s">
        <v>1126</v>
      </c>
      <c r="D65" s="126">
        <v>306600000</v>
      </c>
      <c r="E65" s="101">
        <v>7850800</v>
      </c>
      <c r="F65" s="140">
        <f t="shared" si="0"/>
        <v>2.5606001304631441E-2</v>
      </c>
      <c r="G65" s="55" t="s">
        <v>1220</v>
      </c>
      <c r="H65" s="64" t="s">
        <v>73</v>
      </c>
      <c r="I65" s="56" t="s">
        <v>1221</v>
      </c>
      <c r="J65" s="61" t="s">
        <v>1054</v>
      </c>
      <c r="K65" s="56" t="s">
        <v>75</v>
      </c>
      <c r="L65" s="39">
        <v>1</v>
      </c>
      <c r="M65" s="72"/>
      <c r="N65" s="57"/>
      <c r="O65" s="55" t="s">
        <v>1760</v>
      </c>
      <c r="P65" s="56" t="s">
        <v>1222</v>
      </c>
      <c r="Q65" s="101">
        <v>7850800</v>
      </c>
      <c r="R65" s="55">
        <v>346</v>
      </c>
      <c r="S65" s="71">
        <v>7850800</v>
      </c>
      <c r="T65" s="55">
        <v>1587</v>
      </c>
      <c r="U65" s="71">
        <v>7850800</v>
      </c>
      <c r="V65" s="108"/>
    </row>
    <row r="66" spans="2:22" ht="99" x14ac:dyDescent="0.2">
      <c r="B66" s="56">
        <v>21</v>
      </c>
      <c r="C66" s="55" t="s">
        <v>1126</v>
      </c>
      <c r="D66" s="213">
        <v>306600000</v>
      </c>
      <c r="E66" s="56" t="s">
        <v>1223</v>
      </c>
      <c r="F66" s="140">
        <f t="shared" si="0"/>
        <v>9.8483170254403136E-3</v>
      </c>
      <c r="G66" s="55" t="s">
        <v>1224</v>
      </c>
      <c r="H66" s="524" t="s">
        <v>63</v>
      </c>
      <c r="I66" s="56" t="s">
        <v>64</v>
      </c>
      <c r="J66" s="67" t="s">
        <v>1034</v>
      </c>
      <c r="K66" s="56" t="s">
        <v>64</v>
      </c>
      <c r="L66" s="39">
        <v>1</v>
      </c>
      <c r="M66" s="20"/>
      <c r="N66" s="525" t="s">
        <v>1225</v>
      </c>
      <c r="O66" s="55" t="s">
        <v>1760</v>
      </c>
      <c r="P66" s="56">
        <v>377</v>
      </c>
      <c r="Q66" s="56" t="s">
        <v>1226</v>
      </c>
      <c r="R66" s="55">
        <v>1133</v>
      </c>
      <c r="S66" s="94">
        <v>3019494</v>
      </c>
      <c r="T66" s="508">
        <v>4855</v>
      </c>
      <c r="U66" s="509">
        <v>3019494</v>
      </c>
      <c r="V66" s="108"/>
    </row>
    <row r="67" spans="2:22" ht="225" x14ac:dyDescent="0.2">
      <c r="B67" s="56">
        <v>22</v>
      </c>
      <c r="C67" s="55" t="s">
        <v>1126</v>
      </c>
      <c r="D67" s="213">
        <v>306600001</v>
      </c>
      <c r="E67" s="487">
        <v>877803</v>
      </c>
      <c r="F67" s="140">
        <f t="shared" si="0"/>
        <v>2.8630234740279728E-3</v>
      </c>
      <c r="G67" s="526" t="s">
        <v>1818</v>
      </c>
      <c r="H67" s="524" t="s">
        <v>63</v>
      </c>
      <c r="I67" s="56" t="s">
        <v>64</v>
      </c>
      <c r="J67" s="527" t="s">
        <v>1279</v>
      </c>
      <c r="K67" s="56" t="s">
        <v>64</v>
      </c>
      <c r="L67" s="39">
        <v>1</v>
      </c>
      <c r="M67" s="52"/>
      <c r="N67" s="446"/>
      <c r="O67" s="55" t="s">
        <v>1760</v>
      </c>
      <c r="P67" s="486" t="s">
        <v>1819</v>
      </c>
      <c r="Q67" s="487">
        <v>877803</v>
      </c>
      <c r="R67" s="508">
        <v>1514</v>
      </c>
      <c r="S67" s="487">
        <v>877803</v>
      </c>
      <c r="T67" s="508">
        <v>6227</v>
      </c>
      <c r="U67" s="487">
        <v>877803</v>
      </c>
      <c r="V67" s="369"/>
    </row>
    <row r="68" spans="2:22" ht="255" x14ac:dyDescent="0.2">
      <c r="B68" s="56">
        <v>23</v>
      </c>
      <c r="C68" s="55" t="s">
        <v>1126</v>
      </c>
      <c r="D68" s="213">
        <v>306600002</v>
      </c>
      <c r="E68" s="487">
        <v>877803</v>
      </c>
      <c r="F68" s="140">
        <f t="shared" si="0"/>
        <v>2.8630234646899971E-3</v>
      </c>
      <c r="G68" s="526" t="s">
        <v>1820</v>
      </c>
      <c r="H68" s="524" t="s">
        <v>63</v>
      </c>
      <c r="I68" s="56" t="s">
        <v>64</v>
      </c>
      <c r="J68" s="527" t="s">
        <v>1279</v>
      </c>
      <c r="K68" s="56" t="s">
        <v>64</v>
      </c>
      <c r="L68" s="39">
        <v>1</v>
      </c>
      <c r="M68" s="52"/>
      <c r="N68" s="446"/>
      <c r="O68" s="55" t="s">
        <v>1760</v>
      </c>
      <c r="P68" s="486" t="s">
        <v>1821</v>
      </c>
      <c r="Q68" s="487">
        <v>877803</v>
      </c>
      <c r="R68" s="508">
        <v>1507</v>
      </c>
      <c r="S68" s="487">
        <v>877803</v>
      </c>
      <c r="T68" s="508">
        <v>6226</v>
      </c>
      <c r="U68" s="487">
        <v>877803</v>
      </c>
      <c r="V68" s="369"/>
    </row>
    <row r="69" spans="2:22" ht="240" x14ac:dyDescent="0.2">
      <c r="B69" s="56">
        <v>24</v>
      </c>
      <c r="C69" s="55" t="s">
        <v>1126</v>
      </c>
      <c r="D69" s="213">
        <v>306600003</v>
      </c>
      <c r="E69" s="487">
        <v>877803</v>
      </c>
      <c r="F69" s="140">
        <f t="shared" si="0"/>
        <v>2.863023455352021E-3</v>
      </c>
      <c r="G69" s="526" t="s">
        <v>1822</v>
      </c>
      <c r="H69" s="524" t="s">
        <v>63</v>
      </c>
      <c r="I69" s="56" t="s">
        <v>64</v>
      </c>
      <c r="J69" s="527" t="s">
        <v>1279</v>
      </c>
      <c r="K69" s="56" t="s">
        <v>64</v>
      </c>
      <c r="L69" s="39">
        <v>1</v>
      </c>
      <c r="M69" s="52"/>
      <c r="N69" s="446"/>
      <c r="O69" s="55" t="s">
        <v>1760</v>
      </c>
      <c r="P69" s="486" t="s">
        <v>1823</v>
      </c>
      <c r="Q69" s="487">
        <v>877803</v>
      </c>
      <c r="R69" s="508">
        <v>1509</v>
      </c>
      <c r="S69" s="487">
        <v>877803</v>
      </c>
      <c r="T69" s="508">
        <v>6223</v>
      </c>
      <c r="U69" s="487">
        <v>877803</v>
      </c>
      <c r="V69" s="369"/>
    </row>
    <row r="70" spans="2:22" ht="345" x14ac:dyDescent="0.2">
      <c r="B70" s="56">
        <v>25</v>
      </c>
      <c r="C70" s="55" t="s">
        <v>1126</v>
      </c>
      <c r="D70" s="213">
        <v>306600004</v>
      </c>
      <c r="E70" s="487">
        <v>877803</v>
      </c>
      <c r="F70" s="140">
        <f t="shared" si="0"/>
        <v>2.8630234460140453E-3</v>
      </c>
      <c r="G70" s="526" t="s">
        <v>1824</v>
      </c>
      <c r="H70" s="524" t="s">
        <v>63</v>
      </c>
      <c r="I70" s="56" t="s">
        <v>64</v>
      </c>
      <c r="J70" s="527" t="s">
        <v>1279</v>
      </c>
      <c r="K70" s="56" t="s">
        <v>64</v>
      </c>
      <c r="L70" s="39">
        <v>1</v>
      </c>
      <c r="M70" s="52"/>
      <c r="N70" s="446"/>
      <c r="O70" s="55" t="s">
        <v>1760</v>
      </c>
      <c r="P70" s="486" t="s">
        <v>1825</v>
      </c>
      <c r="Q70" s="487">
        <v>877803</v>
      </c>
      <c r="R70" s="508">
        <v>1524</v>
      </c>
      <c r="S70" s="487">
        <v>877803</v>
      </c>
      <c r="T70" s="508">
        <v>6248</v>
      </c>
      <c r="U70" s="487">
        <v>877803</v>
      </c>
      <c r="V70" s="369"/>
    </row>
    <row r="71" spans="2:22" ht="225" x14ac:dyDescent="0.2">
      <c r="B71" s="56">
        <v>26</v>
      </c>
      <c r="C71" s="55" t="s">
        <v>1126</v>
      </c>
      <c r="D71" s="213">
        <v>306600005</v>
      </c>
      <c r="E71" s="487">
        <v>877803</v>
      </c>
      <c r="F71" s="140">
        <f t="shared" si="0"/>
        <v>2.8630234366760691E-3</v>
      </c>
      <c r="G71" s="526" t="s">
        <v>1826</v>
      </c>
      <c r="H71" s="524" t="s">
        <v>63</v>
      </c>
      <c r="I71" s="56" t="s">
        <v>64</v>
      </c>
      <c r="J71" s="527" t="s">
        <v>1279</v>
      </c>
      <c r="K71" s="56" t="s">
        <v>64</v>
      </c>
      <c r="L71" s="39">
        <v>1</v>
      </c>
      <c r="M71" s="52"/>
      <c r="N71" s="446"/>
      <c r="O71" s="55" t="s">
        <v>1760</v>
      </c>
      <c r="P71" s="486" t="s">
        <v>1827</v>
      </c>
      <c r="Q71" s="487">
        <v>877803</v>
      </c>
      <c r="R71" s="508">
        <v>1512</v>
      </c>
      <c r="S71" s="487">
        <v>877803</v>
      </c>
      <c r="T71" s="508">
        <v>6230</v>
      </c>
      <c r="U71" s="487">
        <v>877803</v>
      </c>
      <c r="V71" s="369"/>
    </row>
    <row r="72" spans="2:22" ht="270" x14ac:dyDescent="0.2">
      <c r="B72" s="56">
        <v>27</v>
      </c>
      <c r="C72" s="55" t="s">
        <v>1126</v>
      </c>
      <c r="D72" s="213">
        <v>306600006</v>
      </c>
      <c r="E72" s="487">
        <v>877803</v>
      </c>
      <c r="F72" s="140">
        <f t="shared" si="0"/>
        <v>2.8630234273380934E-3</v>
      </c>
      <c r="G72" s="526" t="s">
        <v>1828</v>
      </c>
      <c r="H72" s="524" t="s">
        <v>63</v>
      </c>
      <c r="I72" s="56" t="s">
        <v>64</v>
      </c>
      <c r="J72" s="527" t="s">
        <v>1279</v>
      </c>
      <c r="K72" s="56" t="s">
        <v>64</v>
      </c>
      <c r="L72" s="39">
        <v>1</v>
      </c>
      <c r="M72" s="52"/>
      <c r="N72" s="446"/>
      <c r="O72" s="55" t="s">
        <v>1760</v>
      </c>
      <c r="P72" s="486" t="s">
        <v>1829</v>
      </c>
      <c r="Q72" s="487">
        <v>877803</v>
      </c>
      <c r="R72" s="508">
        <v>1510</v>
      </c>
      <c r="S72" s="487">
        <v>877803</v>
      </c>
      <c r="T72" s="508">
        <v>6224</v>
      </c>
      <c r="U72" s="487">
        <v>877803</v>
      </c>
      <c r="V72" s="369"/>
    </row>
    <row r="73" spans="2:22" ht="225" x14ac:dyDescent="0.2">
      <c r="B73" s="56">
        <v>28</v>
      </c>
      <c r="C73" s="55" t="s">
        <v>1126</v>
      </c>
      <c r="D73" s="213">
        <v>306600007</v>
      </c>
      <c r="E73" s="487">
        <v>877803</v>
      </c>
      <c r="F73" s="140">
        <f t="shared" si="0"/>
        <v>2.8630234180001177E-3</v>
      </c>
      <c r="G73" s="526" t="s">
        <v>1830</v>
      </c>
      <c r="H73" s="524" t="s">
        <v>63</v>
      </c>
      <c r="I73" s="56" t="s">
        <v>64</v>
      </c>
      <c r="J73" s="527" t="s">
        <v>1279</v>
      </c>
      <c r="K73" s="56" t="s">
        <v>64</v>
      </c>
      <c r="L73" s="39">
        <v>1</v>
      </c>
      <c r="M73" s="52"/>
      <c r="N73" s="446"/>
      <c r="O73" s="55" t="s">
        <v>1760</v>
      </c>
      <c r="P73" s="486" t="s">
        <v>1831</v>
      </c>
      <c r="Q73" s="487">
        <v>877803</v>
      </c>
      <c r="R73" s="508">
        <v>1513</v>
      </c>
      <c r="S73" s="487">
        <v>877803</v>
      </c>
      <c r="T73" s="508">
        <v>6225</v>
      </c>
      <c r="U73" s="487">
        <v>877803</v>
      </c>
      <c r="V73" s="369"/>
    </row>
    <row r="74" spans="2:22" ht="270" x14ac:dyDescent="0.2">
      <c r="B74" s="56">
        <v>29</v>
      </c>
      <c r="C74" s="55" t="s">
        <v>1126</v>
      </c>
      <c r="D74" s="213">
        <v>306600008</v>
      </c>
      <c r="E74" s="487">
        <v>877803</v>
      </c>
      <c r="F74" s="140">
        <f t="shared" si="0"/>
        <v>2.863023408662142E-3</v>
      </c>
      <c r="G74" s="526" t="s">
        <v>1832</v>
      </c>
      <c r="H74" s="524" t="s">
        <v>63</v>
      </c>
      <c r="I74" s="56" t="s">
        <v>64</v>
      </c>
      <c r="J74" s="527" t="s">
        <v>1279</v>
      </c>
      <c r="K74" s="56" t="s">
        <v>64</v>
      </c>
      <c r="L74" s="39">
        <v>1</v>
      </c>
      <c r="M74" s="52"/>
      <c r="N74" s="446"/>
      <c r="O74" s="55" t="s">
        <v>1760</v>
      </c>
      <c r="P74" s="486" t="s">
        <v>1833</v>
      </c>
      <c r="Q74" s="487">
        <v>877803</v>
      </c>
      <c r="R74" s="508">
        <v>1525</v>
      </c>
      <c r="S74" s="487">
        <v>877803</v>
      </c>
      <c r="T74" s="508">
        <v>6249</v>
      </c>
      <c r="U74" s="487">
        <v>877803</v>
      </c>
      <c r="V74" s="369"/>
    </row>
    <row r="75" spans="2:22" ht="210" x14ac:dyDescent="0.2">
      <c r="B75" s="56">
        <v>30</v>
      </c>
      <c r="C75" s="55" t="s">
        <v>1126</v>
      </c>
      <c r="D75" s="213">
        <v>306600009</v>
      </c>
      <c r="E75" s="487">
        <v>877803</v>
      </c>
      <c r="F75" s="140">
        <f t="shared" si="0"/>
        <v>2.8630233993241663E-3</v>
      </c>
      <c r="G75" s="526" t="s">
        <v>1834</v>
      </c>
      <c r="H75" s="524" t="s">
        <v>63</v>
      </c>
      <c r="I75" s="56" t="s">
        <v>64</v>
      </c>
      <c r="J75" s="527" t="s">
        <v>1279</v>
      </c>
      <c r="K75" s="56" t="s">
        <v>64</v>
      </c>
      <c r="L75" s="39">
        <v>1</v>
      </c>
      <c r="M75" s="52"/>
      <c r="N75" s="446"/>
      <c r="O75" s="55" t="s">
        <v>1760</v>
      </c>
      <c r="P75" s="486" t="s">
        <v>1835</v>
      </c>
      <c r="Q75" s="487">
        <v>877803</v>
      </c>
      <c r="R75" s="508">
        <v>1511</v>
      </c>
      <c r="S75" s="487">
        <v>877803</v>
      </c>
      <c r="T75" s="508">
        <v>6222</v>
      </c>
      <c r="U75" s="487">
        <v>877803</v>
      </c>
      <c r="V75" s="369"/>
    </row>
    <row r="76" spans="2:22" ht="255" x14ac:dyDescent="0.2">
      <c r="B76" s="56">
        <v>31</v>
      </c>
      <c r="C76" s="55" t="s">
        <v>1126</v>
      </c>
      <c r="D76" s="213">
        <v>306600010</v>
      </c>
      <c r="E76" s="487">
        <v>877803</v>
      </c>
      <c r="F76" s="140">
        <f t="shared" si="0"/>
        <v>2.8630233899861906E-3</v>
      </c>
      <c r="G76" s="526" t="s">
        <v>1836</v>
      </c>
      <c r="H76" s="524" t="s">
        <v>63</v>
      </c>
      <c r="I76" s="56" t="s">
        <v>64</v>
      </c>
      <c r="J76" s="527" t="s">
        <v>1279</v>
      </c>
      <c r="K76" s="56" t="s">
        <v>64</v>
      </c>
      <c r="L76" s="52"/>
      <c r="M76" s="40">
        <v>2</v>
      </c>
      <c r="N76" s="446"/>
      <c r="O76" s="55" t="s">
        <v>1760</v>
      </c>
      <c r="P76" s="486" t="s">
        <v>1837</v>
      </c>
      <c r="Q76" s="487">
        <v>877803</v>
      </c>
      <c r="R76" s="446"/>
      <c r="S76" s="487"/>
      <c r="T76" s="346"/>
      <c r="U76" s="487"/>
      <c r="V76" s="369"/>
    </row>
    <row r="77" spans="2:22" ht="165" x14ac:dyDescent="0.2">
      <c r="B77" s="56">
        <v>32</v>
      </c>
      <c r="C77" s="55" t="s">
        <v>1126</v>
      </c>
      <c r="D77" s="213">
        <v>306600011</v>
      </c>
      <c r="E77" s="487">
        <v>81702000</v>
      </c>
      <c r="F77" s="140">
        <f t="shared" si="0"/>
        <v>0.26647748554712219</v>
      </c>
      <c r="G77" s="526" t="s">
        <v>1838</v>
      </c>
      <c r="H77" s="524" t="s">
        <v>63</v>
      </c>
      <c r="I77" s="56" t="s">
        <v>64</v>
      </c>
      <c r="J77" s="528"/>
      <c r="K77" s="56" t="s">
        <v>64</v>
      </c>
      <c r="L77" s="52"/>
      <c r="M77" s="40">
        <v>2</v>
      </c>
      <c r="N77" s="446"/>
      <c r="O77" s="55" t="s">
        <v>1760</v>
      </c>
      <c r="P77" s="486" t="s">
        <v>1839</v>
      </c>
      <c r="Q77" s="487">
        <v>81702000</v>
      </c>
      <c r="R77" s="508">
        <v>1685</v>
      </c>
      <c r="S77" s="487">
        <v>81702000</v>
      </c>
      <c r="T77" s="346"/>
      <c r="U77" s="529"/>
      <c r="V77" s="369"/>
    </row>
  </sheetData>
  <sheetProtection algorithmName="SHA-512" hashValue="qkwXfve+8DVwe5veDH+07qWCC8RVMqnBBtQH/EyXBlcD78Ngn0TmdUB8JXSMXhg+H/MbcaXWhMdSSVmxy7lfaw==" saltValue="M3isH+VrurNH/tD/kM75yg==" spinCount="100000" sheet="1" objects="1" scenarios="1"/>
  <mergeCells count="39">
    <mergeCell ref="J11:J12"/>
    <mergeCell ref="H11:H12"/>
    <mergeCell ref="I11:I12"/>
    <mergeCell ref="R16:R17"/>
    <mergeCell ref="S16:S17"/>
    <mergeCell ref="H16:H17"/>
    <mergeCell ref="I16:I17"/>
    <mergeCell ref="T16:T17"/>
    <mergeCell ref="U16:U17"/>
    <mergeCell ref="J16:J17"/>
    <mergeCell ref="K16:K17"/>
    <mergeCell ref="L16:N16"/>
    <mergeCell ref="O16:O17"/>
    <mergeCell ref="P16:P17"/>
    <mergeCell ref="Q16:Q17"/>
    <mergeCell ref="G11:G12"/>
    <mergeCell ref="B16:B17"/>
    <mergeCell ref="C16:C17"/>
    <mergeCell ref="D16:D17"/>
    <mergeCell ref="E16:E17"/>
    <mergeCell ref="F16:F17"/>
    <mergeCell ref="G16:G17"/>
    <mergeCell ref="B14:E14"/>
    <mergeCell ref="V16:V17"/>
    <mergeCell ref="B2:C4"/>
    <mergeCell ref="D2:T2"/>
    <mergeCell ref="U2:V2"/>
    <mergeCell ref="D3:T3"/>
    <mergeCell ref="U3:V3"/>
    <mergeCell ref="D4:T4"/>
    <mergeCell ref="U4:V4"/>
    <mergeCell ref="C8:D8"/>
    <mergeCell ref="C9:D9"/>
    <mergeCell ref="K10:L10"/>
    <mergeCell ref="B11:B12"/>
    <mergeCell ref="C11:C12"/>
    <mergeCell ref="D11:D12"/>
    <mergeCell ref="E11:E12"/>
    <mergeCell ref="F11:F12"/>
  </mergeCells>
  <dataValidations count="1">
    <dataValidation type="list" allowBlank="1" showInputMessage="1" showErrorMessage="1" sqref="H18:H65">
      <formula1>#REF!</formula1>
    </dataValidation>
  </dataValidations>
  <printOptions horizontalCentered="1"/>
  <pageMargins left="0.23622047244094491" right="0.23622047244094491" top="0.74803149606299213" bottom="0.74803149606299213" header="0.31496062992125984" footer="0.31496062992125984"/>
  <pageSetup paperSize="123" scale="50" orientation="landscape"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9"/>
  <dimension ref="A1:AC22"/>
  <sheetViews>
    <sheetView topLeftCell="A7" zoomScale="70" zoomScaleNormal="70" workbookViewId="0">
      <selection activeCell="B13" sqref="B13"/>
    </sheetView>
  </sheetViews>
  <sheetFormatPr baseColWidth="10" defaultColWidth="21.28515625" defaultRowHeight="15.75" x14ac:dyDescent="0.2"/>
  <cols>
    <col min="1" max="1" width="0.7109375" style="2" customWidth="1"/>
    <col min="2" max="2" width="9.42578125" style="9" customWidth="1"/>
    <col min="3" max="3" width="29" style="10" customWidth="1"/>
    <col min="4" max="4" width="22.42578125" style="32" customWidth="1"/>
    <col min="5" max="5" width="24.140625" style="15" customWidth="1"/>
    <col min="6" max="6" width="26.7109375" style="15" customWidth="1"/>
    <col min="7" max="7" width="30.85546875" style="13" customWidth="1"/>
    <col min="8" max="8" width="21.28515625" style="13" customWidth="1"/>
    <col min="9" max="9" width="20.28515625" style="35" customWidth="1"/>
    <col min="10" max="10" width="20.42578125" style="27" customWidth="1"/>
    <col min="11" max="11" width="16.7109375" style="29" customWidth="1"/>
    <col min="12" max="13" width="5.42578125" style="44" customWidth="1"/>
    <col min="14" max="14" width="5.42578125" style="25" customWidth="1"/>
    <col min="15" max="15" width="15.5703125" style="25" customWidth="1"/>
    <col min="16" max="16" width="13.42578125" style="25" customWidth="1"/>
    <col min="17" max="18" width="16.42578125" style="25" customWidth="1"/>
    <col min="19" max="20" width="16.42578125" style="3" customWidth="1"/>
    <col min="21" max="21" width="16.42578125" style="30" customWidth="1"/>
    <col min="22" max="22" width="29.85546875" style="3" customWidth="1"/>
    <col min="23" max="23" width="14" style="2" customWidth="1"/>
    <col min="24" max="16384" width="21.28515625" style="2"/>
  </cols>
  <sheetData>
    <row r="1" spans="1:29" s="5" customFormat="1" x14ac:dyDescent="0.2">
      <c r="A1" s="5" t="s">
        <v>0</v>
      </c>
      <c r="B1" s="8"/>
      <c r="C1" s="8"/>
      <c r="D1" s="31"/>
      <c r="E1" s="14"/>
      <c r="F1" s="14"/>
      <c r="G1" s="12"/>
      <c r="H1" s="12"/>
      <c r="I1" s="34"/>
      <c r="J1" s="26"/>
      <c r="K1" s="28"/>
      <c r="L1" s="42"/>
      <c r="M1" s="42"/>
      <c r="N1" s="23"/>
      <c r="O1" s="23"/>
      <c r="P1" s="23"/>
      <c r="Q1" s="23"/>
      <c r="R1" s="23"/>
      <c r="S1" s="6"/>
      <c r="T1" s="6"/>
      <c r="U1" s="8"/>
    </row>
    <row r="2" spans="1:29" s="8" customFormat="1" ht="31.15" customHeight="1" x14ac:dyDescent="0.2">
      <c r="B2" s="564"/>
      <c r="C2" s="565"/>
      <c r="D2" s="573" t="s">
        <v>1</v>
      </c>
      <c r="E2" s="574"/>
      <c r="F2" s="574"/>
      <c r="G2" s="574"/>
      <c r="H2" s="574"/>
      <c r="I2" s="574"/>
      <c r="J2" s="574"/>
      <c r="K2" s="574"/>
      <c r="L2" s="574"/>
      <c r="M2" s="574"/>
      <c r="N2" s="574"/>
      <c r="O2" s="574"/>
      <c r="P2" s="574"/>
      <c r="Q2" s="574"/>
      <c r="R2" s="574"/>
      <c r="S2" s="574"/>
      <c r="T2" s="575"/>
      <c r="U2" s="573" t="s">
        <v>2</v>
      </c>
      <c r="V2" s="575"/>
      <c r="W2" s="5"/>
      <c r="X2" s="5"/>
      <c r="Y2" s="5"/>
      <c r="Z2" s="5"/>
      <c r="AA2" s="11"/>
      <c r="AB2" s="11"/>
      <c r="AC2" s="11"/>
    </row>
    <row r="3" spans="1:29" s="8" customFormat="1" ht="31.15" customHeight="1" x14ac:dyDescent="0.2">
      <c r="B3" s="566"/>
      <c r="C3" s="567"/>
      <c r="D3" s="573" t="s">
        <v>3</v>
      </c>
      <c r="E3" s="574"/>
      <c r="F3" s="574"/>
      <c r="G3" s="574"/>
      <c r="H3" s="574"/>
      <c r="I3" s="574"/>
      <c r="J3" s="574"/>
      <c r="K3" s="574"/>
      <c r="L3" s="574"/>
      <c r="M3" s="574"/>
      <c r="N3" s="574"/>
      <c r="O3" s="574"/>
      <c r="P3" s="574"/>
      <c r="Q3" s="574"/>
      <c r="R3" s="574"/>
      <c r="S3" s="574"/>
      <c r="T3" s="575"/>
      <c r="U3" s="573" t="s">
        <v>4</v>
      </c>
      <c r="V3" s="575"/>
      <c r="W3" s="5"/>
      <c r="X3" s="5"/>
      <c r="Y3" s="5"/>
      <c r="Z3" s="5"/>
      <c r="AA3" s="11"/>
      <c r="AB3" s="11"/>
      <c r="AC3" s="11"/>
    </row>
    <row r="4" spans="1:29" s="8" customFormat="1" ht="31.15" customHeight="1" x14ac:dyDescent="0.2">
      <c r="B4" s="568"/>
      <c r="C4" s="569"/>
      <c r="D4" s="573" t="s">
        <v>5</v>
      </c>
      <c r="E4" s="574"/>
      <c r="F4" s="574"/>
      <c r="G4" s="574"/>
      <c r="H4" s="574"/>
      <c r="I4" s="574"/>
      <c r="J4" s="574"/>
      <c r="K4" s="574"/>
      <c r="L4" s="574"/>
      <c r="M4" s="574"/>
      <c r="N4" s="574"/>
      <c r="O4" s="574"/>
      <c r="P4" s="574"/>
      <c r="Q4" s="574"/>
      <c r="R4" s="574"/>
      <c r="S4" s="574"/>
      <c r="T4" s="575"/>
      <c r="U4" s="573" t="s">
        <v>6</v>
      </c>
      <c r="V4" s="575"/>
      <c r="W4" s="5"/>
      <c r="X4" s="5"/>
      <c r="Y4" s="5"/>
      <c r="Z4" s="5"/>
      <c r="AA4" s="11"/>
      <c r="AB4" s="11"/>
      <c r="AC4" s="11"/>
    </row>
    <row r="5" spans="1:29" s="5" customFormat="1" ht="16.5" customHeight="1" x14ac:dyDescent="0.2">
      <c r="B5" s="8"/>
      <c r="C5" s="8"/>
      <c r="D5" s="31"/>
      <c r="E5" s="14"/>
      <c r="F5" s="14"/>
      <c r="G5" s="12"/>
      <c r="H5" s="12"/>
      <c r="I5" s="34"/>
      <c r="J5" s="26"/>
      <c r="K5" s="28"/>
      <c r="L5" s="42"/>
      <c r="M5" s="42"/>
      <c r="N5" s="23"/>
      <c r="O5" s="23"/>
      <c r="P5" s="23"/>
      <c r="Q5" s="23"/>
      <c r="R5" s="23"/>
      <c r="S5" s="6"/>
      <c r="T5" s="6"/>
      <c r="U5" s="8"/>
    </row>
    <row r="6" spans="1:29" s="5" customFormat="1" ht="16.5" customHeight="1" x14ac:dyDescent="0.2">
      <c r="B6" s="17" t="s">
        <v>7</v>
      </c>
      <c r="C6" s="8"/>
      <c r="D6" s="31"/>
      <c r="E6" s="14"/>
      <c r="F6" s="14"/>
      <c r="G6" s="12"/>
      <c r="H6" s="12"/>
      <c r="I6" s="34"/>
      <c r="J6" s="26"/>
      <c r="K6" s="28"/>
      <c r="L6" s="42"/>
      <c r="M6" s="42"/>
      <c r="N6" s="24"/>
      <c r="U6" s="8"/>
    </row>
    <row r="7" spans="1:29" s="5" customFormat="1" ht="17.25" customHeight="1" x14ac:dyDescent="0.2">
      <c r="D7" s="24"/>
      <c r="E7" s="19"/>
      <c r="F7" s="19"/>
      <c r="G7" s="12"/>
      <c r="H7" s="12"/>
      <c r="I7" s="34"/>
      <c r="J7" s="26"/>
      <c r="K7" s="28"/>
      <c r="L7" s="42"/>
      <c r="M7" s="42"/>
      <c r="N7" s="23"/>
      <c r="U7" s="8"/>
    </row>
    <row r="8" spans="1:29" s="5" customFormat="1" ht="25.9" customHeight="1" x14ac:dyDescent="0.2">
      <c r="C8" s="601" t="s">
        <v>8</v>
      </c>
      <c r="D8" s="602"/>
      <c r="E8" s="16" t="s">
        <v>1647</v>
      </c>
      <c r="F8" s="19"/>
      <c r="G8" s="12"/>
      <c r="H8" s="12"/>
      <c r="I8" s="34"/>
      <c r="J8" s="26"/>
      <c r="K8" s="28"/>
      <c r="L8" s="42"/>
      <c r="M8" s="42"/>
      <c r="N8" s="23"/>
      <c r="U8" s="8"/>
    </row>
    <row r="9" spans="1:29" s="5" customFormat="1" ht="25.9" customHeight="1" x14ac:dyDescent="0.2">
      <c r="C9" s="601" t="s">
        <v>9</v>
      </c>
      <c r="D9" s="602"/>
      <c r="E9" s="125">
        <v>8</v>
      </c>
      <c r="F9" s="19"/>
      <c r="G9" s="12"/>
      <c r="H9" s="12"/>
      <c r="I9" s="34"/>
      <c r="J9" s="26"/>
      <c r="K9" s="28"/>
      <c r="L9" s="42"/>
      <c r="M9" s="42"/>
      <c r="N9" s="23"/>
      <c r="U9" s="8"/>
    </row>
    <row r="10" spans="1:29" s="5" customFormat="1" ht="25.9" customHeight="1" x14ac:dyDescent="0.2">
      <c r="B10" s="8"/>
      <c r="C10" s="8"/>
      <c r="D10" s="31"/>
      <c r="E10" s="14"/>
      <c r="F10" s="14"/>
      <c r="G10" s="12"/>
      <c r="H10" s="12"/>
      <c r="I10" s="34"/>
      <c r="J10" s="26"/>
      <c r="K10" s="578" t="s">
        <v>39</v>
      </c>
      <c r="L10" s="579"/>
      <c r="M10" s="20">
        <f>SUM(M11:M13)</f>
        <v>5</v>
      </c>
      <c r="O10" s="23"/>
      <c r="P10" s="23"/>
      <c r="Q10" s="23"/>
      <c r="R10" s="23"/>
      <c r="S10" s="6"/>
      <c r="T10" s="6"/>
      <c r="U10" s="8"/>
    </row>
    <row r="11" spans="1:29" s="18" customFormat="1" ht="25.9" customHeight="1" x14ac:dyDescent="0.25">
      <c r="B11" s="584" t="s">
        <v>10</v>
      </c>
      <c r="C11" s="584" t="s">
        <v>11</v>
      </c>
      <c r="D11" s="584" t="s">
        <v>33</v>
      </c>
      <c r="E11" s="584" t="s">
        <v>34</v>
      </c>
      <c r="F11" s="584" t="s">
        <v>35</v>
      </c>
      <c r="G11" s="584" t="s">
        <v>1494</v>
      </c>
      <c r="H11" s="580" t="s">
        <v>1495</v>
      </c>
      <c r="I11" s="582" t="s">
        <v>38</v>
      </c>
      <c r="K11" s="20" t="s">
        <v>40</v>
      </c>
      <c r="L11" s="39">
        <v>1</v>
      </c>
      <c r="M11" s="20">
        <f>COUNT(L18:L68)</f>
        <v>2</v>
      </c>
    </row>
    <row r="12" spans="1:29" s="18" customFormat="1" ht="25.9" customHeight="1" x14ac:dyDescent="0.25">
      <c r="B12" s="585"/>
      <c r="C12" s="585"/>
      <c r="D12" s="585"/>
      <c r="E12" s="585"/>
      <c r="F12" s="585"/>
      <c r="G12" s="585"/>
      <c r="H12" s="581"/>
      <c r="I12" s="583"/>
      <c r="K12" s="20" t="s">
        <v>42</v>
      </c>
      <c r="L12" s="40">
        <v>2</v>
      </c>
      <c r="M12" s="20">
        <f>COUNT(M18:M244)</f>
        <v>1</v>
      </c>
    </row>
    <row r="13" spans="1:29" s="36" customFormat="1" ht="72" customHeight="1" x14ac:dyDescent="0.2">
      <c r="B13" s="145">
        <v>410117</v>
      </c>
      <c r="C13" s="146" t="s">
        <v>1227</v>
      </c>
      <c r="D13" s="144" t="s">
        <v>1125</v>
      </c>
      <c r="E13" s="126">
        <v>206600000</v>
      </c>
      <c r="F13" s="213">
        <f>SUM(E17:E100)</f>
        <v>206600000</v>
      </c>
      <c r="G13" s="291">
        <f>+SUM(S18:S92)</f>
        <v>206600000</v>
      </c>
      <c r="H13" s="292">
        <f>SUM(U18:U88)</f>
        <v>117857197</v>
      </c>
      <c r="I13" s="289">
        <f>+E13-F13</f>
        <v>0</v>
      </c>
      <c r="K13" s="20" t="s">
        <v>43</v>
      </c>
      <c r="L13" s="41">
        <v>3</v>
      </c>
      <c r="M13" s="20">
        <f>COUNT(N18:N236)</f>
        <v>2</v>
      </c>
    </row>
    <row r="14" spans="1:29" s="36" customFormat="1" ht="34.15" customHeight="1" x14ac:dyDescent="0.2">
      <c r="B14" s="572" t="s">
        <v>13</v>
      </c>
      <c r="C14" s="572"/>
      <c r="D14" s="572"/>
      <c r="E14" s="572"/>
      <c r="F14" s="293">
        <f>+F13/E13</f>
        <v>1</v>
      </c>
      <c r="G14" s="293">
        <f>+G13/E13</f>
        <v>1</v>
      </c>
      <c r="H14" s="293">
        <f>+H13/E13</f>
        <v>0.57046077928363992</v>
      </c>
      <c r="I14" s="351"/>
      <c r="K14" s="287"/>
      <c r="L14" s="288"/>
      <c r="M14" s="287"/>
    </row>
    <row r="15" spans="1:29" s="36" customFormat="1" ht="24.6" customHeight="1" x14ac:dyDescent="0.2">
      <c r="B15" s="162"/>
      <c r="C15" s="162"/>
      <c r="L15" s="33"/>
      <c r="M15" s="33"/>
      <c r="N15" s="33"/>
    </row>
    <row r="16" spans="1:29" s="36" customFormat="1" ht="24.6" customHeight="1" x14ac:dyDescent="0.2">
      <c r="B16" s="572" t="s">
        <v>44</v>
      </c>
      <c r="C16" s="572" t="s">
        <v>45</v>
      </c>
      <c r="D16" s="572" t="s">
        <v>46</v>
      </c>
      <c r="E16" s="572" t="s">
        <v>35</v>
      </c>
      <c r="F16" s="572" t="s">
        <v>47</v>
      </c>
      <c r="G16" s="572" t="s">
        <v>48</v>
      </c>
      <c r="H16" s="572" t="s">
        <v>49</v>
      </c>
      <c r="I16" s="572" t="s">
        <v>50</v>
      </c>
      <c r="J16" s="572" t="s">
        <v>51</v>
      </c>
      <c r="K16" s="572" t="s">
        <v>52</v>
      </c>
      <c r="L16" s="572" t="s">
        <v>53</v>
      </c>
      <c r="M16" s="572"/>
      <c r="N16" s="572"/>
      <c r="O16" s="572" t="s">
        <v>54</v>
      </c>
      <c r="P16" s="572" t="s">
        <v>55</v>
      </c>
      <c r="Q16" s="572" t="s">
        <v>56</v>
      </c>
      <c r="R16" s="603" t="s">
        <v>57</v>
      </c>
      <c r="S16" s="572" t="s">
        <v>58</v>
      </c>
      <c r="T16" s="572" t="s">
        <v>59</v>
      </c>
      <c r="U16" s="572" t="s">
        <v>60</v>
      </c>
      <c r="V16" s="572" t="s">
        <v>61</v>
      </c>
    </row>
    <row r="17" spans="2:22" s="36" customFormat="1" ht="24.6" customHeight="1" x14ac:dyDescent="0.2">
      <c r="B17" s="572"/>
      <c r="C17" s="572"/>
      <c r="D17" s="572"/>
      <c r="E17" s="572"/>
      <c r="F17" s="572"/>
      <c r="G17" s="572"/>
      <c r="H17" s="572"/>
      <c r="I17" s="572"/>
      <c r="J17" s="572"/>
      <c r="K17" s="572"/>
      <c r="L17" s="39">
        <v>1</v>
      </c>
      <c r="M17" s="40">
        <v>2</v>
      </c>
      <c r="N17" s="41">
        <v>3</v>
      </c>
      <c r="O17" s="572"/>
      <c r="P17" s="572"/>
      <c r="Q17" s="572"/>
      <c r="R17" s="603"/>
      <c r="S17" s="572"/>
      <c r="T17" s="572"/>
      <c r="U17" s="572"/>
      <c r="V17" s="572"/>
    </row>
    <row r="18" spans="2:22" ht="97.15" customHeight="1" x14ac:dyDescent="0.2">
      <c r="B18" s="55">
        <v>13</v>
      </c>
      <c r="C18" s="55" t="s">
        <v>1228</v>
      </c>
      <c r="D18" s="69">
        <v>206600000</v>
      </c>
      <c r="E18" s="94">
        <v>72890000</v>
      </c>
      <c r="F18" s="134">
        <f>+E18/D18</f>
        <v>0.35280735721200385</v>
      </c>
      <c r="G18" s="55" t="s">
        <v>1229</v>
      </c>
      <c r="H18" s="64" t="s">
        <v>73</v>
      </c>
      <c r="I18" s="55" t="s">
        <v>1230</v>
      </c>
      <c r="J18" s="172" t="s">
        <v>1054</v>
      </c>
      <c r="K18" s="67" t="s">
        <v>75</v>
      </c>
      <c r="L18" s="173">
        <v>1</v>
      </c>
      <c r="M18" s="167"/>
      <c r="N18" s="167"/>
      <c r="O18" s="87" t="s">
        <v>66</v>
      </c>
      <c r="P18" s="55" t="s">
        <v>1231</v>
      </c>
      <c r="Q18" s="94">
        <v>72890000</v>
      </c>
      <c r="R18" s="55">
        <v>234</v>
      </c>
      <c r="S18" s="71">
        <v>72890000</v>
      </c>
      <c r="T18" s="55">
        <v>1625</v>
      </c>
      <c r="U18" s="71">
        <v>64057000</v>
      </c>
      <c r="V18" s="71" t="s">
        <v>1232</v>
      </c>
    </row>
    <row r="19" spans="2:22" ht="102" customHeight="1" x14ac:dyDescent="0.2">
      <c r="B19" s="55">
        <v>13</v>
      </c>
      <c r="C19" s="55" t="s">
        <v>1228</v>
      </c>
      <c r="D19" s="69">
        <v>206600000</v>
      </c>
      <c r="E19" s="94">
        <v>69060000</v>
      </c>
      <c r="F19" s="134">
        <f>+E19/D19</f>
        <v>0.33426911907066797</v>
      </c>
      <c r="G19" s="55" t="s">
        <v>1233</v>
      </c>
      <c r="H19" s="64" t="s">
        <v>73</v>
      </c>
      <c r="I19" s="55" t="s">
        <v>1234</v>
      </c>
      <c r="J19" s="172" t="s">
        <v>1235</v>
      </c>
      <c r="K19" s="67" t="s">
        <v>247</v>
      </c>
      <c r="L19" s="174"/>
      <c r="M19" s="40">
        <v>2</v>
      </c>
      <c r="N19" s="59"/>
      <c r="O19" s="87" t="s">
        <v>66</v>
      </c>
      <c r="P19" s="55" t="s">
        <v>1236</v>
      </c>
      <c r="Q19" s="94">
        <v>69060000</v>
      </c>
      <c r="R19" s="492">
        <v>1004</v>
      </c>
      <c r="S19" s="61">
        <v>69060000</v>
      </c>
      <c r="T19" s="55"/>
      <c r="U19" s="55"/>
      <c r="V19" s="55" t="s">
        <v>1237</v>
      </c>
    </row>
    <row r="20" spans="2:22" ht="123" customHeight="1" x14ac:dyDescent="0.2">
      <c r="B20" s="55">
        <v>13</v>
      </c>
      <c r="C20" s="55" t="s">
        <v>1228</v>
      </c>
      <c r="D20" s="69">
        <v>206600000</v>
      </c>
      <c r="E20" s="94">
        <v>64650000</v>
      </c>
      <c r="F20" s="134">
        <f>+E20/D20</f>
        <v>0.31292352371732818</v>
      </c>
      <c r="G20" s="55" t="s">
        <v>1238</v>
      </c>
      <c r="H20" s="64" t="s">
        <v>73</v>
      </c>
      <c r="I20" s="55" t="s">
        <v>1239</v>
      </c>
      <c r="J20" s="172" t="s">
        <v>1054</v>
      </c>
      <c r="K20" s="67" t="s">
        <v>75</v>
      </c>
      <c r="L20" s="173">
        <v>1</v>
      </c>
      <c r="M20" s="167"/>
      <c r="N20" s="59"/>
      <c r="O20" s="87" t="s">
        <v>66</v>
      </c>
      <c r="P20" s="55" t="s">
        <v>1240</v>
      </c>
      <c r="Q20" s="94">
        <v>64650000</v>
      </c>
      <c r="R20" s="55">
        <v>233</v>
      </c>
      <c r="S20" s="71">
        <v>64650000</v>
      </c>
      <c r="T20" s="55">
        <v>1861</v>
      </c>
      <c r="U20" s="71">
        <v>53800197</v>
      </c>
      <c r="V20" s="71" t="s">
        <v>1241</v>
      </c>
    </row>
    <row r="21" spans="2:22" ht="132" x14ac:dyDescent="0.2">
      <c r="B21" s="55">
        <v>13</v>
      </c>
      <c r="C21" s="55" t="s">
        <v>1228</v>
      </c>
      <c r="D21" s="69">
        <v>206600000</v>
      </c>
      <c r="E21" s="370"/>
      <c r="F21" s="134">
        <f>+E21/D21</f>
        <v>0</v>
      </c>
      <c r="G21" s="55" t="s">
        <v>1588</v>
      </c>
      <c r="H21" s="64" t="s">
        <v>73</v>
      </c>
      <c r="I21" s="59" t="s">
        <v>1590</v>
      </c>
      <c r="J21" s="70"/>
      <c r="K21" s="58" t="s">
        <v>150</v>
      </c>
      <c r="L21" s="72"/>
      <c r="M21" s="72"/>
      <c r="N21" s="41">
        <v>3</v>
      </c>
      <c r="O21" s="167" t="s">
        <v>1511</v>
      </c>
      <c r="P21" s="57"/>
      <c r="Q21" s="57"/>
      <c r="R21" s="57"/>
      <c r="S21" s="72"/>
      <c r="T21" s="72"/>
      <c r="U21" s="72"/>
      <c r="V21" s="72"/>
    </row>
    <row r="22" spans="2:22" ht="115.5" x14ac:dyDescent="0.2">
      <c r="B22" s="55">
        <v>13</v>
      </c>
      <c r="C22" s="55" t="s">
        <v>1228</v>
      </c>
      <c r="D22" s="69">
        <v>206600000</v>
      </c>
      <c r="E22" s="370"/>
      <c r="F22" s="134">
        <f>+E22/D22</f>
        <v>0</v>
      </c>
      <c r="G22" s="59" t="s">
        <v>1589</v>
      </c>
      <c r="H22" s="64" t="s">
        <v>73</v>
      </c>
      <c r="I22" s="58" t="s">
        <v>1591</v>
      </c>
      <c r="J22" s="70"/>
      <c r="K22" s="58" t="s">
        <v>136</v>
      </c>
      <c r="L22" s="72"/>
      <c r="M22" s="72"/>
      <c r="N22" s="41">
        <v>3</v>
      </c>
      <c r="O22" s="167" t="s">
        <v>1511</v>
      </c>
      <c r="P22" s="57"/>
      <c r="Q22" s="57"/>
      <c r="R22" s="57"/>
      <c r="S22" s="72"/>
      <c r="T22" s="72"/>
      <c r="U22" s="72"/>
      <c r="V22" s="72"/>
    </row>
  </sheetData>
  <sheetProtection algorithmName="SHA-512" hashValue="vjtTlKqbcdeBbJCxMgvg+7HLBLHuvFL+wfXj1+D9VpHXxbm7CTuJn/2JrjnxJwNi2beOkP/nQRNzlEAfY12UUQ==" saltValue="nvcHaDiCFEZ/mh6nvZd/AQ==" spinCount="100000" sheet="1" objects="1" scenarios="1"/>
  <mergeCells count="38">
    <mergeCell ref="B2:C4"/>
    <mergeCell ref="C8:D8"/>
    <mergeCell ref="C9:D9"/>
    <mergeCell ref="K10:L10"/>
    <mergeCell ref="B11:B12"/>
    <mergeCell ref="C11:C12"/>
    <mergeCell ref="D11:D12"/>
    <mergeCell ref="E11:E12"/>
    <mergeCell ref="F11:F12"/>
    <mergeCell ref="G11:G12"/>
    <mergeCell ref="D2:T2"/>
    <mergeCell ref="D3:T3"/>
    <mergeCell ref="D4:T4"/>
    <mergeCell ref="R16:R17"/>
    <mergeCell ref="S16:S17"/>
    <mergeCell ref="J16:J17"/>
    <mergeCell ref="V16:V17"/>
    <mergeCell ref="U2:V2"/>
    <mergeCell ref="U3:V3"/>
    <mergeCell ref="U4:V4"/>
    <mergeCell ref="T16:T17"/>
    <mergeCell ref="U16:U17"/>
    <mergeCell ref="K16:K17"/>
    <mergeCell ref="L16:N16"/>
    <mergeCell ref="O16:O17"/>
    <mergeCell ref="P16:P17"/>
    <mergeCell ref="Q16:Q17"/>
    <mergeCell ref="B14:E14"/>
    <mergeCell ref="I11:I12"/>
    <mergeCell ref="H11:H12"/>
    <mergeCell ref="G16:G17"/>
    <mergeCell ref="H16:H17"/>
    <mergeCell ref="I16:I17"/>
    <mergeCell ref="B16:B17"/>
    <mergeCell ref="C16:C17"/>
    <mergeCell ref="D16:D17"/>
    <mergeCell ref="E16:E17"/>
    <mergeCell ref="F16:F17"/>
  </mergeCells>
  <dataValidations count="1">
    <dataValidation type="list" allowBlank="1" showInputMessage="1" showErrorMessage="1" sqref="H18:H22">
      <formula1>#REF!</formula1>
    </dataValidation>
  </dataValidations>
  <printOptions horizontalCentered="1"/>
  <pageMargins left="0.23622047244094491" right="0.23622047244094491" top="0.74803149606299213" bottom="0.74803149606299213" header="0.31496062992125984" footer="0.31496062992125984"/>
  <pageSetup paperSize="123" scale="5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AF77"/>
  <sheetViews>
    <sheetView zoomScale="90" zoomScaleNormal="90" workbookViewId="0">
      <selection activeCell="D13" sqref="D13"/>
    </sheetView>
  </sheetViews>
  <sheetFormatPr baseColWidth="10" defaultColWidth="21.28515625" defaultRowHeight="15.75" x14ac:dyDescent="0.2"/>
  <cols>
    <col min="1" max="1" width="0.7109375" style="2" customWidth="1"/>
    <col min="2" max="2" width="7.28515625" style="9" customWidth="1"/>
    <col min="3" max="3" width="17.7109375" style="219" customWidth="1"/>
    <col min="4" max="4" width="19" style="15" bestFit="1" customWidth="1"/>
    <col min="5" max="5" width="22.28515625" style="224" customWidth="1"/>
    <col min="6" max="6" width="9.7109375" style="35" customWidth="1"/>
    <col min="7" max="8" width="5" style="25" customWidth="1"/>
    <col min="9" max="9" width="5" style="3" customWidth="1"/>
    <col min="10" max="10" width="11.7109375" style="215" customWidth="1"/>
    <col min="11" max="11" width="4.42578125" style="21" customWidth="1"/>
    <col min="12" max="12" width="5" style="227" customWidth="1"/>
    <col min="13" max="13" width="5.7109375" style="227" customWidth="1"/>
    <col min="14" max="14" width="6.140625" style="227" customWidth="1"/>
    <col min="15" max="15" width="6.5703125" style="227" customWidth="1"/>
    <col min="16" max="16" width="5.85546875" style="227" customWidth="1"/>
    <col min="17" max="17" width="6" style="227" customWidth="1"/>
    <col min="18" max="18" width="5" style="227" customWidth="1"/>
    <col min="19" max="19" width="5.42578125" style="227" customWidth="1"/>
    <col min="20" max="20" width="5.7109375" style="227" customWidth="1"/>
    <col min="21" max="21" width="4.42578125" style="227" customWidth="1"/>
    <col min="22" max="22" width="5.28515625" style="227" customWidth="1"/>
    <col min="23" max="23" width="5.140625" style="227" customWidth="1"/>
    <col min="24" max="24" width="5.28515625" style="2" customWidth="1"/>
    <col min="25" max="25" width="4.42578125" style="2" customWidth="1"/>
    <col min="26" max="26" width="5.28515625" style="2" customWidth="1"/>
    <col min="27" max="27" width="5.42578125" style="2" customWidth="1"/>
    <col min="28" max="28" width="5.5703125" style="2" customWidth="1"/>
    <col min="29" max="29" width="5.140625" style="2" customWidth="1"/>
    <col min="30" max="30" width="4.42578125" style="2" customWidth="1"/>
    <col min="31" max="31" width="4.7109375" style="2" customWidth="1"/>
    <col min="32" max="32" width="5" style="2" customWidth="1"/>
    <col min="33" max="62" width="3.7109375" style="2" customWidth="1"/>
    <col min="63" max="16384" width="21.28515625" style="2"/>
  </cols>
  <sheetData>
    <row r="1" spans="1:32" s="5" customFormat="1" x14ac:dyDescent="0.2">
      <c r="A1" s="5" t="s">
        <v>0</v>
      </c>
      <c r="B1" s="8"/>
      <c r="C1" s="217"/>
      <c r="D1" s="14"/>
      <c r="E1" s="222"/>
      <c r="F1" s="34"/>
      <c r="G1" s="23"/>
      <c r="H1" s="23"/>
      <c r="I1" s="6"/>
      <c r="J1" s="24"/>
      <c r="K1" s="228"/>
      <c r="L1" s="229"/>
      <c r="M1" s="229"/>
      <c r="N1" s="229"/>
      <c r="O1" s="229"/>
      <c r="P1" s="229"/>
      <c r="Q1" s="229"/>
      <c r="R1" s="229"/>
      <c r="S1" s="229"/>
      <c r="T1" s="229"/>
      <c r="U1" s="229"/>
      <c r="V1" s="229"/>
      <c r="W1" s="229"/>
    </row>
    <row r="2" spans="1:32" s="8" customFormat="1" ht="18" customHeight="1" x14ac:dyDescent="0.2">
      <c r="B2" s="564"/>
      <c r="C2" s="565"/>
      <c r="D2" s="562" t="s">
        <v>1</v>
      </c>
      <c r="E2" s="562"/>
      <c r="F2" s="562"/>
      <c r="G2" s="562"/>
      <c r="H2" s="562"/>
      <c r="I2" s="562"/>
      <c r="J2" s="562"/>
      <c r="K2" s="562"/>
      <c r="L2" s="562"/>
      <c r="M2" s="562"/>
      <c r="N2" s="562"/>
      <c r="O2" s="562"/>
      <c r="P2" s="562"/>
      <c r="Q2" s="562"/>
      <c r="R2" s="562"/>
      <c r="S2" s="562"/>
      <c r="T2" s="562"/>
      <c r="U2" s="562"/>
      <c r="V2" s="562"/>
      <c r="W2" s="562"/>
      <c r="X2" s="562"/>
      <c r="Y2" s="562"/>
      <c r="Z2" s="562"/>
      <c r="AA2" s="562" t="s">
        <v>2</v>
      </c>
      <c r="AB2" s="562"/>
      <c r="AC2" s="562"/>
      <c r="AD2" s="562"/>
      <c r="AE2" s="562"/>
      <c r="AF2" s="562"/>
    </row>
    <row r="3" spans="1:32" s="8" customFormat="1" ht="18" customHeight="1" x14ac:dyDescent="0.2">
      <c r="B3" s="566"/>
      <c r="C3" s="567"/>
      <c r="D3" s="562" t="s">
        <v>3</v>
      </c>
      <c r="E3" s="562"/>
      <c r="F3" s="562"/>
      <c r="G3" s="562"/>
      <c r="H3" s="562"/>
      <c r="I3" s="562"/>
      <c r="J3" s="562"/>
      <c r="K3" s="562"/>
      <c r="L3" s="562"/>
      <c r="M3" s="562"/>
      <c r="N3" s="562"/>
      <c r="O3" s="562"/>
      <c r="P3" s="562"/>
      <c r="Q3" s="562"/>
      <c r="R3" s="562"/>
      <c r="S3" s="562"/>
      <c r="T3" s="562"/>
      <c r="U3" s="562"/>
      <c r="V3" s="562"/>
      <c r="W3" s="562"/>
      <c r="X3" s="562"/>
      <c r="Y3" s="562"/>
      <c r="Z3" s="562"/>
      <c r="AA3" s="562" t="s">
        <v>4</v>
      </c>
      <c r="AB3" s="562"/>
      <c r="AC3" s="562"/>
      <c r="AD3" s="562"/>
      <c r="AE3" s="562"/>
      <c r="AF3" s="562"/>
    </row>
    <row r="4" spans="1:32" s="8" customFormat="1" ht="18" customHeight="1" x14ac:dyDescent="0.2">
      <c r="B4" s="568"/>
      <c r="C4" s="569"/>
      <c r="D4" s="562" t="s">
        <v>5</v>
      </c>
      <c r="E4" s="562"/>
      <c r="F4" s="562"/>
      <c r="G4" s="562"/>
      <c r="H4" s="562"/>
      <c r="I4" s="562"/>
      <c r="J4" s="562"/>
      <c r="K4" s="562"/>
      <c r="L4" s="562"/>
      <c r="M4" s="562"/>
      <c r="N4" s="562"/>
      <c r="O4" s="562"/>
      <c r="P4" s="562"/>
      <c r="Q4" s="562"/>
      <c r="R4" s="562"/>
      <c r="S4" s="562"/>
      <c r="T4" s="562"/>
      <c r="U4" s="562"/>
      <c r="V4" s="562"/>
      <c r="W4" s="562"/>
      <c r="X4" s="562"/>
      <c r="Y4" s="562"/>
      <c r="Z4" s="562"/>
      <c r="AA4" s="562" t="s">
        <v>6</v>
      </c>
      <c r="AB4" s="562"/>
      <c r="AC4" s="562"/>
      <c r="AD4" s="562"/>
      <c r="AE4" s="562"/>
      <c r="AF4" s="562"/>
    </row>
    <row r="5" spans="1:32" s="5" customFormat="1" ht="16.5" customHeight="1" x14ac:dyDescent="0.25">
      <c r="B5" s="17" t="s">
        <v>7</v>
      </c>
      <c r="C5" s="217"/>
      <c r="D5" s="14"/>
      <c r="E5" s="225"/>
      <c r="J5" s="24"/>
      <c r="K5" s="228"/>
      <c r="L5" s="229"/>
      <c r="M5" s="229"/>
      <c r="N5" s="229"/>
      <c r="O5" s="229"/>
      <c r="P5" s="229"/>
      <c r="Q5" s="229"/>
      <c r="R5" s="229"/>
      <c r="S5" s="229"/>
      <c r="T5" s="229"/>
      <c r="U5" s="229"/>
      <c r="V5" s="229"/>
      <c r="W5" s="229"/>
    </row>
    <row r="6" spans="1:32" s="5" customFormat="1" ht="17.25" customHeight="1" x14ac:dyDescent="0.2">
      <c r="C6" s="218"/>
      <c r="D6" s="19"/>
      <c r="E6" s="222"/>
      <c r="F6" s="34"/>
      <c r="J6" s="24"/>
      <c r="K6" s="228"/>
      <c r="L6" s="229"/>
      <c r="M6" s="229"/>
      <c r="N6" s="229"/>
      <c r="O6" s="229"/>
      <c r="P6" s="229"/>
      <c r="Q6" s="229"/>
      <c r="R6" s="229"/>
      <c r="S6" s="229"/>
      <c r="T6" s="229"/>
      <c r="U6" s="229"/>
      <c r="V6" s="229"/>
      <c r="W6" s="229"/>
    </row>
    <row r="7" spans="1:32" s="5" customFormat="1" ht="17.25" customHeight="1" x14ac:dyDescent="0.2">
      <c r="B7" s="570" t="s">
        <v>8</v>
      </c>
      <c r="C7" s="571"/>
      <c r="D7" s="221" t="s">
        <v>1744</v>
      </c>
      <c r="E7" s="222"/>
      <c r="F7" s="34"/>
      <c r="J7" s="24"/>
      <c r="K7" s="228"/>
      <c r="L7" s="229"/>
      <c r="M7" s="229"/>
      <c r="N7" s="229"/>
      <c r="O7" s="229"/>
      <c r="P7" s="229"/>
      <c r="Q7" s="229"/>
      <c r="R7" s="229"/>
      <c r="S7" s="229"/>
      <c r="T7" s="229"/>
      <c r="U7" s="229"/>
      <c r="V7" s="229"/>
      <c r="W7" s="229"/>
    </row>
    <row r="8" spans="1:32" s="5" customFormat="1" ht="17.25" customHeight="1" x14ac:dyDescent="0.2">
      <c r="B8" s="570" t="s">
        <v>9</v>
      </c>
      <c r="C8" s="571"/>
      <c r="D8" s="221">
        <v>8</v>
      </c>
      <c r="E8" s="222"/>
      <c r="F8" s="34"/>
      <c r="J8" s="24"/>
      <c r="K8" s="228"/>
      <c r="L8" s="229"/>
      <c r="M8" s="229"/>
      <c r="N8" s="229"/>
      <c r="O8" s="229"/>
      <c r="P8" s="229"/>
      <c r="Q8" s="229"/>
      <c r="R8" s="229"/>
      <c r="S8" s="229"/>
      <c r="T8" s="229"/>
      <c r="U8" s="229"/>
      <c r="V8" s="229"/>
      <c r="W8" s="229"/>
    </row>
    <row r="9" spans="1:32" s="5" customFormat="1" ht="21.6" customHeight="1" x14ac:dyDescent="0.2">
      <c r="B9" s="8"/>
      <c r="C9" s="217"/>
      <c r="D9" s="14"/>
      <c r="E9" s="222"/>
      <c r="F9" s="257">
        <f>SUM(F12:F34)</f>
        <v>715</v>
      </c>
      <c r="G9" s="257">
        <f>SUM(G12:G34)</f>
        <v>490</v>
      </c>
      <c r="H9" s="257">
        <f>SUM(H12:H34)</f>
        <v>94</v>
      </c>
      <c r="I9" s="257">
        <f>SUM(I12:I34)</f>
        <v>131</v>
      </c>
      <c r="J9" s="24"/>
      <c r="K9" s="257">
        <f>SUM(K12:K34)</f>
        <v>584</v>
      </c>
      <c r="L9" s="257">
        <f t="shared" ref="L9:AF9" si="0">SUM(L12:L34)</f>
        <v>14</v>
      </c>
      <c r="M9" s="257">
        <f t="shared" si="0"/>
        <v>7</v>
      </c>
      <c r="N9" s="257">
        <f t="shared" si="0"/>
        <v>2</v>
      </c>
      <c r="O9" s="257">
        <f t="shared" si="0"/>
        <v>34</v>
      </c>
      <c r="P9" s="257">
        <f t="shared" si="0"/>
        <v>37</v>
      </c>
      <c r="Q9" s="257">
        <f t="shared" si="0"/>
        <v>68</v>
      </c>
      <c r="R9" s="257">
        <f t="shared" si="0"/>
        <v>28</v>
      </c>
      <c r="S9" s="257">
        <f t="shared" si="0"/>
        <v>13</v>
      </c>
      <c r="T9" s="257">
        <f t="shared" si="0"/>
        <v>2</v>
      </c>
      <c r="U9" s="257">
        <f t="shared" si="0"/>
        <v>3</v>
      </c>
      <c r="V9" s="257">
        <f t="shared" si="0"/>
        <v>2</v>
      </c>
      <c r="W9" s="257">
        <f t="shared" si="0"/>
        <v>5</v>
      </c>
      <c r="X9" s="257">
        <f t="shared" si="0"/>
        <v>0</v>
      </c>
      <c r="Y9" s="257">
        <f t="shared" si="0"/>
        <v>10</v>
      </c>
      <c r="Z9" s="257">
        <f t="shared" si="0"/>
        <v>7</v>
      </c>
      <c r="AA9" s="257">
        <f t="shared" si="0"/>
        <v>18</v>
      </c>
      <c r="AB9" s="257">
        <f t="shared" si="0"/>
        <v>11</v>
      </c>
      <c r="AC9" s="257">
        <f t="shared" si="0"/>
        <v>10</v>
      </c>
      <c r="AD9" s="257">
        <f t="shared" si="0"/>
        <v>4</v>
      </c>
      <c r="AE9" s="257">
        <f t="shared" si="0"/>
        <v>13</v>
      </c>
      <c r="AF9" s="257">
        <f t="shared" si="0"/>
        <v>0</v>
      </c>
    </row>
    <row r="10" spans="1:32" s="18" customFormat="1" ht="30" customHeight="1" x14ac:dyDescent="0.25">
      <c r="B10" s="558" t="s">
        <v>10</v>
      </c>
      <c r="C10" s="563" t="s">
        <v>11</v>
      </c>
      <c r="D10" s="558" t="s">
        <v>12</v>
      </c>
      <c r="E10" s="558" t="s">
        <v>13</v>
      </c>
      <c r="F10" s="558" t="s">
        <v>14</v>
      </c>
      <c r="G10" s="558" t="s">
        <v>15</v>
      </c>
      <c r="H10" s="558"/>
      <c r="I10" s="558"/>
      <c r="J10" s="561" t="s">
        <v>16</v>
      </c>
      <c r="K10" s="559" t="s">
        <v>17</v>
      </c>
      <c r="L10" s="560"/>
      <c r="M10" s="560"/>
      <c r="N10" s="560"/>
      <c r="O10" s="560"/>
      <c r="P10" s="560"/>
      <c r="Q10" s="560"/>
      <c r="R10" s="560"/>
      <c r="S10" s="560"/>
      <c r="T10" s="560"/>
      <c r="U10" s="560"/>
      <c r="V10" s="560"/>
      <c r="W10" s="560"/>
      <c r="X10" s="560"/>
      <c r="Y10" s="560"/>
      <c r="Z10" s="560"/>
      <c r="AA10" s="560"/>
      <c r="AB10" s="560"/>
      <c r="AC10" s="560"/>
      <c r="AD10" s="560"/>
      <c r="AE10" s="560"/>
      <c r="AF10" s="560"/>
    </row>
    <row r="11" spans="1:32" s="18" customFormat="1" ht="19.149999999999999" customHeight="1" x14ac:dyDescent="0.25">
      <c r="B11" s="558"/>
      <c r="C11" s="563"/>
      <c r="D11" s="558"/>
      <c r="E11" s="558"/>
      <c r="F11" s="558"/>
      <c r="G11" s="250">
        <v>1</v>
      </c>
      <c r="H11" s="251">
        <v>2</v>
      </c>
      <c r="I11" s="252">
        <v>3</v>
      </c>
      <c r="J11" s="561"/>
      <c r="K11" s="253">
        <v>44042</v>
      </c>
      <c r="L11" s="253">
        <v>44048</v>
      </c>
      <c r="M11" s="253">
        <v>44055</v>
      </c>
      <c r="N11" s="253">
        <v>44062</v>
      </c>
      <c r="O11" s="253">
        <v>44069</v>
      </c>
      <c r="P11" s="253">
        <v>44076</v>
      </c>
      <c r="Q11" s="253">
        <v>44083</v>
      </c>
      <c r="R11" s="253">
        <v>44090</v>
      </c>
      <c r="S11" s="253">
        <v>44097</v>
      </c>
      <c r="T11" s="253">
        <v>44104</v>
      </c>
      <c r="U11" s="253">
        <v>44111</v>
      </c>
      <c r="V11" s="253">
        <v>44118</v>
      </c>
      <c r="W11" s="253">
        <v>44125</v>
      </c>
      <c r="X11" s="253">
        <v>44132</v>
      </c>
      <c r="Y11" s="253">
        <v>44139</v>
      </c>
      <c r="Z11" s="253">
        <v>44146</v>
      </c>
      <c r="AA11" s="253">
        <v>44153</v>
      </c>
      <c r="AB11" s="253">
        <v>44160</v>
      </c>
      <c r="AC11" s="253">
        <v>44167</v>
      </c>
      <c r="AD11" s="253">
        <v>44174</v>
      </c>
      <c r="AE11" s="253">
        <v>44188</v>
      </c>
      <c r="AF11" s="253">
        <v>44195</v>
      </c>
    </row>
    <row r="12" spans="1:32" s="36" customFormat="1" ht="45.6" customHeight="1" x14ac:dyDescent="0.2">
      <c r="B12" s="230">
        <v>410101</v>
      </c>
      <c r="C12" s="231" t="s">
        <v>18</v>
      </c>
      <c r="D12" s="232">
        <f>+'410101'!E11</f>
        <v>451772125</v>
      </c>
      <c r="E12" s="233">
        <f>+'410101'!F12</f>
        <v>0.95997377660252947</v>
      </c>
      <c r="F12" s="234">
        <f>+'410101'!M9</f>
        <v>33</v>
      </c>
      <c r="G12" s="235">
        <f>+'410101'!M10</f>
        <v>33</v>
      </c>
      <c r="H12" s="236">
        <f>+'410101'!M11</f>
        <v>0</v>
      </c>
      <c r="I12" s="237">
        <f>+'410101'!M12</f>
        <v>0</v>
      </c>
      <c r="J12" s="238" t="s">
        <v>1744</v>
      </c>
      <c r="K12" s="239">
        <f>+G12+H12</f>
        <v>33</v>
      </c>
      <c r="L12" s="239">
        <v>0</v>
      </c>
      <c r="M12" s="239">
        <v>0</v>
      </c>
      <c r="N12" s="239">
        <v>0</v>
      </c>
      <c r="O12" s="239">
        <v>2</v>
      </c>
      <c r="P12" s="239">
        <v>0</v>
      </c>
      <c r="Q12" s="239">
        <v>8</v>
      </c>
      <c r="R12" s="239">
        <v>0</v>
      </c>
      <c r="S12" s="239">
        <v>0</v>
      </c>
      <c r="T12" s="239">
        <v>0</v>
      </c>
      <c r="U12" s="239">
        <v>0</v>
      </c>
      <c r="V12" s="239">
        <v>0</v>
      </c>
      <c r="W12" s="239">
        <v>2</v>
      </c>
      <c r="X12" s="239">
        <v>0</v>
      </c>
      <c r="Y12" s="239">
        <v>0</v>
      </c>
      <c r="Z12" s="239">
        <v>0</v>
      </c>
      <c r="AA12" s="239">
        <v>0</v>
      </c>
      <c r="AB12" s="239">
        <v>0</v>
      </c>
      <c r="AC12" s="239">
        <v>0</v>
      </c>
      <c r="AD12" s="239">
        <v>0</v>
      </c>
      <c r="AE12" s="239">
        <v>0</v>
      </c>
      <c r="AF12" s="239">
        <v>0</v>
      </c>
    </row>
    <row r="13" spans="1:32" s="36" customFormat="1" ht="45.6" customHeight="1" x14ac:dyDescent="0.2">
      <c r="B13" s="240">
        <v>410102</v>
      </c>
      <c r="C13" s="241" t="str">
        <f>+'410102'!C13</f>
        <v xml:space="preserve">Desarrollo Académico </v>
      </c>
      <c r="D13" s="82">
        <f>+'410102'!E13</f>
        <v>615936808.25</v>
      </c>
      <c r="E13" s="242">
        <f>+'410102'!F14</f>
        <v>0.83332904142930797</v>
      </c>
      <c r="F13" s="240">
        <f>+'410102'!M11</f>
        <v>15</v>
      </c>
      <c r="G13" s="243">
        <f>+'410102'!M12</f>
        <v>13</v>
      </c>
      <c r="H13" s="244">
        <f>+'410102'!M13</f>
        <v>0</v>
      </c>
      <c r="I13" s="245">
        <f>+'410102'!M14</f>
        <v>2</v>
      </c>
      <c r="J13" s="238" t="s">
        <v>1744</v>
      </c>
      <c r="K13" s="239">
        <f t="shared" ref="K13:K34" si="1">+G13+H13</f>
        <v>13</v>
      </c>
      <c r="L13" s="239">
        <v>0</v>
      </c>
      <c r="M13" s="239">
        <v>0</v>
      </c>
      <c r="N13" s="239">
        <v>0</v>
      </c>
      <c r="O13" s="239">
        <v>0</v>
      </c>
      <c r="P13" s="239">
        <v>0</v>
      </c>
      <c r="Q13" s="239">
        <v>8</v>
      </c>
      <c r="R13" s="239">
        <v>0</v>
      </c>
      <c r="S13" s="239">
        <v>0</v>
      </c>
      <c r="T13" s="239">
        <v>0</v>
      </c>
      <c r="U13" s="239">
        <v>0</v>
      </c>
      <c r="V13" s="239">
        <v>0</v>
      </c>
      <c r="W13" s="239">
        <v>1</v>
      </c>
      <c r="X13" s="239">
        <v>0</v>
      </c>
      <c r="Y13" s="239">
        <v>0</v>
      </c>
      <c r="Z13" s="239">
        <v>0</v>
      </c>
      <c r="AA13" s="239">
        <v>0</v>
      </c>
      <c r="AB13" s="239">
        <v>0</v>
      </c>
      <c r="AC13" s="239">
        <v>0</v>
      </c>
      <c r="AD13" s="239">
        <v>0</v>
      </c>
      <c r="AE13" s="239">
        <v>1</v>
      </c>
      <c r="AF13" s="239">
        <v>0</v>
      </c>
    </row>
    <row r="14" spans="1:32" s="36" customFormat="1" ht="45.6" customHeight="1" x14ac:dyDescent="0.2">
      <c r="B14" s="240">
        <v>410103</v>
      </c>
      <c r="C14" s="241" t="str">
        <f>+'410103'!C13</f>
        <v>Dotacion Laboratorio</v>
      </c>
      <c r="D14" s="82">
        <f>+'410103'!E13</f>
        <v>3991764977.9200001</v>
      </c>
      <c r="E14" s="246">
        <f>+'410103'!F14</f>
        <v>0.98133130774677246</v>
      </c>
      <c r="F14" s="240">
        <f>+'410103'!M11</f>
        <v>37</v>
      </c>
      <c r="G14" s="243">
        <f>+'410103'!M12</f>
        <v>25</v>
      </c>
      <c r="H14" s="244">
        <f>+'410103'!M13</f>
        <v>2</v>
      </c>
      <c r="I14" s="245">
        <f>+'410103'!M14</f>
        <v>10</v>
      </c>
      <c r="J14" s="238" t="s">
        <v>1744</v>
      </c>
      <c r="K14" s="239">
        <f t="shared" si="1"/>
        <v>27</v>
      </c>
      <c r="L14" s="239">
        <v>0</v>
      </c>
      <c r="M14" s="239">
        <v>0</v>
      </c>
      <c r="N14" s="239">
        <v>0</v>
      </c>
      <c r="O14" s="239">
        <v>4</v>
      </c>
      <c r="P14" s="239">
        <v>3</v>
      </c>
      <c r="Q14" s="239">
        <v>8</v>
      </c>
      <c r="R14" s="239">
        <v>2</v>
      </c>
      <c r="S14" s="239">
        <v>1</v>
      </c>
      <c r="T14" s="239">
        <v>1</v>
      </c>
      <c r="U14" s="239">
        <v>0</v>
      </c>
      <c r="V14" s="239">
        <v>1</v>
      </c>
      <c r="W14" s="239">
        <v>0</v>
      </c>
      <c r="X14" s="239">
        <v>0</v>
      </c>
      <c r="Y14" s="239">
        <v>0</v>
      </c>
      <c r="Z14" s="239">
        <v>0</v>
      </c>
      <c r="AA14" s="239">
        <v>0</v>
      </c>
      <c r="AB14" s="239">
        <v>0</v>
      </c>
      <c r="AC14" s="239">
        <v>0</v>
      </c>
      <c r="AD14" s="239">
        <v>0</v>
      </c>
      <c r="AE14" s="239">
        <v>0</v>
      </c>
      <c r="AF14" s="239">
        <v>0</v>
      </c>
    </row>
    <row r="15" spans="1:32" s="36" customFormat="1" ht="45.6" customHeight="1" x14ac:dyDescent="0.2">
      <c r="B15" s="240">
        <v>410104</v>
      </c>
      <c r="C15" s="241" t="str">
        <f>+'410104'!C12</f>
        <v>Dotacion Biblioteca</v>
      </c>
      <c r="D15" s="82">
        <f>+'410104'!E12</f>
        <v>2650543454.25</v>
      </c>
      <c r="E15" s="242">
        <f>+'410104'!F13</f>
        <v>1.0286723866489125</v>
      </c>
      <c r="F15" s="240">
        <f>+'410104'!M10</f>
        <v>30</v>
      </c>
      <c r="G15" s="243">
        <f>+'410104'!M11</f>
        <v>25</v>
      </c>
      <c r="H15" s="244">
        <f>+'410104'!M12</f>
        <v>5</v>
      </c>
      <c r="I15" s="245">
        <f>+'410104'!M13</f>
        <v>0</v>
      </c>
      <c r="J15" s="238" t="s">
        <v>1744</v>
      </c>
      <c r="K15" s="239">
        <f t="shared" si="1"/>
        <v>30</v>
      </c>
      <c r="L15" s="239">
        <v>0</v>
      </c>
      <c r="M15" s="239">
        <v>2</v>
      </c>
      <c r="N15" s="239">
        <v>0</v>
      </c>
      <c r="O15" s="239">
        <v>2</v>
      </c>
      <c r="P15" s="239">
        <v>2</v>
      </c>
      <c r="Q15" s="239">
        <v>18</v>
      </c>
      <c r="R15" s="239">
        <v>0</v>
      </c>
      <c r="S15" s="239">
        <v>0</v>
      </c>
      <c r="T15" s="239">
        <v>0</v>
      </c>
      <c r="U15" s="239">
        <v>0</v>
      </c>
      <c r="V15" s="239">
        <v>0</v>
      </c>
      <c r="W15" s="239">
        <v>0</v>
      </c>
      <c r="X15" s="239">
        <v>0</v>
      </c>
      <c r="Y15" s="239">
        <v>1</v>
      </c>
      <c r="Z15" s="239">
        <v>0</v>
      </c>
      <c r="AA15" s="239">
        <v>1</v>
      </c>
      <c r="AB15" s="239">
        <v>0</v>
      </c>
      <c r="AC15" s="239">
        <v>0</v>
      </c>
      <c r="AD15" s="239">
        <v>0</v>
      </c>
      <c r="AE15" s="239">
        <v>0</v>
      </c>
      <c r="AF15" s="239">
        <v>0</v>
      </c>
    </row>
    <row r="16" spans="1:32" s="36" customFormat="1" ht="45.6" customHeight="1" x14ac:dyDescent="0.2">
      <c r="B16" s="240">
        <v>410105</v>
      </c>
      <c r="C16" s="241" t="str">
        <f>+'410105'!C13</f>
        <v>Archivo Documental</v>
      </c>
      <c r="D16" s="82">
        <f>+'410105'!E13</f>
        <v>421350216.56999999</v>
      </c>
      <c r="E16" s="246">
        <f>+'410105'!F14</f>
        <v>1.0507748722764587</v>
      </c>
      <c r="F16" s="240">
        <f>+'410105'!M11</f>
        <v>10</v>
      </c>
      <c r="G16" s="243">
        <f>+'410105'!M12</f>
        <v>8</v>
      </c>
      <c r="H16" s="244">
        <f>+'410105'!M13</f>
        <v>2</v>
      </c>
      <c r="I16" s="245">
        <f>+'410105'!M14</f>
        <v>0</v>
      </c>
      <c r="J16" s="238" t="s">
        <v>1744</v>
      </c>
      <c r="K16" s="239">
        <f t="shared" si="1"/>
        <v>10</v>
      </c>
      <c r="L16" s="239">
        <v>0</v>
      </c>
      <c r="M16" s="239">
        <v>0</v>
      </c>
      <c r="N16" s="239">
        <v>0</v>
      </c>
      <c r="O16" s="239">
        <v>0</v>
      </c>
      <c r="P16" s="239">
        <v>7</v>
      </c>
      <c r="Q16" s="239">
        <v>0</v>
      </c>
      <c r="R16" s="239">
        <v>0</v>
      </c>
      <c r="S16" s="239">
        <v>0</v>
      </c>
      <c r="T16" s="239">
        <v>0</v>
      </c>
      <c r="U16" s="239">
        <v>0</v>
      </c>
      <c r="V16" s="239">
        <v>0</v>
      </c>
      <c r="W16" s="239">
        <v>0</v>
      </c>
      <c r="X16" s="239">
        <v>0</v>
      </c>
      <c r="Y16" s="239">
        <v>0</v>
      </c>
      <c r="Z16" s="239">
        <v>0</v>
      </c>
      <c r="AA16" s="239">
        <v>0</v>
      </c>
      <c r="AB16" s="239">
        <v>0</v>
      </c>
      <c r="AC16" s="239">
        <v>0</v>
      </c>
      <c r="AD16" s="239">
        <v>0</v>
      </c>
      <c r="AE16" s="239">
        <v>1</v>
      </c>
      <c r="AF16" s="239">
        <v>0</v>
      </c>
    </row>
    <row r="17" spans="2:32" s="36" customFormat="1" ht="45.6" customHeight="1" x14ac:dyDescent="0.2">
      <c r="B17" s="240">
        <v>410106</v>
      </c>
      <c r="C17" s="241" t="str">
        <f>+'410106'!C13</f>
        <v>Investigacion</v>
      </c>
      <c r="D17" s="82">
        <f>+'410106'!E13</f>
        <v>2823730051.4699998</v>
      </c>
      <c r="E17" s="242">
        <f>+'410106'!F14</f>
        <v>0.52230520025531879</v>
      </c>
      <c r="F17" s="240">
        <f>+'410106'!M11</f>
        <v>154</v>
      </c>
      <c r="G17" s="243">
        <f>+'410106'!M12</f>
        <v>35</v>
      </c>
      <c r="H17" s="244">
        <f>+'410106'!M13</f>
        <v>40</v>
      </c>
      <c r="I17" s="245">
        <f>+'410106'!M14</f>
        <v>79</v>
      </c>
      <c r="J17" s="238" t="s">
        <v>1744</v>
      </c>
      <c r="K17" s="239">
        <f t="shared" si="1"/>
        <v>75</v>
      </c>
      <c r="L17" s="239">
        <v>0</v>
      </c>
      <c r="M17" s="239">
        <v>3</v>
      </c>
      <c r="N17" s="239">
        <v>0</v>
      </c>
      <c r="O17" s="239">
        <v>2</v>
      </c>
      <c r="P17" s="239">
        <v>2</v>
      </c>
      <c r="Q17" s="239">
        <v>1</v>
      </c>
      <c r="R17" s="239">
        <v>4</v>
      </c>
      <c r="S17" s="239">
        <v>5</v>
      </c>
      <c r="T17" s="239">
        <v>1</v>
      </c>
      <c r="U17" s="239">
        <v>0</v>
      </c>
      <c r="V17" s="239">
        <v>1</v>
      </c>
      <c r="W17" s="239">
        <v>0</v>
      </c>
      <c r="X17" s="239">
        <v>0</v>
      </c>
      <c r="Y17" s="239">
        <v>0</v>
      </c>
      <c r="Z17" s="239">
        <v>2</v>
      </c>
      <c r="AA17" s="239">
        <v>5</v>
      </c>
      <c r="AB17" s="239">
        <v>3</v>
      </c>
      <c r="AC17" s="239">
        <v>3</v>
      </c>
      <c r="AD17" s="239">
        <v>2</v>
      </c>
      <c r="AE17" s="239">
        <v>1</v>
      </c>
      <c r="AF17" s="239">
        <v>0</v>
      </c>
    </row>
    <row r="18" spans="2:32" s="36" customFormat="1" ht="48.6" customHeight="1" x14ac:dyDescent="0.2">
      <c r="B18" s="240">
        <v>410107</v>
      </c>
      <c r="C18" s="241" t="str">
        <f>+'410107'!C13</f>
        <v>Centros de Estudios Agroambientales</v>
      </c>
      <c r="D18" s="82">
        <f>+'410107'!E13</f>
        <v>598185000</v>
      </c>
      <c r="E18" s="246">
        <f>+'410107'!F14</f>
        <v>0.67185674331519518</v>
      </c>
      <c r="F18" s="240">
        <f>+'410107'!M11</f>
        <v>10</v>
      </c>
      <c r="G18" s="243">
        <f>+'410107'!M12</f>
        <v>3</v>
      </c>
      <c r="H18" s="244">
        <f>+'410107'!M13</f>
        <v>7</v>
      </c>
      <c r="I18" s="245">
        <f>+'410107'!M14</f>
        <v>0</v>
      </c>
      <c r="J18" s="238" t="s">
        <v>1744</v>
      </c>
      <c r="K18" s="239">
        <f t="shared" si="1"/>
        <v>10</v>
      </c>
      <c r="L18" s="239">
        <v>0</v>
      </c>
      <c r="M18" s="239">
        <v>0</v>
      </c>
      <c r="N18" s="239">
        <v>0</v>
      </c>
      <c r="O18" s="239">
        <v>2</v>
      </c>
      <c r="P18" s="239">
        <v>0</v>
      </c>
      <c r="Q18" s="239">
        <v>3</v>
      </c>
      <c r="R18" s="239">
        <v>1</v>
      </c>
      <c r="S18" s="239">
        <v>0</v>
      </c>
      <c r="T18" s="239">
        <v>0</v>
      </c>
      <c r="U18" s="239">
        <v>0</v>
      </c>
      <c r="V18" s="239">
        <v>0</v>
      </c>
      <c r="W18" s="239">
        <v>0</v>
      </c>
      <c r="X18" s="239">
        <v>0</v>
      </c>
      <c r="Y18" s="239">
        <v>0</v>
      </c>
      <c r="Z18" s="239">
        <v>0</v>
      </c>
      <c r="AA18" s="239">
        <v>0</v>
      </c>
      <c r="AB18" s="239">
        <v>1</v>
      </c>
      <c r="AC18" s="239">
        <v>0</v>
      </c>
      <c r="AD18" s="239">
        <v>0</v>
      </c>
      <c r="AE18" s="239">
        <v>0</v>
      </c>
      <c r="AF18" s="239">
        <v>0</v>
      </c>
    </row>
    <row r="19" spans="2:32" s="36" customFormat="1" ht="45.6" customHeight="1" x14ac:dyDescent="0.2">
      <c r="B19" s="240">
        <v>410108</v>
      </c>
      <c r="C19" s="241" t="str">
        <f>+'410108'!C13</f>
        <v xml:space="preserve">Planta Fisica </v>
      </c>
      <c r="D19" s="82">
        <f>+'410108'!E13</f>
        <v>22400835427.560001</v>
      </c>
      <c r="E19" s="242">
        <f>+'410108'!F14</f>
        <v>1.1616080610094603</v>
      </c>
      <c r="F19" s="240">
        <f>+'410108'!M11</f>
        <v>17</v>
      </c>
      <c r="G19" s="243">
        <f>+'410108'!M12</f>
        <v>9</v>
      </c>
      <c r="H19" s="244">
        <f>+'410108'!M13</f>
        <v>6</v>
      </c>
      <c r="I19" s="245">
        <f>+'410108'!M14</f>
        <v>2</v>
      </c>
      <c r="J19" s="238" t="s">
        <v>1744</v>
      </c>
      <c r="K19" s="239">
        <f t="shared" si="1"/>
        <v>15</v>
      </c>
      <c r="L19" s="239">
        <v>0</v>
      </c>
      <c r="M19" s="239">
        <v>0</v>
      </c>
      <c r="N19" s="239">
        <v>0</v>
      </c>
      <c r="O19" s="239">
        <v>0</v>
      </c>
      <c r="P19" s="239">
        <v>2</v>
      </c>
      <c r="Q19" s="239">
        <v>4</v>
      </c>
      <c r="R19" s="239">
        <v>2</v>
      </c>
      <c r="S19" s="239">
        <v>0</v>
      </c>
      <c r="T19" s="239">
        <v>0</v>
      </c>
      <c r="U19" s="239">
        <v>0</v>
      </c>
      <c r="V19" s="239">
        <v>0</v>
      </c>
      <c r="W19" s="239">
        <v>0</v>
      </c>
      <c r="X19" s="239">
        <v>0</v>
      </c>
      <c r="Y19" s="239">
        <v>1</v>
      </c>
      <c r="Z19" s="239">
        <v>1</v>
      </c>
      <c r="AA19" s="239">
        <v>0</v>
      </c>
      <c r="AB19" s="239">
        <v>0</v>
      </c>
      <c r="AC19" s="239">
        <v>0</v>
      </c>
      <c r="AD19" s="239">
        <v>0</v>
      </c>
      <c r="AE19" s="239">
        <v>4</v>
      </c>
      <c r="AF19" s="239">
        <v>0</v>
      </c>
    </row>
    <row r="20" spans="2:32" s="36" customFormat="1" ht="45.6" customHeight="1" x14ac:dyDescent="0.2">
      <c r="B20" s="240">
        <v>410109</v>
      </c>
      <c r="C20" s="241" t="str">
        <f>+'410109'!C13</f>
        <v>Desarrollo Tecnologico</v>
      </c>
      <c r="D20" s="82">
        <f>+'410109'!E13</f>
        <v>7121471338.4399996</v>
      </c>
      <c r="E20" s="246">
        <f>+'410109'!F14</f>
        <v>0.98852971534139555</v>
      </c>
      <c r="F20" s="240">
        <f>+'410109'!M11</f>
        <v>34</v>
      </c>
      <c r="G20" s="243">
        <f>+'410109'!M12</f>
        <v>21</v>
      </c>
      <c r="H20" s="244">
        <f>+'410109'!M13</f>
        <v>4</v>
      </c>
      <c r="I20" s="245">
        <f>+'410109'!M14</f>
        <v>9</v>
      </c>
      <c r="J20" s="238" t="s">
        <v>1744</v>
      </c>
      <c r="K20" s="239">
        <f t="shared" si="1"/>
        <v>25</v>
      </c>
      <c r="L20" s="239">
        <v>0</v>
      </c>
      <c r="M20" s="239">
        <v>0</v>
      </c>
      <c r="N20" s="239">
        <v>0</v>
      </c>
      <c r="O20" s="239">
        <v>1</v>
      </c>
      <c r="P20" s="239">
        <v>2</v>
      </c>
      <c r="Q20" s="239">
        <v>2</v>
      </c>
      <c r="R20" s="239">
        <v>5</v>
      </c>
      <c r="S20" s="239">
        <v>1</v>
      </c>
      <c r="T20" s="239">
        <v>0</v>
      </c>
      <c r="U20" s="239">
        <v>1</v>
      </c>
      <c r="V20" s="239">
        <v>0</v>
      </c>
      <c r="W20" s="239">
        <v>2</v>
      </c>
      <c r="X20" s="239">
        <v>0</v>
      </c>
      <c r="Y20" s="239">
        <v>0</v>
      </c>
      <c r="Z20" s="239">
        <v>1</v>
      </c>
      <c r="AA20" s="239">
        <v>1</v>
      </c>
      <c r="AB20" s="239">
        <v>0</v>
      </c>
      <c r="AC20" s="239">
        <v>0</v>
      </c>
      <c r="AD20" s="239">
        <v>0</v>
      </c>
      <c r="AE20" s="239">
        <v>0</v>
      </c>
      <c r="AF20" s="239">
        <v>0</v>
      </c>
    </row>
    <row r="21" spans="2:32" s="36" customFormat="1" ht="45.6" customHeight="1" x14ac:dyDescent="0.2">
      <c r="B21" s="240">
        <v>410110</v>
      </c>
      <c r="C21" s="241" t="str">
        <f>+'410110'!C13</f>
        <v>Bienestar Universitario</v>
      </c>
      <c r="D21" s="82" t="str">
        <f>+'410110'!E13</f>
        <v>1.714.345.682,27</v>
      </c>
      <c r="E21" s="242">
        <f>+'410110'!F14</f>
        <v>0.90108302192270906</v>
      </c>
      <c r="F21" s="240">
        <f>+'410110'!M11</f>
        <v>136</v>
      </c>
      <c r="G21" s="243">
        <f>+'410110'!M12</f>
        <v>121</v>
      </c>
      <c r="H21" s="244">
        <f>+'410110'!M13</f>
        <v>5</v>
      </c>
      <c r="I21" s="245">
        <f>+'410110'!M14</f>
        <v>10</v>
      </c>
      <c r="J21" s="238" t="s">
        <v>1744</v>
      </c>
      <c r="K21" s="239">
        <f t="shared" si="1"/>
        <v>126</v>
      </c>
      <c r="L21" s="239">
        <v>12</v>
      </c>
      <c r="M21" s="239">
        <v>0</v>
      </c>
      <c r="N21" s="239">
        <v>1</v>
      </c>
      <c r="O21" s="239">
        <v>16</v>
      </c>
      <c r="P21" s="239">
        <v>16</v>
      </c>
      <c r="Q21" s="239">
        <v>0</v>
      </c>
      <c r="R21" s="239">
        <v>0</v>
      </c>
      <c r="S21" s="239">
        <v>3</v>
      </c>
      <c r="T21" s="239">
        <v>0</v>
      </c>
      <c r="U21" s="239">
        <v>1</v>
      </c>
      <c r="V21" s="239">
        <v>0</v>
      </c>
      <c r="W21" s="239">
        <v>0</v>
      </c>
      <c r="X21" s="239">
        <v>0</v>
      </c>
      <c r="Y21" s="239">
        <v>2</v>
      </c>
      <c r="Z21" s="239">
        <v>3</v>
      </c>
      <c r="AA21" s="239">
        <v>0</v>
      </c>
      <c r="AB21" s="239">
        <v>0</v>
      </c>
      <c r="AC21" s="239">
        <v>0</v>
      </c>
      <c r="AD21" s="239">
        <v>0</v>
      </c>
      <c r="AE21" s="239">
        <v>0</v>
      </c>
      <c r="AF21" s="239">
        <v>0</v>
      </c>
    </row>
    <row r="22" spans="2:32" s="36" customFormat="1" ht="57.6" customHeight="1" x14ac:dyDescent="0.2">
      <c r="B22" s="240">
        <v>410111</v>
      </c>
      <c r="C22" s="241" t="s">
        <v>20</v>
      </c>
      <c r="D22" s="82">
        <f>+'410111'!E13</f>
        <v>123960000</v>
      </c>
      <c r="E22" s="246">
        <f>+'410111'!F14</f>
        <v>1.3825857454017425</v>
      </c>
      <c r="F22" s="240">
        <f>+'410111'!M11</f>
        <v>18</v>
      </c>
      <c r="G22" s="243">
        <f>+'410111'!M12</f>
        <v>17</v>
      </c>
      <c r="H22" s="244">
        <f>+'410111'!M13</f>
        <v>1</v>
      </c>
      <c r="I22" s="245">
        <f>+'410111'!M14</f>
        <v>0</v>
      </c>
      <c r="J22" s="238" t="s">
        <v>1744</v>
      </c>
      <c r="K22" s="239">
        <f t="shared" si="1"/>
        <v>18</v>
      </c>
      <c r="L22" s="239">
        <v>0</v>
      </c>
      <c r="M22" s="239">
        <v>0</v>
      </c>
      <c r="N22" s="239">
        <v>0</v>
      </c>
      <c r="O22" s="239">
        <v>0</v>
      </c>
      <c r="P22" s="239">
        <v>0</v>
      </c>
      <c r="Q22" s="239">
        <v>0</v>
      </c>
      <c r="R22" s="239">
        <v>0</v>
      </c>
      <c r="S22" s="239">
        <v>0</v>
      </c>
      <c r="T22" s="239">
        <v>0</v>
      </c>
      <c r="U22" s="239">
        <v>0</v>
      </c>
      <c r="V22" s="239">
        <v>0</v>
      </c>
      <c r="W22" s="239">
        <v>0</v>
      </c>
      <c r="X22" s="239">
        <v>0</v>
      </c>
      <c r="Y22" s="239">
        <v>0</v>
      </c>
      <c r="Z22" s="239">
        <v>0</v>
      </c>
      <c r="AA22" s="239">
        <v>0</v>
      </c>
      <c r="AB22" s="239">
        <v>7</v>
      </c>
      <c r="AC22" s="239">
        <v>0</v>
      </c>
      <c r="AD22" s="239">
        <v>0</v>
      </c>
      <c r="AE22" s="239">
        <v>1</v>
      </c>
      <c r="AF22" s="239">
        <v>0</v>
      </c>
    </row>
    <row r="23" spans="2:32" s="36" customFormat="1" ht="57.6" customHeight="1" x14ac:dyDescent="0.2">
      <c r="B23" s="240">
        <v>410112</v>
      </c>
      <c r="C23" s="241" t="s">
        <v>21</v>
      </c>
      <c r="D23" s="82">
        <f>+'410112'!E13</f>
        <v>123960000</v>
      </c>
      <c r="E23" s="242">
        <f>+'410112'!F14</f>
        <v>0.80212293481768315</v>
      </c>
      <c r="F23" s="240">
        <f>+'410112'!M11</f>
        <v>16</v>
      </c>
      <c r="G23" s="243">
        <f>+'410112'!M12</f>
        <v>7</v>
      </c>
      <c r="H23" s="244">
        <f>+'410112'!M13</f>
        <v>5</v>
      </c>
      <c r="I23" s="245">
        <f>+'410112'!M14</f>
        <v>4</v>
      </c>
      <c r="J23" s="238" t="s">
        <v>1744</v>
      </c>
      <c r="K23" s="239">
        <f t="shared" si="1"/>
        <v>12</v>
      </c>
      <c r="L23" s="239">
        <v>0</v>
      </c>
      <c r="M23" s="239">
        <v>1</v>
      </c>
      <c r="N23" s="239">
        <v>0</v>
      </c>
      <c r="O23" s="239">
        <v>0</v>
      </c>
      <c r="P23" s="239">
        <v>0</v>
      </c>
      <c r="Q23" s="239">
        <v>1</v>
      </c>
      <c r="R23" s="239">
        <v>0</v>
      </c>
      <c r="S23" s="239">
        <v>0</v>
      </c>
      <c r="T23" s="239">
        <v>0</v>
      </c>
      <c r="U23" s="239">
        <v>0</v>
      </c>
      <c r="V23" s="239">
        <v>0</v>
      </c>
      <c r="W23" s="239">
        <v>0</v>
      </c>
      <c r="X23" s="239">
        <v>0</v>
      </c>
      <c r="Y23" s="239">
        <v>0</v>
      </c>
      <c r="Z23" s="239">
        <v>0</v>
      </c>
      <c r="AA23" s="239">
        <v>0</v>
      </c>
      <c r="AB23" s="239">
        <v>0</v>
      </c>
      <c r="AC23" s="239">
        <v>0</v>
      </c>
      <c r="AD23" s="239">
        <v>0</v>
      </c>
      <c r="AE23" s="239">
        <v>0</v>
      </c>
      <c r="AF23" s="239">
        <v>0</v>
      </c>
    </row>
    <row r="24" spans="2:32" s="36" customFormat="1" ht="45.6" customHeight="1" x14ac:dyDescent="0.2">
      <c r="B24" s="240">
        <v>410113</v>
      </c>
      <c r="C24" s="241" t="s">
        <v>22</v>
      </c>
      <c r="D24" s="82">
        <f>+'410113'!E13</f>
        <v>216531692.88</v>
      </c>
      <c r="E24" s="246">
        <f>+'410113'!F14</f>
        <v>0.74544268717953044</v>
      </c>
      <c r="F24" s="240">
        <f>+'410113'!M10</f>
        <v>11</v>
      </c>
      <c r="G24" s="243">
        <f>+'410113'!M11</f>
        <v>8</v>
      </c>
      <c r="H24" s="244">
        <f>+'410113'!M12</f>
        <v>0</v>
      </c>
      <c r="I24" s="245">
        <f>+'410113'!M13</f>
        <v>3</v>
      </c>
      <c r="J24" s="238" t="s">
        <v>1744</v>
      </c>
      <c r="K24" s="239">
        <f t="shared" si="1"/>
        <v>8</v>
      </c>
      <c r="L24" s="239">
        <v>0</v>
      </c>
      <c r="M24" s="239">
        <v>0</v>
      </c>
      <c r="N24" s="239">
        <v>0</v>
      </c>
      <c r="O24" s="239">
        <v>0</v>
      </c>
      <c r="P24" s="239">
        <v>0</v>
      </c>
      <c r="Q24" s="239">
        <v>1</v>
      </c>
      <c r="R24" s="239">
        <v>1</v>
      </c>
      <c r="S24" s="239">
        <v>0</v>
      </c>
      <c r="T24" s="239">
        <v>0</v>
      </c>
      <c r="U24" s="239">
        <v>0</v>
      </c>
      <c r="V24" s="239">
        <v>0</v>
      </c>
      <c r="W24" s="239">
        <v>0</v>
      </c>
      <c r="X24" s="239">
        <v>0</v>
      </c>
      <c r="Y24" s="239">
        <v>0</v>
      </c>
      <c r="Z24" s="239">
        <v>0</v>
      </c>
      <c r="AA24" s="239">
        <v>0</v>
      </c>
      <c r="AB24" s="239">
        <v>0</v>
      </c>
      <c r="AC24" s="239">
        <v>2</v>
      </c>
      <c r="AD24" s="239">
        <v>0</v>
      </c>
      <c r="AE24" s="239">
        <v>0</v>
      </c>
      <c r="AF24" s="239">
        <v>0</v>
      </c>
    </row>
    <row r="25" spans="2:32" s="36" customFormat="1" ht="45.6" customHeight="1" x14ac:dyDescent="0.2">
      <c r="B25" s="240">
        <v>410114</v>
      </c>
      <c r="C25" s="241" t="s">
        <v>23</v>
      </c>
      <c r="D25" s="82">
        <f>+'410114'!E13</f>
        <v>959900000</v>
      </c>
      <c r="E25" s="242">
        <f>+'410114'!F14</f>
        <v>0.97016159495780807</v>
      </c>
      <c r="F25" s="240">
        <f>+'410114'!M11</f>
        <v>36</v>
      </c>
      <c r="G25" s="243">
        <f>+'410114'!M12</f>
        <v>31</v>
      </c>
      <c r="H25" s="244">
        <f>+'410114'!M13</f>
        <v>4</v>
      </c>
      <c r="I25" s="245">
        <f>+'410114'!M14</f>
        <v>1</v>
      </c>
      <c r="J25" s="238" t="s">
        <v>1744</v>
      </c>
      <c r="K25" s="239">
        <f t="shared" si="1"/>
        <v>35</v>
      </c>
      <c r="L25" s="239">
        <v>0</v>
      </c>
      <c r="M25" s="239">
        <v>0</v>
      </c>
      <c r="N25" s="239">
        <v>0</v>
      </c>
      <c r="O25" s="239">
        <v>1</v>
      </c>
      <c r="P25" s="239">
        <v>0</v>
      </c>
      <c r="Q25" s="239">
        <v>1</v>
      </c>
      <c r="R25" s="239">
        <v>7</v>
      </c>
      <c r="S25" s="239">
        <v>1</v>
      </c>
      <c r="T25" s="239">
        <v>0</v>
      </c>
      <c r="U25" s="239">
        <v>0</v>
      </c>
      <c r="V25" s="239">
        <v>0</v>
      </c>
      <c r="W25" s="239">
        <v>0</v>
      </c>
      <c r="X25" s="239">
        <v>0</v>
      </c>
      <c r="Y25" s="239">
        <v>2</v>
      </c>
      <c r="Z25" s="239">
        <v>0</v>
      </c>
      <c r="AA25" s="239">
        <v>0</v>
      </c>
      <c r="AB25" s="239">
        <v>0</v>
      </c>
      <c r="AC25" s="239">
        <v>1</v>
      </c>
      <c r="AD25" s="239">
        <v>0</v>
      </c>
      <c r="AE25" s="239">
        <v>3</v>
      </c>
      <c r="AF25" s="239">
        <v>0</v>
      </c>
    </row>
    <row r="26" spans="2:32" s="36" customFormat="1" ht="45.6" customHeight="1" x14ac:dyDescent="0.2">
      <c r="B26" s="240">
        <v>410115</v>
      </c>
      <c r="C26" s="241" t="s">
        <v>24</v>
      </c>
      <c r="D26" s="82">
        <f>+'410115'!E13</f>
        <v>154950000</v>
      </c>
      <c r="E26" s="246">
        <f>+'410115'!F14</f>
        <v>1.1418120942239431</v>
      </c>
      <c r="F26" s="240">
        <f>+'410115'!M10</f>
        <v>11</v>
      </c>
      <c r="G26" s="243">
        <f>+'410115'!M11</f>
        <v>8</v>
      </c>
      <c r="H26" s="244">
        <f>+'410115'!M12</f>
        <v>3</v>
      </c>
      <c r="I26" s="245">
        <f>+'410115'!M13</f>
        <v>0</v>
      </c>
      <c r="J26" s="238" t="s">
        <v>1744</v>
      </c>
      <c r="K26" s="239">
        <f t="shared" si="1"/>
        <v>11</v>
      </c>
      <c r="L26" s="239">
        <v>0</v>
      </c>
      <c r="M26" s="239">
        <v>1</v>
      </c>
      <c r="N26" s="239">
        <v>0</v>
      </c>
      <c r="O26" s="239">
        <v>2</v>
      </c>
      <c r="P26" s="239">
        <v>1</v>
      </c>
      <c r="Q26" s="239">
        <v>1</v>
      </c>
      <c r="R26" s="239">
        <v>0</v>
      </c>
      <c r="S26" s="239">
        <v>0</v>
      </c>
      <c r="T26" s="239">
        <v>0</v>
      </c>
      <c r="U26" s="239">
        <v>0</v>
      </c>
      <c r="V26" s="239">
        <v>0</v>
      </c>
      <c r="W26" s="239">
        <v>0</v>
      </c>
      <c r="X26" s="239">
        <v>0</v>
      </c>
      <c r="Y26" s="239">
        <v>0</v>
      </c>
      <c r="Z26" s="239">
        <v>0</v>
      </c>
      <c r="AA26" s="239">
        <v>0</v>
      </c>
      <c r="AB26" s="239">
        <v>0</v>
      </c>
      <c r="AC26" s="239">
        <v>0</v>
      </c>
      <c r="AD26" s="239">
        <v>0</v>
      </c>
      <c r="AE26" s="239">
        <v>0</v>
      </c>
      <c r="AF26" s="239">
        <v>0</v>
      </c>
    </row>
    <row r="27" spans="2:32" s="36" customFormat="1" ht="45.6" customHeight="1" x14ac:dyDescent="0.2">
      <c r="B27" s="240">
        <v>410116</v>
      </c>
      <c r="C27" s="241" t="s">
        <v>25</v>
      </c>
      <c r="D27" s="82">
        <f>+'410116'!E13</f>
        <v>306600000</v>
      </c>
      <c r="E27" s="242">
        <f>+'410116'!F14</f>
        <v>0.91620961513372468</v>
      </c>
      <c r="F27" s="240">
        <f>+'410116'!M10</f>
        <v>60</v>
      </c>
      <c r="G27" s="243">
        <f>+'410116'!M11</f>
        <v>56</v>
      </c>
      <c r="H27" s="244">
        <f>+'410116'!M12</f>
        <v>2</v>
      </c>
      <c r="I27" s="245">
        <f>+'410116'!M13</f>
        <v>2</v>
      </c>
      <c r="J27" s="238" t="s">
        <v>1744</v>
      </c>
      <c r="K27" s="239">
        <f t="shared" si="1"/>
        <v>58</v>
      </c>
      <c r="L27" s="239">
        <v>0</v>
      </c>
      <c r="M27" s="239">
        <v>0</v>
      </c>
      <c r="N27" s="239">
        <v>1</v>
      </c>
      <c r="O27" s="239">
        <v>0</v>
      </c>
      <c r="P27" s="239">
        <v>0</v>
      </c>
      <c r="Q27" s="239">
        <v>0</v>
      </c>
      <c r="R27" s="239">
        <v>0</v>
      </c>
      <c r="S27" s="239">
        <v>0</v>
      </c>
      <c r="T27" s="239">
        <v>0</v>
      </c>
      <c r="U27" s="239">
        <v>0</v>
      </c>
      <c r="V27" s="239">
        <v>0</v>
      </c>
      <c r="W27" s="239">
        <v>0</v>
      </c>
      <c r="X27" s="239">
        <v>0</v>
      </c>
      <c r="Y27" s="239">
        <v>0</v>
      </c>
      <c r="Z27" s="239">
        <v>0</v>
      </c>
      <c r="AA27" s="239">
        <v>10</v>
      </c>
      <c r="AB27" s="239">
        <v>0</v>
      </c>
      <c r="AC27" s="239">
        <v>0</v>
      </c>
      <c r="AD27" s="239">
        <v>0</v>
      </c>
      <c r="AE27" s="239">
        <v>1</v>
      </c>
      <c r="AF27" s="239">
        <v>0</v>
      </c>
    </row>
    <row r="28" spans="2:32" s="36" customFormat="1" ht="45.6" customHeight="1" x14ac:dyDescent="0.2">
      <c r="B28" s="240">
        <v>410117</v>
      </c>
      <c r="C28" s="241" t="s">
        <v>26</v>
      </c>
      <c r="D28" s="82">
        <f>+'410117'!E13</f>
        <v>206600000</v>
      </c>
      <c r="E28" s="246">
        <f>+'410117'!F14</f>
        <v>1</v>
      </c>
      <c r="F28" s="240">
        <f>+'410117'!M10</f>
        <v>5</v>
      </c>
      <c r="G28" s="243">
        <f>+'410117'!M11</f>
        <v>2</v>
      </c>
      <c r="H28" s="244">
        <f>+'410117'!M12</f>
        <v>1</v>
      </c>
      <c r="I28" s="245">
        <f>+'410117'!M13</f>
        <v>2</v>
      </c>
      <c r="J28" s="238" t="s">
        <v>1744</v>
      </c>
      <c r="K28" s="239">
        <f t="shared" si="1"/>
        <v>3</v>
      </c>
      <c r="L28" s="239">
        <v>0</v>
      </c>
      <c r="M28" s="239">
        <v>0</v>
      </c>
      <c r="N28" s="239">
        <v>0</v>
      </c>
      <c r="O28" s="239">
        <v>0</v>
      </c>
      <c r="P28" s="239">
        <v>0</v>
      </c>
      <c r="Q28" s="239">
        <v>0</v>
      </c>
      <c r="R28" s="239">
        <v>0</v>
      </c>
      <c r="S28" s="239">
        <v>0</v>
      </c>
      <c r="T28" s="239">
        <v>0</v>
      </c>
      <c r="U28" s="239">
        <v>0</v>
      </c>
      <c r="V28" s="239">
        <v>0</v>
      </c>
      <c r="W28" s="239">
        <v>0</v>
      </c>
      <c r="X28" s="239">
        <v>0</v>
      </c>
      <c r="Y28" s="239">
        <v>0</v>
      </c>
      <c r="Z28" s="239">
        <v>0</v>
      </c>
      <c r="AA28" s="239">
        <v>1</v>
      </c>
      <c r="AB28" s="239">
        <v>0</v>
      </c>
      <c r="AC28" s="239">
        <v>0</v>
      </c>
      <c r="AD28" s="239">
        <v>0</v>
      </c>
      <c r="AE28" s="239">
        <v>0</v>
      </c>
      <c r="AF28" s="239">
        <v>0</v>
      </c>
    </row>
    <row r="29" spans="2:32" s="36" customFormat="1" ht="45.6" customHeight="1" x14ac:dyDescent="0.2">
      <c r="B29" s="240">
        <v>410118</v>
      </c>
      <c r="C29" s="241" t="s">
        <v>27</v>
      </c>
      <c r="D29" s="82">
        <f>+'410118'!E13</f>
        <v>176550000</v>
      </c>
      <c r="E29" s="242">
        <f>+'410118'!F14</f>
        <v>0.53091853299348624</v>
      </c>
      <c r="F29" s="247">
        <f>+'410118'!M10</f>
        <v>11</v>
      </c>
      <c r="G29" s="243">
        <f>+'410118'!M11</f>
        <v>6</v>
      </c>
      <c r="H29" s="244">
        <f>+'410118'!M12</f>
        <v>1</v>
      </c>
      <c r="I29" s="245">
        <f>+'410118'!M13</f>
        <v>4</v>
      </c>
      <c r="J29" s="238" t="s">
        <v>1744</v>
      </c>
      <c r="K29" s="239">
        <f t="shared" si="1"/>
        <v>7</v>
      </c>
      <c r="L29" s="239">
        <v>2</v>
      </c>
      <c r="M29" s="239">
        <v>0</v>
      </c>
      <c r="N29" s="239">
        <v>0</v>
      </c>
      <c r="O29" s="239">
        <v>1</v>
      </c>
      <c r="P29" s="239">
        <v>1</v>
      </c>
      <c r="Q29" s="239">
        <v>0</v>
      </c>
      <c r="R29" s="239">
        <v>1</v>
      </c>
      <c r="S29" s="239">
        <v>0</v>
      </c>
      <c r="T29" s="239">
        <v>0</v>
      </c>
      <c r="U29" s="239">
        <v>0</v>
      </c>
      <c r="V29" s="239">
        <v>0</v>
      </c>
      <c r="W29" s="239">
        <v>0</v>
      </c>
      <c r="X29" s="239">
        <v>0</v>
      </c>
      <c r="Y29" s="239">
        <v>0</v>
      </c>
      <c r="Z29" s="239">
        <v>0</v>
      </c>
      <c r="AA29" s="239">
        <v>0</v>
      </c>
      <c r="AB29" s="239">
        <v>0</v>
      </c>
      <c r="AC29" s="239">
        <v>0</v>
      </c>
      <c r="AD29" s="239">
        <v>0</v>
      </c>
      <c r="AE29" s="239">
        <v>0</v>
      </c>
      <c r="AF29" s="239">
        <v>0</v>
      </c>
    </row>
    <row r="30" spans="2:32" s="36" customFormat="1" ht="45.6" customHeight="1" x14ac:dyDescent="0.2">
      <c r="B30" s="240">
        <v>410120</v>
      </c>
      <c r="C30" s="241" t="s">
        <v>28</v>
      </c>
      <c r="D30" s="82">
        <f>+'410120'!E13</f>
        <v>2138885401.8699999</v>
      </c>
      <c r="E30" s="242">
        <f>+'410120'!F14</f>
        <v>1.4093513833721587</v>
      </c>
      <c r="F30" s="248">
        <f>+'410120'!M10</f>
        <v>5</v>
      </c>
      <c r="G30" s="243">
        <f>+'410120'!M11</f>
        <v>5</v>
      </c>
      <c r="H30" s="244">
        <f>+'410120'!M12</f>
        <v>0</v>
      </c>
      <c r="I30" s="245">
        <f>+'410120'!M13</f>
        <v>0</v>
      </c>
      <c r="J30" s="238" t="s">
        <v>1744</v>
      </c>
      <c r="K30" s="239">
        <f t="shared" si="1"/>
        <v>5</v>
      </c>
      <c r="L30" s="239">
        <v>0</v>
      </c>
      <c r="M30" s="239">
        <v>0</v>
      </c>
      <c r="N30" s="239">
        <v>0</v>
      </c>
      <c r="O30" s="239">
        <v>0</v>
      </c>
      <c r="P30" s="239">
        <v>0</v>
      </c>
      <c r="Q30" s="239">
        <v>0</v>
      </c>
      <c r="R30" s="239">
        <v>0</v>
      </c>
      <c r="S30" s="239">
        <v>0</v>
      </c>
      <c r="T30" s="239">
        <v>0</v>
      </c>
      <c r="U30" s="239">
        <v>0</v>
      </c>
      <c r="V30" s="239">
        <v>0</v>
      </c>
      <c r="W30" s="239">
        <v>0</v>
      </c>
      <c r="X30" s="239">
        <v>0</v>
      </c>
      <c r="Y30" s="239">
        <v>0</v>
      </c>
      <c r="Z30" s="239">
        <v>0</v>
      </c>
      <c r="AA30" s="239">
        <v>0</v>
      </c>
      <c r="AB30" s="239">
        <v>0</v>
      </c>
      <c r="AC30" s="239">
        <v>0</v>
      </c>
      <c r="AD30" s="239">
        <v>0</v>
      </c>
      <c r="AE30" s="239">
        <v>1</v>
      </c>
      <c r="AF30" s="239">
        <v>0</v>
      </c>
    </row>
    <row r="31" spans="2:32" s="36" customFormat="1" ht="45.6" customHeight="1" x14ac:dyDescent="0.2">
      <c r="B31" s="240">
        <v>410122</v>
      </c>
      <c r="C31" s="241" t="s">
        <v>29</v>
      </c>
      <c r="D31" s="82">
        <f>+'410122'!E13</f>
        <v>350000000</v>
      </c>
      <c r="E31" s="242">
        <f>+'410122'!F14</f>
        <v>1.0115147171428571</v>
      </c>
      <c r="F31" s="248">
        <f>+'410122'!M10</f>
        <v>29</v>
      </c>
      <c r="G31" s="243">
        <f>+'410122'!M11</f>
        <v>29</v>
      </c>
      <c r="H31" s="244">
        <f>+'410122'!M12</f>
        <v>0</v>
      </c>
      <c r="I31" s="245">
        <f>+'410122'!M13</f>
        <v>0</v>
      </c>
      <c r="J31" s="238" t="s">
        <v>1744</v>
      </c>
      <c r="K31" s="239">
        <f t="shared" si="1"/>
        <v>29</v>
      </c>
      <c r="L31" s="239">
        <v>0</v>
      </c>
      <c r="M31" s="239">
        <v>0</v>
      </c>
      <c r="N31" s="239">
        <v>0</v>
      </c>
      <c r="O31" s="239">
        <v>1</v>
      </c>
      <c r="P31" s="239">
        <v>0</v>
      </c>
      <c r="Q31" s="239">
        <v>8</v>
      </c>
      <c r="R31" s="239">
        <v>1</v>
      </c>
      <c r="S31" s="239">
        <v>0</v>
      </c>
      <c r="T31" s="239">
        <v>0</v>
      </c>
      <c r="U31" s="239">
        <v>0</v>
      </c>
      <c r="V31" s="239">
        <v>0</v>
      </c>
      <c r="W31" s="239">
        <v>0</v>
      </c>
      <c r="X31" s="239">
        <v>0</v>
      </c>
      <c r="Y31" s="239">
        <v>1</v>
      </c>
      <c r="Z31" s="239">
        <v>0</v>
      </c>
      <c r="AA31" s="239">
        <v>0</v>
      </c>
      <c r="AB31" s="239">
        <v>0</v>
      </c>
      <c r="AC31" s="239">
        <v>0</v>
      </c>
      <c r="AD31" s="239">
        <v>0</v>
      </c>
      <c r="AE31" s="239">
        <v>0</v>
      </c>
      <c r="AF31" s="239">
        <v>0</v>
      </c>
    </row>
    <row r="32" spans="2:32" s="36" customFormat="1" ht="45.6" customHeight="1" x14ac:dyDescent="0.2">
      <c r="B32" s="240">
        <v>410123</v>
      </c>
      <c r="C32" s="241" t="s">
        <v>30</v>
      </c>
      <c r="D32" s="82">
        <f>+'410123'!E13</f>
        <v>796600000</v>
      </c>
      <c r="E32" s="246">
        <f>+'410123'!F14</f>
        <v>0.99541385638965607</v>
      </c>
      <c r="F32" s="248">
        <f>+'410123'!M10</f>
        <v>19</v>
      </c>
      <c r="G32" s="243">
        <f>+'410123'!M11</f>
        <v>16</v>
      </c>
      <c r="H32" s="244">
        <f>+'410123'!M12</f>
        <v>1</v>
      </c>
      <c r="I32" s="245">
        <f>+'410123'!M13</f>
        <v>2</v>
      </c>
      <c r="J32" s="238" t="s">
        <v>1744</v>
      </c>
      <c r="K32" s="239">
        <f t="shared" si="1"/>
        <v>17</v>
      </c>
      <c r="L32" s="239">
        <v>0</v>
      </c>
      <c r="M32" s="239">
        <v>0</v>
      </c>
      <c r="N32" s="239">
        <v>0</v>
      </c>
      <c r="O32" s="239">
        <v>0</v>
      </c>
      <c r="P32" s="239">
        <v>0</v>
      </c>
      <c r="Q32" s="239">
        <v>1</v>
      </c>
      <c r="R32" s="239">
        <v>0</v>
      </c>
      <c r="S32" s="239">
        <v>0</v>
      </c>
      <c r="T32" s="239">
        <v>0</v>
      </c>
      <c r="U32" s="239">
        <v>0</v>
      </c>
      <c r="V32" s="239">
        <v>0</v>
      </c>
      <c r="W32" s="239">
        <v>0</v>
      </c>
      <c r="X32" s="239">
        <v>0</v>
      </c>
      <c r="Y32" s="239">
        <v>0</v>
      </c>
      <c r="Z32" s="239">
        <v>0</v>
      </c>
      <c r="AA32" s="239">
        <v>0</v>
      </c>
      <c r="AB32" s="239">
        <v>0</v>
      </c>
      <c r="AC32" s="239">
        <v>2</v>
      </c>
      <c r="AD32" s="239">
        <v>0</v>
      </c>
      <c r="AE32" s="239">
        <v>0</v>
      </c>
      <c r="AF32" s="239">
        <v>0</v>
      </c>
    </row>
    <row r="33" spans="1:32" s="7" customFormat="1" ht="45.6" customHeight="1" x14ac:dyDescent="0.25">
      <c r="B33" s="240">
        <v>410125</v>
      </c>
      <c r="C33" s="241" t="s">
        <v>31</v>
      </c>
      <c r="D33" s="82">
        <f>+'410125'!E13</f>
        <v>103300000</v>
      </c>
      <c r="E33" s="246">
        <f>+'410125'!F14</f>
        <v>0.61310099709583732</v>
      </c>
      <c r="F33" s="249">
        <f>+'410125'!M10</f>
        <v>9</v>
      </c>
      <c r="G33" s="243">
        <f>+'410125'!M11</f>
        <v>7</v>
      </c>
      <c r="H33" s="244">
        <f>+'410125'!M12</f>
        <v>2</v>
      </c>
      <c r="I33" s="245">
        <f>+'410125'!M13</f>
        <v>0</v>
      </c>
      <c r="J33" s="238" t="s">
        <v>1744</v>
      </c>
      <c r="K33" s="239">
        <f t="shared" si="1"/>
        <v>9</v>
      </c>
      <c r="L33" s="239">
        <v>0</v>
      </c>
      <c r="M33" s="239">
        <v>0</v>
      </c>
      <c r="N33" s="239">
        <v>0</v>
      </c>
      <c r="O33" s="239">
        <v>0</v>
      </c>
      <c r="P33" s="239">
        <v>0</v>
      </c>
      <c r="Q33" s="239">
        <v>0</v>
      </c>
      <c r="R33" s="239">
        <v>0</v>
      </c>
      <c r="S33" s="239">
        <v>2</v>
      </c>
      <c r="T33" s="239">
        <v>0</v>
      </c>
      <c r="U33" s="239">
        <v>1</v>
      </c>
      <c r="V33" s="239">
        <v>0</v>
      </c>
      <c r="W33" s="239">
        <v>0</v>
      </c>
      <c r="X33" s="239">
        <v>0</v>
      </c>
      <c r="Y33" s="239">
        <v>3</v>
      </c>
      <c r="Z33" s="239">
        <v>0</v>
      </c>
      <c r="AA33" s="239">
        <v>0</v>
      </c>
      <c r="AB33" s="239">
        <v>0</v>
      </c>
      <c r="AC33" s="239">
        <v>0</v>
      </c>
      <c r="AD33" s="239">
        <v>2</v>
      </c>
      <c r="AE33" s="239">
        <v>0</v>
      </c>
      <c r="AF33" s="239">
        <v>0</v>
      </c>
    </row>
    <row r="34" spans="1:32" ht="45.6" customHeight="1" x14ac:dyDescent="0.2">
      <c r="A34" s="4"/>
      <c r="B34" s="240">
        <v>410126</v>
      </c>
      <c r="C34" s="241" t="s">
        <v>32</v>
      </c>
      <c r="D34" s="82">
        <f>+'410126'!E13</f>
        <v>600987648.96000004</v>
      </c>
      <c r="E34" s="254">
        <f>+'410126'!F14</f>
        <v>0.93395412030731784</v>
      </c>
      <c r="F34" s="249">
        <f>+'410126'!M10</f>
        <v>9</v>
      </c>
      <c r="G34" s="255">
        <f>+'410126'!M11</f>
        <v>5</v>
      </c>
      <c r="H34" s="244">
        <f>+'410126'!M12</f>
        <v>3</v>
      </c>
      <c r="I34" s="245">
        <f>+'410126'!M13</f>
        <v>1</v>
      </c>
      <c r="J34" s="238" t="s">
        <v>1744</v>
      </c>
      <c r="K34" s="239">
        <f t="shared" si="1"/>
        <v>8</v>
      </c>
      <c r="L34" s="239">
        <v>0</v>
      </c>
      <c r="M34" s="239">
        <v>0</v>
      </c>
      <c r="N34" s="239">
        <v>0</v>
      </c>
      <c r="O34" s="239">
        <v>0</v>
      </c>
      <c r="P34" s="239">
        <v>1</v>
      </c>
      <c r="Q34" s="239">
        <v>3</v>
      </c>
      <c r="R34" s="239">
        <v>4</v>
      </c>
      <c r="S34" s="239">
        <v>0</v>
      </c>
      <c r="T34" s="239">
        <v>0</v>
      </c>
      <c r="U34" s="239">
        <v>0</v>
      </c>
      <c r="V34" s="239">
        <v>0</v>
      </c>
      <c r="W34" s="239">
        <v>0</v>
      </c>
      <c r="X34" s="239">
        <v>0</v>
      </c>
      <c r="Y34" s="239">
        <v>0</v>
      </c>
      <c r="Z34" s="239">
        <v>0</v>
      </c>
      <c r="AA34" s="239">
        <v>0</v>
      </c>
      <c r="AB34" s="239">
        <v>0</v>
      </c>
      <c r="AC34" s="239">
        <v>2</v>
      </c>
      <c r="AD34" s="239">
        <v>0</v>
      </c>
      <c r="AE34" s="239">
        <v>0</v>
      </c>
      <c r="AF34" s="239">
        <v>0</v>
      </c>
    </row>
    <row r="35" spans="1:32" ht="45.6" customHeight="1" x14ac:dyDescent="0.2">
      <c r="A35" s="4"/>
      <c r="E35" s="223"/>
      <c r="G35" s="38"/>
      <c r="H35" s="38"/>
      <c r="I35" s="21"/>
      <c r="J35" s="238"/>
    </row>
    <row r="36" spans="1:32" ht="46.9" customHeight="1" x14ac:dyDescent="0.2">
      <c r="A36" s="557" t="s">
        <v>1648</v>
      </c>
      <c r="B36" s="557"/>
      <c r="C36" s="557"/>
      <c r="D36" s="557"/>
      <c r="G36" s="38"/>
      <c r="H36" s="38"/>
      <c r="I36" s="22"/>
      <c r="J36" s="214"/>
    </row>
    <row r="37" spans="1:32" x14ac:dyDescent="0.2">
      <c r="G37" s="38"/>
      <c r="H37" s="38"/>
      <c r="I37" s="21"/>
    </row>
    <row r="38" spans="1:32" ht="15" customHeight="1" x14ac:dyDescent="0.2">
      <c r="C38" s="220"/>
      <c r="G38" s="38"/>
      <c r="H38" s="38"/>
      <c r="I38" s="21"/>
      <c r="J38" s="216"/>
    </row>
    <row r="39" spans="1:32" x14ac:dyDescent="0.2">
      <c r="G39" s="38"/>
      <c r="H39" s="38"/>
      <c r="I39" s="21"/>
    </row>
    <row r="40" spans="1:32" x14ac:dyDescent="0.2">
      <c r="G40" s="38"/>
      <c r="H40" s="38"/>
      <c r="I40" s="21"/>
    </row>
    <row r="41" spans="1:32" x14ac:dyDescent="0.2">
      <c r="G41" s="38"/>
      <c r="H41" s="38"/>
      <c r="I41" s="21"/>
    </row>
    <row r="42" spans="1:32" x14ac:dyDescent="0.2">
      <c r="G42" s="38"/>
      <c r="H42" s="38"/>
      <c r="I42" s="21"/>
    </row>
    <row r="43" spans="1:32" x14ac:dyDescent="0.2">
      <c r="G43" s="38"/>
      <c r="H43" s="38"/>
      <c r="I43" s="21"/>
    </row>
    <row r="44" spans="1:32" x14ac:dyDescent="0.2">
      <c r="G44" s="38"/>
      <c r="H44" s="38"/>
      <c r="I44" s="21"/>
    </row>
    <row r="45" spans="1:32" x14ac:dyDescent="0.2">
      <c r="G45" s="38"/>
      <c r="H45" s="38"/>
      <c r="I45" s="21"/>
    </row>
    <row r="46" spans="1:32" x14ac:dyDescent="0.2">
      <c r="G46" s="38"/>
      <c r="H46" s="38"/>
      <c r="I46" s="21"/>
    </row>
    <row r="47" spans="1:32" x14ac:dyDescent="0.2">
      <c r="G47" s="38"/>
      <c r="H47" s="38"/>
      <c r="I47" s="21"/>
    </row>
    <row r="48" spans="1:32" x14ac:dyDescent="0.2">
      <c r="G48" s="38"/>
      <c r="H48" s="38"/>
      <c r="I48" s="21"/>
    </row>
    <row r="49" spans="7:9" x14ac:dyDescent="0.2">
      <c r="G49" s="38"/>
      <c r="H49" s="38"/>
      <c r="I49" s="21"/>
    </row>
    <row r="50" spans="7:9" x14ac:dyDescent="0.2">
      <c r="G50" s="38"/>
      <c r="H50" s="38"/>
      <c r="I50" s="21"/>
    </row>
    <row r="51" spans="7:9" x14ac:dyDescent="0.2">
      <c r="G51" s="38"/>
      <c r="H51" s="38"/>
      <c r="I51" s="21"/>
    </row>
    <row r="52" spans="7:9" x14ac:dyDescent="0.2">
      <c r="G52" s="38"/>
      <c r="H52" s="38"/>
      <c r="I52" s="21"/>
    </row>
    <row r="53" spans="7:9" x14ac:dyDescent="0.2">
      <c r="G53" s="38"/>
      <c r="H53" s="38"/>
      <c r="I53" s="21"/>
    </row>
    <row r="54" spans="7:9" x14ac:dyDescent="0.2">
      <c r="G54" s="38"/>
      <c r="H54" s="38"/>
      <c r="I54" s="21"/>
    </row>
    <row r="55" spans="7:9" x14ac:dyDescent="0.2">
      <c r="G55" s="38"/>
      <c r="H55" s="38"/>
      <c r="I55" s="21"/>
    </row>
    <row r="56" spans="7:9" x14ac:dyDescent="0.2">
      <c r="G56" s="38"/>
      <c r="H56" s="38"/>
      <c r="I56" s="21"/>
    </row>
    <row r="57" spans="7:9" x14ac:dyDescent="0.2">
      <c r="G57" s="38"/>
      <c r="H57" s="38"/>
      <c r="I57" s="21"/>
    </row>
    <row r="58" spans="7:9" x14ac:dyDescent="0.2">
      <c r="G58" s="38"/>
      <c r="H58" s="38"/>
      <c r="I58" s="21"/>
    </row>
    <row r="59" spans="7:9" x14ac:dyDescent="0.2">
      <c r="G59" s="38"/>
      <c r="H59" s="38"/>
      <c r="I59" s="21"/>
    </row>
    <row r="60" spans="7:9" x14ac:dyDescent="0.2">
      <c r="G60" s="38"/>
      <c r="H60" s="38"/>
      <c r="I60" s="21"/>
    </row>
    <row r="61" spans="7:9" x14ac:dyDescent="0.2">
      <c r="G61" s="38"/>
      <c r="H61" s="38"/>
      <c r="I61" s="21"/>
    </row>
    <row r="62" spans="7:9" x14ac:dyDescent="0.2">
      <c r="G62" s="38"/>
      <c r="H62" s="38"/>
      <c r="I62" s="21"/>
    </row>
    <row r="63" spans="7:9" x14ac:dyDescent="0.2">
      <c r="G63" s="38"/>
      <c r="H63" s="38"/>
      <c r="I63" s="21"/>
    </row>
    <row r="64" spans="7:9" x14ac:dyDescent="0.2">
      <c r="G64" s="38"/>
      <c r="H64" s="38"/>
      <c r="I64" s="21"/>
    </row>
    <row r="65" spans="7:9" x14ac:dyDescent="0.2">
      <c r="G65" s="38"/>
      <c r="H65" s="38"/>
      <c r="I65" s="21"/>
    </row>
    <row r="66" spans="7:9" x14ac:dyDescent="0.2">
      <c r="G66" s="38"/>
      <c r="H66" s="38"/>
      <c r="I66" s="21"/>
    </row>
    <row r="67" spans="7:9" x14ac:dyDescent="0.2">
      <c r="G67" s="38"/>
      <c r="H67" s="38"/>
      <c r="I67" s="21"/>
    </row>
    <row r="68" spans="7:9" x14ac:dyDescent="0.2">
      <c r="G68" s="38"/>
      <c r="H68" s="38"/>
      <c r="I68" s="21"/>
    </row>
    <row r="69" spans="7:9" x14ac:dyDescent="0.2">
      <c r="G69" s="38"/>
      <c r="H69" s="38"/>
      <c r="I69" s="21"/>
    </row>
    <row r="70" spans="7:9" x14ac:dyDescent="0.2">
      <c r="G70" s="38"/>
      <c r="H70" s="38"/>
      <c r="I70" s="21"/>
    </row>
    <row r="71" spans="7:9" x14ac:dyDescent="0.2">
      <c r="G71" s="38"/>
      <c r="H71" s="38"/>
      <c r="I71" s="21"/>
    </row>
    <row r="72" spans="7:9" x14ac:dyDescent="0.2">
      <c r="G72" s="38"/>
      <c r="H72" s="38"/>
      <c r="I72" s="21"/>
    </row>
    <row r="73" spans="7:9" x14ac:dyDescent="0.2">
      <c r="G73" s="38"/>
      <c r="H73" s="38"/>
      <c r="I73" s="21"/>
    </row>
    <row r="74" spans="7:9" x14ac:dyDescent="0.2">
      <c r="G74" s="38"/>
      <c r="H74" s="38"/>
      <c r="I74" s="21"/>
    </row>
    <row r="75" spans="7:9" x14ac:dyDescent="0.2">
      <c r="G75" s="38"/>
      <c r="H75" s="38"/>
      <c r="I75" s="21"/>
    </row>
    <row r="76" spans="7:9" x14ac:dyDescent="0.2">
      <c r="G76" s="38"/>
      <c r="H76" s="38"/>
      <c r="I76" s="21"/>
    </row>
    <row r="77" spans="7:9" x14ac:dyDescent="0.2">
      <c r="G77" s="38"/>
      <c r="H77" s="38"/>
      <c r="I77" s="21"/>
    </row>
  </sheetData>
  <sheetProtection algorithmName="SHA-512" hashValue="ZZVS9YmA5nb3V1gpzXsQ8siwsJ9ylRN4HGcbGcVvzB0c9Lrm1+YjsGgNobOHfBzwzyA9w7JBFAGAfxMKVyW/lA==" saltValue="ZCAzKKvKJbjsWD0xwYwTdQ==" spinCount="100000" sheet="1" objects="1" scenarios="1"/>
  <mergeCells count="18">
    <mergeCell ref="AA2:AF2"/>
    <mergeCell ref="AA3:AF3"/>
    <mergeCell ref="AA4:AF4"/>
    <mergeCell ref="B10:B11"/>
    <mergeCell ref="C10:C11"/>
    <mergeCell ref="B2:C4"/>
    <mergeCell ref="B7:C7"/>
    <mergeCell ref="B8:C8"/>
    <mergeCell ref="D2:Z2"/>
    <mergeCell ref="D3:Z3"/>
    <mergeCell ref="D4:Z4"/>
    <mergeCell ref="A36:D36"/>
    <mergeCell ref="D10:D11"/>
    <mergeCell ref="K10:AF10"/>
    <mergeCell ref="J10:J11"/>
    <mergeCell ref="G10:I10"/>
    <mergeCell ref="F10:F11"/>
    <mergeCell ref="E10:E11"/>
  </mergeCells>
  <phoneticPr fontId="49" type="noConversion"/>
  <printOptions horizontalCentered="1"/>
  <pageMargins left="0.23622047244094491" right="0.23622047244094491" top="0.74803149606299213" bottom="0.74803149606299213" header="0.31496062992125984" footer="0.31496062992125984"/>
  <pageSetup paperSize="123" scale="50" orientation="landscape"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1"/>
  <dimension ref="A1:AC28"/>
  <sheetViews>
    <sheetView zoomScale="70" zoomScaleNormal="70" workbookViewId="0">
      <selection activeCell="O25" sqref="O25"/>
    </sheetView>
  </sheetViews>
  <sheetFormatPr baseColWidth="10" defaultColWidth="21.28515625" defaultRowHeight="15.75" x14ac:dyDescent="0.2"/>
  <cols>
    <col min="1" max="1" width="0.7109375" style="2" customWidth="1"/>
    <col min="2" max="2" width="9.42578125" style="9" customWidth="1"/>
    <col min="3" max="3" width="29" style="10" customWidth="1"/>
    <col min="4" max="4" width="22.42578125" style="32" customWidth="1"/>
    <col min="5" max="5" width="24.140625" style="15" customWidth="1"/>
    <col min="6" max="6" width="26.7109375" style="15" customWidth="1"/>
    <col min="7" max="7" width="36.28515625" style="13" customWidth="1"/>
    <col min="8" max="8" width="23.42578125" style="13" customWidth="1"/>
    <col min="9" max="9" width="21.28515625" style="35" customWidth="1"/>
    <col min="10" max="10" width="16.42578125" style="27" customWidth="1"/>
    <col min="11" max="11" width="16.7109375" style="29" customWidth="1"/>
    <col min="12" max="13" width="5.42578125" style="44" customWidth="1"/>
    <col min="14" max="14" width="5.42578125" style="25" customWidth="1"/>
    <col min="15" max="15" width="15.5703125" style="25" customWidth="1"/>
    <col min="16" max="16" width="13.42578125" style="25" customWidth="1"/>
    <col min="17" max="18" width="16.42578125" style="25" customWidth="1"/>
    <col min="19" max="20" width="16.42578125" style="3" customWidth="1"/>
    <col min="21" max="21" width="16.42578125" style="30" customWidth="1"/>
    <col min="22" max="22" width="20.28515625" style="3" customWidth="1"/>
    <col min="23" max="23" width="14" style="2" customWidth="1"/>
    <col min="24" max="16384" width="21.28515625" style="2"/>
  </cols>
  <sheetData>
    <row r="1" spans="1:29" s="5" customFormat="1" x14ac:dyDescent="0.2">
      <c r="A1" s="5" t="s">
        <v>0</v>
      </c>
      <c r="B1" s="8"/>
      <c r="C1" s="8"/>
      <c r="D1" s="31"/>
      <c r="E1" s="14"/>
      <c r="F1" s="14"/>
      <c r="G1" s="12"/>
      <c r="H1" s="12"/>
      <c r="I1" s="34"/>
      <c r="J1" s="26"/>
      <c r="K1" s="28"/>
      <c r="L1" s="42"/>
      <c r="M1" s="42"/>
      <c r="N1" s="23"/>
      <c r="O1" s="23"/>
      <c r="P1" s="23"/>
      <c r="Q1" s="23"/>
      <c r="R1" s="23"/>
      <c r="S1" s="6"/>
      <c r="T1" s="6"/>
      <c r="U1" s="8"/>
    </row>
    <row r="2" spans="1:29" s="8" customFormat="1" ht="31.15" customHeight="1" x14ac:dyDescent="0.2">
      <c r="B2" s="564"/>
      <c r="C2" s="565"/>
      <c r="D2" s="573" t="s">
        <v>1</v>
      </c>
      <c r="E2" s="574"/>
      <c r="F2" s="574"/>
      <c r="G2" s="574"/>
      <c r="H2" s="574"/>
      <c r="I2" s="574"/>
      <c r="J2" s="574"/>
      <c r="K2" s="574"/>
      <c r="L2" s="574"/>
      <c r="M2" s="574"/>
      <c r="N2" s="574"/>
      <c r="O2" s="574"/>
      <c r="P2" s="574"/>
      <c r="Q2" s="574"/>
      <c r="R2" s="574"/>
      <c r="S2" s="574"/>
      <c r="T2" s="575"/>
      <c r="U2" s="573" t="s">
        <v>2</v>
      </c>
      <c r="V2" s="575"/>
      <c r="W2" s="5"/>
      <c r="X2" s="5"/>
      <c r="Y2" s="5"/>
      <c r="Z2" s="5"/>
      <c r="AA2" s="11"/>
      <c r="AB2" s="11"/>
      <c r="AC2" s="11"/>
    </row>
    <row r="3" spans="1:29" s="8" customFormat="1" ht="31.15" customHeight="1" x14ac:dyDescent="0.2">
      <c r="B3" s="566"/>
      <c r="C3" s="567"/>
      <c r="D3" s="573" t="s">
        <v>3</v>
      </c>
      <c r="E3" s="574"/>
      <c r="F3" s="574"/>
      <c r="G3" s="574"/>
      <c r="H3" s="574"/>
      <c r="I3" s="574"/>
      <c r="J3" s="574"/>
      <c r="K3" s="574"/>
      <c r="L3" s="574"/>
      <c r="M3" s="574"/>
      <c r="N3" s="574"/>
      <c r="O3" s="574"/>
      <c r="P3" s="574"/>
      <c r="Q3" s="574"/>
      <c r="R3" s="574"/>
      <c r="S3" s="574"/>
      <c r="T3" s="575"/>
      <c r="U3" s="573" t="s">
        <v>4</v>
      </c>
      <c r="V3" s="575"/>
      <c r="W3" s="5"/>
      <c r="X3" s="5"/>
      <c r="Y3" s="5"/>
      <c r="Z3" s="5"/>
      <c r="AA3" s="11"/>
      <c r="AB3" s="11"/>
      <c r="AC3" s="11"/>
    </row>
    <row r="4" spans="1:29" s="8" customFormat="1" ht="31.15" customHeight="1" x14ac:dyDescent="0.2">
      <c r="B4" s="568"/>
      <c r="C4" s="569"/>
      <c r="D4" s="573" t="s">
        <v>5</v>
      </c>
      <c r="E4" s="574"/>
      <c r="F4" s="574"/>
      <c r="G4" s="574"/>
      <c r="H4" s="574"/>
      <c r="I4" s="574"/>
      <c r="J4" s="574"/>
      <c r="K4" s="574"/>
      <c r="L4" s="574"/>
      <c r="M4" s="574"/>
      <c r="N4" s="574"/>
      <c r="O4" s="574"/>
      <c r="P4" s="574"/>
      <c r="Q4" s="574"/>
      <c r="R4" s="574"/>
      <c r="S4" s="574"/>
      <c r="T4" s="575"/>
      <c r="U4" s="573" t="s">
        <v>6</v>
      </c>
      <c r="V4" s="575"/>
      <c r="W4" s="5"/>
      <c r="X4" s="5"/>
      <c r="Y4" s="5"/>
      <c r="Z4" s="5"/>
      <c r="AA4" s="11"/>
      <c r="AB4" s="11"/>
      <c r="AC4" s="11"/>
    </row>
    <row r="5" spans="1:29" s="5" customFormat="1" ht="16.5" customHeight="1" x14ac:dyDescent="0.2">
      <c r="B5" s="8"/>
      <c r="C5" s="8"/>
      <c r="D5" s="31"/>
      <c r="E5" s="14"/>
      <c r="F5" s="14"/>
      <c r="G5" s="12"/>
      <c r="H5" s="12"/>
      <c r="I5" s="34"/>
      <c r="J5" s="26"/>
      <c r="K5" s="28"/>
      <c r="L5" s="42"/>
      <c r="M5" s="42"/>
      <c r="N5" s="23"/>
      <c r="O5" s="23"/>
      <c r="P5" s="23"/>
      <c r="Q5" s="23"/>
      <c r="R5" s="23"/>
      <c r="S5" s="6"/>
      <c r="T5" s="6"/>
      <c r="U5" s="8"/>
    </row>
    <row r="6" spans="1:29" s="5" customFormat="1" ht="16.5" customHeight="1" x14ac:dyDescent="0.2">
      <c r="B6" s="17" t="s">
        <v>7</v>
      </c>
      <c r="C6" s="8"/>
      <c r="D6" s="31"/>
      <c r="E6" s="14"/>
      <c r="F6" s="14"/>
      <c r="G6" s="12"/>
      <c r="H6" s="12"/>
      <c r="I6" s="34"/>
      <c r="J6" s="26"/>
      <c r="K6" s="28"/>
      <c r="L6" s="42"/>
      <c r="M6" s="42"/>
      <c r="N6" s="24"/>
      <c r="U6" s="8"/>
    </row>
    <row r="7" spans="1:29" s="5" customFormat="1" ht="17.25" customHeight="1" x14ac:dyDescent="0.2">
      <c r="D7" s="24"/>
      <c r="E7" s="19"/>
      <c r="F7" s="19"/>
      <c r="G7" s="12"/>
      <c r="H7" s="12"/>
      <c r="I7" s="34"/>
      <c r="J7" s="26"/>
      <c r="K7" s="28"/>
      <c r="L7" s="42"/>
      <c r="M7" s="42"/>
      <c r="N7" s="23"/>
      <c r="U7" s="8"/>
    </row>
    <row r="8" spans="1:29" s="5" customFormat="1" ht="25.9" customHeight="1" x14ac:dyDescent="0.2">
      <c r="C8" s="601" t="s">
        <v>8</v>
      </c>
      <c r="D8" s="602"/>
      <c r="E8" s="16" t="s">
        <v>1647</v>
      </c>
      <c r="F8" s="19"/>
      <c r="G8" s="12"/>
      <c r="H8" s="12"/>
      <c r="I8" s="34"/>
      <c r="J8" s="26"/>
      <c r="K8" s="28"/>
      <c r="L8" s="42"/>
      <c r="M8" s="42"/>
      <c r="N8" s="23"/>
      <c r="U8" s="8"/>
    </row>
    <row r="9" spans="1:29" s="5" customFormat="1" ht="25.9" customHeight="1" x14ac:dyDescent="0.2">
      <c r="C9" s="601" t="s">
        <v>9</v>
      </c>
      <c r="D9" s="602"/>
      <c r="E9" s="125">
        <v>8</v>
      </c>
      <c r="F9" s="19"/>
      <c r="G9" s="12"/>
      <c r="H9" s="12"/>
      <c r="I9" s="34"/>
      <c r="J9" s="26"/>
      <c r="K9" s="28"/>
      <c r="L9" s="42"/>
      <c r="M9" s="42"/>
      <c r="N9" s="23"/>
      <c r="U9" s="8"/>
    </row>
    <row r="10" spans="1:29" s="5" customFormat="1" ht="25.9" customHeight="1" x14ac:dyDescent="0.2">
      <c r="B10" s="8"/>
      <c r="C10" s="8"/>
      <c r="D10" s="31"/>
      <c r="E10" s="14"/>
      <c r="F10" s="14"/>
      <c r="G10" s="12"/>
      <c r="H10" s="12"/>
      <c r="I10" s="34"/>
      <c r="J10" s="26"/>
      <c r="K10" s="578" t="s">
        <v>39</v>
      </c>
      <c r="L10" s="579"/>
      <c r="M10" s="20">
        <f>SUM(M11:M13)</f>
        <v>11</v>
      </c>
      <c r="O10" s="23"/>
      <c r="P10" s="23"/>
      <c r="Q10" s="23"/>
      <c r="R10" s="23"/>
      <c r="S10" s="6"/>
      <c r="T10" s="6"/>
      <c r="U10" s="8"/>
    </row>
    <row r="11" spans="1:29" s="18" customFormat="1" ht="25.9" customHeight="1" x14ac:dyDescent="0.25">
      <c r="B11" s="584" t="s">
        <v>10</v>
      </c>
      <c r="C11" s="584" t="s">
        <v>11</v>
      </c>
      <c r="D11" s="584" t="s">
        <v>33</v>
      </c>
      <c r="E11" s="584" t="s">
        <v>34</v>
      </c>
      <c r="F11" s="584" t="s">
        <v>35</v>
      </c>
      <c r="G11" s="584" t="s">
        <v>1494</v>
      </c>
      <c r="H11" s="580" t="s">
        <v>1495</v>
      </c>
      <c r="I11" s="582" t="s">
        <v>38</v>
      </c>
      <c r="K11" s="20" t="s">
        <v>40</v>
      </c>
      <c r="L11" s="39">
        <v>1</v>
      </c>
      <c r="M11" s="20">
        <f>COUNT(L18:L171)</f>
        <v>6</v>
      </c>
    </row>
    <row r="12" spans="1:29" s="18" customFormat="1" ht="25.9" customHeight="1" x14ac:dyDescent="0.25">
      <c r="B12" s="585"/>
      <c r="C12" s="585"/>
      <c r="D12" s="585"/>
      <c r="E12" s="585"/>
      <c r="F12" s="585"/>
      <c r="G12" s="585"/>
      <c r="H12" s="581"/>
      <c r="I12" s="583"/>
      <c r="K12" s="20" t="s">
        <v>42</v>
      </c>
      <c r="L12" s="40">
        <v>2</v>
      </c>
      <c r="M12" s="20">
        <f>COUNT(M18:M114)</f>
        <v>1</v>
      </c>
    </row>
    <row r="13" spans="1:29" s="36" customFormat="1" ht="72" customHeight="1" x14ac:dyDescent="0.2">
      <c r="B13" s="145">
        <v>410118</v>
      </c>
      <c r="C13" s="146" t="s">
        <v>1242</v>
      </c>
      <c r="D13" s="144" t="s">
        <v>1243</v>
      </c>
      <c r="E13" s="126">
        <v>176550000</v>
      </c>
      <c r="F13" s="213">
        <f>SUM(E17:E98)</f>
        <v>93733667</v>
      </c>
      <c r="G13" s="352">
        <f>+SUM(S18:S90)</f>
        <v>90483667</v>
      </c>
      <c r="H13" s="353">
        <f>SUM(U18:U86)</f>
        <v>78621667</v>
      </c>
      <c r="I13" s="341">
        <f>+E13-F13</f>
        <v>82816333</v>
      </c>
      <c r="K13" s="20" t="s">
        <v>43</v>
      </c>
      <c r="L13" s="41">
        <v>3</v>
      </c>
      <c r="M13" s="20">
        <f>COUNT(N18:N54)</f>
        <v>4</v>
      </c>
    </row>
    <row r="14" spans="1:29" s="36" customFormat="1" ht="37.9" customHeight="1" x14ac:dyDescent="0.2">
      <c r="B14" s="572" t="s">
        <v>13</v>
      </c>
      <c r="C14" s="572"/>
      <c r="D14" s="572"/>
      <c r="E14" s="572"/>
      <c r="F14" s="293">
        <f>+F13/E13</f>
        <v>0.53091853299348624</v>
      </c>
      <c r="G14" s="293">
        <f>+G13/E13</f>
        <v>0.51251015009912204</v>
      </c>
      <c r="H14" s="293">
        <f>+H13/E13</f>
        <v>0.44532238459359957</v>
      </c>
      <c r="I14" s="351"/>
      <c r="K14" s="287"/>
      <c r="L14" s="288"/>
      <c r="M14" s="287"/>
    </row>
    <row r="15" spans="1:29" s="36" customFormat="1" ht="24.6" customHeight="1" x14ac:dyDescent="0.2">
      <c r="B15" s="162"/>
      <c r="C15" s="162"/>
      <c r="L15" s="33"/>
      <c r="M15" s="33"/>
      <c r="N15" s="33"/>
    </row>
    <row r="16" spans="1:29" s="36" customFormat="1" ht="24.6" customHeight="1" x14ac:dyDescent="0.2">
      <c r="B16" s="606" t="s">
        <v>44</v>
      </c>
      <c r="C16" s="606" t="s">
        <v>45</v>
      </c>
      <c r="D16" s="606" t="s">
        <v>46</v>
      </c>
      <c r="E16" s="606" t="s">
        <v>35</v>
      </c>
      <c r="F16" s="606" t="s">
        <v>47</v>
      </c>
      <c r="G16" s="606" t="s">
        <v>48</v>
      </c>
      <c r="H16" s="606" t="s">
        <v>49</v>
      </c>
      <c r="I16" s="606" t="s">
        <v>50</v>
      </c>
      <c r="J16" s="606" t="s">
        <v>51</v>
      </c>
      <c r="K16" s="606" t="s">
        <v>52</v>
      </c>
      <c r="L16" s="606" t="s">
        <v>53</v>
      </c>
      <c r="M16" s="606"/>
      <c r="N16" s="606"/>
      <c r="O16" s="606" t="s">
        <v>54</v>
      </c>
      <c r="P16" s="606" t="s">
        <v>55</v>
      </c>
      <c r="Q16" s="606" t="s">
        <v>56</v>
      </c>
      <c r="R16" s="605" t="s">
        <v>57</v>
      </c>
      <c r="S16" s="606" t="s">
        <v>58</v>
      </c>
      <c r="T16" s="606" t="s">
        <v>59</v>
      </c>
      <c r="U16" s="606" t="s">
        <v>60</v>
      </c>
      <c r="V16" s="572" t="s">
        <v>61</v>
      </c>
    </row>
    <row r="17" spans="2:22" s="36" customFormat="1" ht="24.6" customHeight="1" x14ac:dyDescent="0.2">
      <c r="B17" s="606"/>
      <c r="C17" s="606"/>
      <c r="D17" s="606"/>
      <c r="E17" s="606"/>
      <c r="F17" s="606"/>
      <c r="G17" s="606"/>
      <c r="H17" s="606"/>
      <c r="I17" s="606"/>
      <c r="J17" s="606"/>
      <c r="K17" s="606"/>
      <c r="L17" s="163">
        <v>1</v>
      </c>
      <c r="M17" s="164">
        <v>2</v>
      </c>
      <c r="N17" s="165">
        <v>3</v>
      </c>
      <c r="O17" s="606"/>
      <c r="P17" s="606"/>
      <c r="Q17" s="606"/>
      <c r="R17" s="605"/>
      <c r="S17" s="606"/>
      <c r="T17" s="606"/>
      <c r="U17" s="606"/>
      <c r="V17" s="572"/>
    </row>
    <row r="18" spans="2:22" ht="148.5" x14ac:dyDescent="0.2">
      <c r="B18" s="56" t="s">
        <v>1008</v>
      </c>
      <c r="C18" s="55" t="s">
        <v>1244</v>
      </c>
      <c r="D18" s="66">
        <v>361550000</v>
      </c>
      <c r="E18" s="101">
        <v>3250000</v>
      </c>
      <c r="F18" s="134">
        <f>+E18/D18</f>
        <v>8.9890748167611671E-3</v>
      </c>
      <c r="G18" s="64" t="s">
        <v>1245</v>
      </c>
      <c r="H18" s="64" t="s">
        <v>73</v>
      </c>
      <c r="I18" s="56" t="s">
        <v>1246</v>
      </c>
      <c r="J18" s="61" t="s">
        <v>1247</v>
      </c>
      <c r="K18" s="58" t="s">
        <v>196</v>
      </c>
      <c r="L18" s="163">
        <v>1</v>
      </c>
      <c r="M18" s="58"/>
      <c r="N18" s="72"/>
      <c r="O18" s="87" t="s">
        <v>1483</v>
      </c>
      <c r="P18" s="56" t="s">
        <v>1248</v>
      </c>
      <c r="Q18" s="101">
        <v>3250000</v>
      </c>
      <c r="R18" s="55">
        <v>852</v>
      </c>
      <c r="S18" s="56" t="s">
        <v>1249</v>
      </c>
      <c r="T18" s="58">
        <v>2864</v>
      </c>
      <c r="U18" s="101">
        <v>3250000</v>
      </c>
      <c r="V18" s="71"/>
    </row>
    <row r="19" spans="2:22" ht="148.5" x14ac:dyDescent="0.2">
      <c r="B19" s="56" t="s">
        <v>1008</v>
      </c>
      <c r="C19" s="55" t="s">
        <v>1244</v>
      </c>
      <c r="D19" s="66">
        <v>361550000</v>
      </c>
      <c r="E19" s="101">
        <v>17441667</v>
      </c>
      <c r="F19" s="134">
        <f t="shared" ref="F19:F28" si="0">+E19/D19</f>
        <v>4.8241369105241322E-2</v>
      </c>
      <c r="G19" s="64" t="s">
        <v>1250</v>
      </c>
      <c r="H19" s="64" t="s">
        <v>73</v>
      </c>
      <c r="I19" s="56" t="s">
        <v>1246</v>
      </c>
      <c r="J19" s="61" t="s">
        <v>1247</v>
      </c>
      <c r="K19" s="58" t="s">
        <v>196</v>
      </c>
      <c r="L19" s="163">
        <v>1</v>
      </c>
      <c r="M19" s="58"/>
      <c r="N19" s="58"/>
      <c r="O19" s="87" t="s">
        <v>1483</v>
      </c>
      <c r="P19" s="56" t="s">
        <v>1251</v>
      </c>
      <c r="Q19" s="101">
        <v>17441667</v>
      </c>
      <c r="R19" s="55">
        <v>852</v>
      </c>
      <c r="S19" s="55">
        <v>17441667</v>
      </c>
      <c r="T19" s="55">
        <v>3470</v>
      </c>
      <c r="U19" s="101">
        <v>17441667</v>
      </c>
      <c r="V19" s="55"/>
    </row>
    <row r="20" spans="2:22" ht="167.45" customHeight="1" x14ac:dyDescent="0.2">
      <c r="B20" s="56" t="s">
        <v>1008</v>
      </c>
      <c r="C20" s="55" t="s">
        <v>1244</v>
      </c>
      <c r="D20" s="66">
        <v>361550000</v>
      </c>
      <c r="E20" s="101">
        <v>0</v>
      </c>
      <c r="F20" s="134">
        <f t="shared" si="0"/>
        <v>0</v>
      </c>
      <c r="G20" s="67" t="s">
        <v>1252</v>
      </c>
      <c r="H20" s="64" t="s">
        <v>73</v>
      </c>
      <c r="I20" s="56" t="s">
        <v>1253</v>
      </c>
      <c r="J20" s="61"/>
      <c r="K20" s="58" t="s">
        <v>196</v>
      </c>
      <c r="L20" s="58"/>
      <c r="M20" s="72"/>
      <c r="N20" s="165">
        <v>3</v>
      </c>
      <c r="O20" s="87" t="s">
        <v>1483</v>
      </c>
      <c r="P20" s="55"/>
      <c r="Q20" s="101">
        <v>0</v>
      </c>
      <c r="R20" s="55"/>
      <c r="S20" s="90"/>
      <c r="T20" s="59"/>
      <c r="U20" s="90"/>
      <c r="V20" s="71"/>
    </row>
    <row r="21" spans="2:22" ht="138" customHeight="1" x14ac:dyDescent="0.2">
      <c r="B21" s="56" t="s">
        <v>1008</v>
      </c>
      <c r="C21" s="55" t="s">
        <v>1244</v>
      </c>
      <c r="D21" s="66">
        <v>361550000</v>
      </c>
      <c r="E21" s="101">
        <v>0</v>
      </c>
      <c r="F21" s="134">
        <f t="shared" si="0"/>
        <v>0</v>
      </c>
      <c r="G21" s="67" t="s">
        <v>1254</v>
      </c>
      <c r="H21" s="64" t="s">
        <v>73</v>
      </c>
      <c r="I21" s="56" t="s">
        <v>1255</v>
      </c>
      <c r="J21" s="61"/>
      <c r="K21" s="58" t="s">
        <v>196</v>
      </c>
      <c r="L21" s="72"/>
      <c r="M21" s="72"/>
      <c r="N21" s="165">
        <v>3</v>
      </c>
      <c r="O21" s="87" t="s">
        <v>1483</v>
      </c>
      <c r="P21" s="55"/>
      <c r="Q21" s="101">
        <v>0</v>
      </c>
      <c r="R21" s="55"/>
      <c r="S21" s="90"/>
      <c r="T21" s="59"/>
      <c r="U21" s="90"/>
      <c r="V21" s="354"/>
    </row>
    <row r="22" spans="2:22" ht="114" customHeight="1" x14ac:dyDescent="0.2">
      <c r="B22" s="56" t="s">
        <v>1008</v>
      </c>
      <c r="C22" s="55" t="s">
        <v>1244</v>
      </c>
      <c r="D22" s="66">
        <v>361550000</v>
      </c>
      <c r="E22" s="101">
        <v>15112000</v>
      </c>
      <c r="F22" s="134">
        <f t="shared" si="0"/>
        <v>4.1797814963352234E-2</v>
      </c>
      <c r="G22" s="67" t="s">
        <v>1256</v>
      </c>
      <c r="H22" s="64" t="s">
        <v>73</v>
      </c>
      <c r="I22" s="56" t="s">
        <v>1257</v>
      </c>
      <c r="J22" s="61" t="s">
        <v>1484</v>
      </c>
      <c r="K22" s="58" t="s">
        <v>196</v>
      </c>
      <c r="L22" s="72"/>
      <c r="M22" s="164">
        <v>2</v>
      </c>
      <c r="N22" s="131"/>
      <c r="O22" s="87" t="s">
        <v>1483</v>
      </c>
      <c r="P22" s="425" t="s">
        <v>1817</v>
      </c>
      <c r="Q22" s="432">
        <v>15112000</v>
      </c>
      <c r="R22" s="492">
        <v>1345</v>
      </c>
      <c r="S22" s="432">
        <v>15112000</v>
      </c>
      <c r="T22" s="59"/>
      <c r="U22" s="90"/>
      <c r="V22" s="354"/>
    </row>
    <row r="23" spans="2:22" ht="82.5" x14ac:dyDescent="0.2">
      <c r="B23" s="56" t="s">
        <v>1008</v>
      </c>
      <c r="C23" s="55" t="s">
        <v>1244</v>
      </c>
      <c r="D23" s="66">
        <v>361550000</v>
      </c>
      <c r="E23" s="80"/>
      <c r="F23" s="134">
        <f t="shared" si="0"/>
        <v>0</v>
      </c>
      <c r="G23" s="67" t="s">
        <v>1258</v>
      </c>
      <c r="H23" s="64" t="s">
        <v>73</v>
      </c>
      <c r="I23" s="56" t="s">
        <v>1259</v>
      </c>
      <c r="J23" s="70"/>
      <c r="K23" s="58" t="s">
        <v>196</v>
      </c>
      <c r="L23" s="72"/>
      <c r="M23" s="72"/>
      <c r="N23" s="165">
        <v>3</v>
      </c>
      <c r="O23" s="87" t="s">
        <v>1483</v>
      </c>
      <c r="P23" s="55"/>
      <c r="Q23" s="80"/>
      <c r="R23" s="55"/>
      <c r="S23" s="90"/>
      <c r="T23" s="59"/>
      <c r="U23" s="90"/>
      <c r="V23" s="354"/>
    </row>
    <row r="24" spans="2:22" ht="148.5" x14ac:dyDescent="0.2">
      <c r="B24" s="56" t="s">
        <v>1008</v>
      </c>
      <c r="C24" s="55" t="s">
        <v>1244</v>
      </c>
      <c r="D24" s="66">
        <v>361550000</v>
      </c>
      <c r="E24" s="80">
        <v>12880000</v>
      </c>
      <c r="F24" s="134">
        <f t="shared" si="0"/>
        <v>3.5624394966118106E-2</v>
      </c>
      <c r="G24" s="67" t="s">
        <v>1260</v>
      </c>
      <c r="H24" s="64" t="s">
        <v>73</v>
      </c>
      <c r="I24" s="166" t="s">
        <v>1635</v>
      </c>
      <c r="J24" s="70"/>
      <c r="K24" s="58" t="s">
        <v>196</v>
      </c>
      <c r="L24" s="163">
        <v>1</v>
      </c>
      <c r="M24" s="131"/>
      <c r="N24" s="131"/>
      <c r="O24" s="87" t="s">
        <v>1483</v>
      </c>
      <c r="P24" s="55">
        <v>360</v>
      </c>
      <c r="Q24" s="80">
        <v>12880000</v>
      </c>
      <c r="R24" s="55">
        <v>1113</v>
      </c>
      <c r="S24" s="298">
        <v>12880000</v>
      </c>
      <c r="T24" s="59">
        <v>4327</v>
      </c>
      <c r="U24" s="298">
        <v>12880000</v>
      </c>
      <c r="V24" s="354"/>
    </row>
    <row r="25" spans="2:22" ht="99" x14ac:dyDescent="0.2">
      <c r="B25" s="56" t="s">
        <v>1008</v>
      </c>
      <c r="C25" s="55" t="s">
        <v>1244</v>
      </c>
      <c r="D25" s="66">
        <v>361550000</v>
      </c>
      <c r="E25" s="80">
        <v>0</v>
      </c>
      <c r="F25" s="134">
        <f t="shared" si="0"/>
        <v>0</v>
      </c>
      <c r="G25" s="67" t="s">
        <v>1261</v>
      </c>
      <c r="H25" s="64" t="s">
        <v>73</v>
      </c>
      <c r="I25" s="56" t="s">
        <v>1636</v>
      </c>
      <c r="J25" s="70"/>
      <c r="K25" s="58" t="s">
        <v>150</v>
      </c>
      <c r="L25" s="72"/>
      <c r="M25" s="72"/>
      <c r="N25" s="165">
        <v>3</v>
      </c>
      <c r="O25" s="87" t="s">
        <v>1483</v>
      </c>
      <c r="P25" s="55"/>
      <c r="Q25" s="80">
        <v>0</v>
      </c>
      <c r="R25" s="55"/>
      <c r="S25" s="90"/>
      <c r="T25" s="59"/>
      <c r="U25" s="90"/>
      <c r="V25" s="354"/>
    </row>
    <row r="26" spans="2:22" ht="115.5" x14ac:dyDescent="0.2">
      <c r="B26" s="56" t="s">
        <v>1008</v>
      </c>
      <c r="C26" s="55" t="s">
        <v>1244</v>
      </c>
      <c r="D26" s="66">
        <v>361550000</v>
      </c>
      <c r="E26" s="80">
        <v>18400000</v>
      </c>
      <c r="F26" s="134">
        <f t="shared" si="0"/>
        <v>5.0891992808740148E-2</v>
      </c>
      <c r="G26" s="67" t="s">
        <v>1262</v>
      </c>
      <c r="H26" s="64" t="s">
        <v>73</v>
      </c>
      <c r="I26" s="56" t="s">
        <v>1263</v>
      </c>
      <c r="J26" s="70"/>
      <c r="K26" s="58" t="s">
        <v>150</v>
      </c>
      <c r="L26" s="163">
        <v>1</v>
      </c>
      <c r="M26" s="131"/>
      <c r="N26" s="131"/>
      <c r="O26" s="167" t="s">
        <v>1511</v>
      </c>
      <c r="P26" s="55">
        <v>359</v>
      </c>
      <c r="Q26" s="80">
        <v>18400000</v>
      </c>
      <c r="R26" s="55">
        <v>1112</v>
      </c>
      <c r="S26" s="298">
        <v>18400000</v>
      </c>
      <c r="T26" s="59">
        <v>4730</v>
      </c>
      <c r="U26" s="298">
        <v>18400000</v>
      </c>
      <c r="V26" s="354"/>
    </row>
    <row r="27" spans="2:22" ht="99" x14ac:dyDescent="0.2">
      <c r="B27" s="56" t="s">
        <v>1008</v>
      </c>
      <c r="C27" s="55" t="s">
        <v>1244</v>
      </c>
      <c r="D27" s="66">
        <v>361550000</v>
      </c>
      <c r="E27" s="101">
        <v>16800000</v>
      </c>
      <c r="F27" s="134">
        <f t="shared" si="0"/>
        <v>4.6466602129719266E-2</v>
      </c>
      <c r="G27" s="67" t="s">
        <v>1264</v>
      </c>
      <c r="H27" s="64" t="s">
        <v>73</v>
      </c>
      <c r="I27" s="56" t="s">
        <v>1265</v>
      </c>
      <c r="J27" s="61" t="s">
        <v>1247</v>
      </c>
      <c r="K27" s="58" t="s">
        <v>103</v>
      </c>
      <c r="L27" s="163">
        <v>1</v>
      </c>
      <c r="M27" s="72"/>
      <c r="N27" s="57"/>
      <c r="O27" s="167" t="s">
        <v>1511</v>
      </c>
      <c r="P27" s="56" t="s">
        <v>1266</v>
      </c>
      <c r="Q27" s="101">
        <v>16800000</v>
      </c>
      <c r="R27" s="58">
        <v>853</v>
      </c>
      <c r="S27" s="61">
        <v>16800000</v>
      </c>
      <c r="T27" s="58">
        <v>3469</v>
      </c>
      <c r="U27" s="62">
        <v>16800000</v>
      </c>
      <c r="V27" s="354"/>
    </row>
    <row r="28" spans="2:22" ht="148.5" x14ac:dyDescent="0.3">
      <c r="B28" s="56" t="s">
        <v>1008</v>
      </c>
      <c r="C28" s="55" t="s">
        <v>1244</v>
      </c>
      <c r="D28" s="66">
        <v>361550000</v>
      </c>
      <c r="E28" s="72">
        <v>9850000</v>
      </c>
      <c r="F28" s="134">
        <f t="shared" si="0"/>
        <v>2.7243811367722307E-2</v>
      </c>
      <c r="G28" s="372" t="s">
        <v>1592</v>
      </c>
      <c r="H28" s="64" t="s">
        <v>73</v>
      </c>
      <c r="I28" s="59" t="s">
        <v>1593</v>
      </c>
      <c r="J28" s="55" t="s">
        <v>914</v>
      </c>
      <c r="K28" s="167" t="s">
        <v>131</v>
      </c>
      <c r="L28" s="163">
        <v>1</v>
      </c>
      <c r="M28" s="504"/>
      <c r="N28" s="131"/>
      <c r="O28" s="167" t="s">
        <v>1511</v>
      </c>
      <c r="P28" s="343">
        <v>439</v>
      </c>
      <c r="Q28" s="72">
        <v>9850000</v>
      </c>
      <c r="R28" s="508">
        <v>1235</v>
      </c>
      <c r="S28" s="72">
        <v>9850000</v>
      </c>
      <c r="T28" s="508">
        <v>5208</v>
      </c>
      <c r="U28" s="72">
        <v>9850000</v>
      </c>
      <c r="V28" s="371"/>
    </row>
  </sheetData>
  <sheetProtection algorithmName="SHA-512" hashValue="4RB1DB9R29Fe7gO5ijUHhgsSfvCuT8qX6CxWKIwdvcQh9thIZciXURkUkVVgqpYABemtE7f1KsFJScoMU4jT6w==" saltValue="+F9s2+3hqvxegXVQcrPFfQ==" spinCount="100000" sheet="1" objects="1" scenarios="1"/>
  <mergeCells count="38">
    <mergeCell ref="B2:C4"/>
    <mergeCell ref="D2:T2"/>
    <mergeCell ref="U2:V2"/>
    <mergeCell ref="D3:T3"/>
    <mergeCell ref="U3:V3"/>
    <mergeCell ref="D4:T4"/>
    <mergeCell ref="U4:V4"/>
    <mergeCell ref="B14:E14"/>
    <mergeCell ref="C8:D8"/>
    <mergeCell ref="C9:D9"/>
    <mergeCell ref="K10:L10"/>
    <mergeCell ref="B11:B12"/>
    <mergeCell ref="C11:C12"/>
    <mergeCell ref="D11:D12"/>
    <mergeCell ref="E11:E12"/>
    <mergeCell ref="F11:F12"/>
    <mergeCell ref="G11:G12"/>
    <mergeCell ref="H11:H12"/>
    <mergeCell ref="I11:I12"/>
    <mergeCell ref="Q16:Q17"/>
    <mergeCell ref="B16:B17"/>
    <mergeCell ref="C16:C17"/>
    <mergeCell ref="D16:D17"/>
    <mergeCell ref="E16:E17"/>
    <mergeCell ref="F16:F17"/>
    <mergeCell ref="G16:G17"/>
    <mergeCell ref="H16:H17"/>
    <mergeCell ref="I16:I17"/>
    <mergeCell ref="J16:J17"/>
    <mergeCell ref="K16:K17"/>
    <mergeCell ref="L16:N16"/>
    <mergeCell ref="O16:O17"/>
    <mergeCell ref="P16:P17"/>
    <mergeCell ref="V16:V17"/>
    <mergeCell ref="R16:R17"/>
    <mergeCell ref="S16:S17"/>
    <mergeCell ref="T16:T17"/>
    <mergeCell ref="U16:U17"/>
  </mergeCells>
  <dataValidations count="1">
    <dataValidation type="list" allowBlank="1" showInputMessage="1" showErrorMessage="1" sqref="H18:H28">
      <formula1>#REF!</formula1>
    </dataValidation>
  </dataValidations>
  <printOptions horizontalCentered="1"/>
  <pageMargins left="0.23622047244094491" right="0.23622047244094491" top="0.74803149606299213" bottom="0.74803149606299213" header="0.31496062992125984" footer="0.31496062992125984"/>
  <pageSetup paperSize="123" scale="50" orientation="landscape"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2"/>
  <dimension ref="A1:AC22"/>
  <sheetViews>
    <sheetView topLeftCell="A5" zoomScale="70" zoomScaleNormal="70" workbookViewId="0">
      <selection activeCell="C18" sqref="C18"/>
    </sheetView>
  </sheetViews>
  <sheetFormatPr baseColWidth="10" defaultColWidth="21.28515625" defaultRowHeight="15.75" x14ac:dyDescent="0.2"/>
  <cols>
    <col min="1" max="1" width="0.7109375" style="2" customWidth="1"/>
    <col min="2" max="2" width="9.42578125" style="9" customWidth="1"/>
    <col min="3" max="3" width="29" style="10" customWidth="1"/>
    <col min="4" max="4" width="22.42578125" style="32" customWidth="1"/>
    <col min="5" max="5" width="24.140625" style="15" customWidth="1"/>
    <col min="6" max="6" width="26.7109375" style="15" customWidth="1"/>
    <col min="7" max="7" width="28" style="13" customWidth="1"/>
    <col min="8" max="8" width="26.140625" style="13" bestFit="1" customWidth="1"/>
    <col min="9" max="9" width="22" style="35" customWidth="1"/>
    <col min="10" max="10" width="16.42578125" style="27" customWidth="1"/>
    <col min="11" max="11" width="16.7109375" style="29" customWidth="1"/>
    <col min="12" max="13" width="5.42578125" style="44" customWidth="1"/>
    <col min="14" max="14" width="5.42578125" style="25" customWidth="1"/>
    <col min="15" max="15" width="15.5703125" style="25" customWidth="1"/>
    <col min="16" max="16" width="13.42578125" style="25" customWidth="1"/>
    <col min="17" max="18" width="16.42578125" style="25" customWidth="1"/>
    <col min="19" max="20" width="16.42578125" style="3" customWidth="1"/>
    <col min="21" max="21" width="16.42578125" style="30" customWidth="1"/>
    <col min="22" max="22" width="18.42578125" style="3" customWidth="1"/>
    <col min="23" max="23" width="14" style="2" customWidth="1"/>
    <col min="24" max="16384" width="21.28515625" style="2"/>
  </cols>
  <sheetData>
    <row r="1" spans="1:29" s="5" customFormat="1" x14ac:dyDescent="0.2">
      <c r="A1" s="5" t="s">
        <v>0</v>
      </c>
      <c r="B1" s="8"/>
      <c r="C1" s="8"/>
      <c r="D1" s="31"/>
      <c r="E1" s="14"/>
      <c r="F1" s="14"/>
      <c r="G1" s="12"/>
      <c r="H1" s="12"/>
      <c r="I1" s="34"/>
      <c r="J1" s="26"/>
      <c r="K1" s="28"/>
      <c r="L1" s="42"/>
      <c r="M1" s="42"/>
      <c r="N1" s="23"/>
      <c r="O1" s="23"/>
      <c r="P1" s="23"/>
      <c r="Q1" s="23"/>
      <c r="R1" s="23"/>
      <c r="S1" s="6"/>
      <c r="T1" s="6"/>
      <c r="U1" s="8"/>
    </row>
    <row r="2" spans="1:29" s="8" customFormat="1" ht="31.15" customHeight="1" x14ac:dyDescent="0.2">
      <c r="B2" s="564"/>
      <c r="C2" s="565"/>
      <c r="D2" s="573" t="s">
        <v>1</v>
      </c>
      <c r="E2" s="574"/>
      <c r="F2" s="574"/>
      <c r="G2" s="574"/>
      <c r="H2" s="574"/>
      <c r="I2" s="574"/>
      <c r="J2" s="574"/>
      <c r="K2" s="574"/>
      <c r="L2" s="574"/>
      <c r="M2" s="574"/>
      <c r="N2" s="574"/>
      <c r="O2" s="574"/>
      <c r="P2" s="574"/>
      <c r="Q2" s="574"/>
      <c r="R2" s="574"/>
      <c r="S2" s="574"/>
      <c r="T2" s="575"/>
      <c r="U2" s="573" t="s">
        <v>2</v>
      </c>
      <c r="V2" s="575"/>
      <c r="W2" s="5"/>
      <c r="X2" s="5"/>
      <c r="Y2" s="5"/>
      <c r="Z2" s="5"/>
      <c r="AA2" s="11"/>
      <c r="AB2" s="11"/>
      <c r="AC2" s="11"/>
    </row>
    <row r="3" spans="1:29" s="8" customFormat="1" ht="31.15" customHeight="1" x14ac:dyDescent="0.2">
      <c r="B3" s="566"/>
      <c r="C3" s="567"/>
      <c r="D3" s="573" t="s">
        <v>3</v>
      </c>
      <c r="E3" s="574"/>
      <c r="F3" s="574"/>
      <c r="G3" s="574"/>
      <c r="H3" s="574"/>
      <c r="I3" s="574"/>
      <c r="J3" s="574"/>
      <c r="K3" s="574"/>
      <c r="L3" s="574"/>
      <c r="M3" s="574"/>
      <c r="N3" s="574"/>
      <c r="O3" s="574"/>
      <c r="P3" s="574"/>
      <c r="Q3" s="574"/>
      <c r="R3" s="574"/>
      <c r="S3" s="574"/>
      <c r="T3" s="575"/>
      <c r="U3" s="573" t="s">
        <v>4</v>
      </c>
      <c r="V3" s="575"/>
      <c r="W3" s="5"/>
      <c r="X3" s="5"/>
      <c r="Y3" s="5"/>
      <c r="Z3" s="5"/>
      <c r="AA3" s="11"/>
      <c r="AB3" s="11"/>
      <c r="AC3" s="11"/>
    </row>
    <row r="4" spans="1:29" s="8" customFormat="1" ht="31.15" customHeight="1" x14ac:dyDescent="0.2">
      <c r="B4" s="568"/>
      <c r="C4" s="569"/>
      <c r="D4" s="573" t="s">
        <v>5</v>
      </c>
      <c r="E4" s="574"/>
      <c r="F4" s="574"/>
      <c r="G4" s="574"/>
      <c r="H4" s="574"/>
      <c r="I4" s="574"/>
      <c r="J4" s="574"/>
      <c r="K4" s="574"/>
      <c r="L4" s="574"/>
      <c r="M4" s="574"/>
      <c r="N4" s="574"/>
      <c r="O4" s="574"/>
      <c r="P4" s="574"/>
      <c r="Q4" s="574"/>
      <c r="R4" s="574"/>
      <c r="S4" s="574"/>
      <c r="T4" s="575"/>
      <c r="U4" s="573" t="s">
        <v>6</v>
      </c>
      <c r="V4" s="575"/>
      <c r="W4" s="5"/>
      <c r="X4" s="5"/>
      <c r="Y4" s="5"/>
      <c r="Z4" s="5"/>
      <c r="AA4" s="11"/>
      <c r="AB4" s="11"/>
      <c r="AC4" s="11"/>
    </row>
    <row r="5" spans="1:29" s="5" customFormat="1" ht="16.5" customHeight="1" x14ac:dyDescent="0.2">
      <c r="B5" s="8"/>
      <c r="C5" s="8"/>
      <c r="D5" s="31"/>
      <c r="E5" s="14"/>
      <c r="F5" s="14"/>
      <c r="G5" s="12"/>
      <c r="H5" s="12"/>
      <c r="I5" s="34"/>
      <c r="J5" s="26"/>
      <c r="K5" s="28"/>
      <c r="L5" s="42"/>
      <c r="M5" s="42"/>
      <c r="N5" s="23"/>
      <c r="O5" s="23"/>
      <c r="P5" s="23"/>
      <c r="Q5" s="23"/>
      <c r="R5" s="23"/>
      <c r="S5" s="6"/>
      <c r="T5" s="6"/>
      <c r="U5" s="8"/>
    </row>
    <row r="6" spans="1:29" s="5" customFormat="1" ht="16.5" customHeight="1" x14ac:dyDescent="0.2">
      <c r="B6" s="17" t="s">
        <v>7</v>
      </c>
      <c r="C6" s="8"/>
      <c r="D6" s="31"/>
      <c r="E6" s="14"/>
      <c r="F6" s="14"/>
      <c r="G6" s="12"/>
      <c r="H6" s="12"/>
      <c r="I6" s="34"/>
      <c r="J6" s="26"/>
      <c r="K6" s="28"/>
      <c r="L6" s="42"/>
      <c r="M6" s="42"/>
      <c r="N6" s="24"/>
      <c r="U6" s="8"/>
    </row>
    <row r="7" spans="1:29" s="5" customFormat="1" ht="17.25" customHeight="1" x14ac:dyDescent="0.2">
      <c r="D7" s="24"/>
      <c r="E7" s="19"/>
      <c r="F7" s="19"/>
      <c r="G7" s="12"/>
      <c r="H7" s="12"/>
      <c r="I7" s="34"/>
      <c r="J7" s="26"/>
      <c r="K7" s="28"/>
      <c r="L7" s="42"/>
      <c r="M7" s="42"/>
      <c r="N7" s="23"/>
      <c r="U7" s="8"/>
    </row>
    <row r="8" spans="1:29" s="5" customFormat="1" ht="25.9" customHeight="1" x14ac:dyDescent="0.2">
      <c r="C8" s="601" t="s">
        <v>8</v>
      </c>
      <c r="D8" s="602"/>
      <c r="E8" s="16" t="s">
        <v>1647</v>
      </c>
      <c r="F8" s="19"/>
      <c r="G8" s="12"/>
      <c r="H8" s="12"/>
      <c r="I8" s="34"/>
      <c r="J8" s="26"/>
      <c r="K8" s="28"/>
      <c r="L8" s="42"/>
      <c r="M8" s="42"/>
      <c r="N8" s="23"/>
      <c r="U8" s="8"/>
    </row>
    <row r="9" spans="1:29" s="5" customFormat="1" ht="25.9" customHeight="1" x14ac:dyDescent="0.2">
      <c r="C9" s="601" t="s">
        <v>9</v>
      </c>
      <c r="D9" s="602"/>
      <c r="E9" s="125">
        <v>8</v>
      </c>
      <c r="F9" s="19"/>
      <c r="G9" s="12"/>
      <c r="H9" s="12"/>
      <c r="I9" s="34"/>
      <c r="J9" s="26"/>
      <c r="K9" s="28"/>
      <c r="L9" s="42"/>
      <c r="M9" s="42"/>
      <c r="N9" s="23"/>
      <c r="U9" s="8"/>
    </row>
    <row r="10" spans="1:29" s="5" customFormat="1" ht="25.9" customHeight="1" x14ac:dyDescent="0.2">
      <c r="B10" s="8"/>
      <c r="C10" s="8"/>
      <c r="D10" s="31"/>
      <c r="E10" s="14"/>
      <c r="F10" s="14"/>
      <c r="G10" s="12"/>
      <c r="H10" s="12"/>
      <c r="I10" s="34"/>
      <c r="J10" s="26"/>
      <c r="K10" s="578" t="s">
        <v>39</v>
      </c>
      <c r="L10" s="579"/>
      <c r="M10" s="20">
        <f>SUM(M11:M13)</f>
        <v>5</v>
      </c>
      <c r="O10" s="23"/>
      <c r="P10" s="23"/>
      <c r="Q10" s="23"/>
      <c r="R10" s="23"/>
      <c r="S10" s="6"/>
      <c r="T10" s="6"/>
      <c r="U10" s="8"/>
    </row>
    <row r="11" spans="1:29" s="18" customFormat="1" ht="25.9" customHeight="1" x14ac:dyDescent="0.25">
      <c r="B11" s="584" t="s">
        <v>10</v>
      </c>
      <c r="C11" s="584" t="s">
        <v>11</v>
      </c>
      <c r="D11" s="584" t="s">
        <v>33</v>
      </c>
      <c r="E11" s="584" t="s">
        <v>34</v>
      </c>
      <c r="F11" s="584" t="s">
        <v>35</v>
      </c>
      <c r="G11" s="584" t="s">
        <v>1494</v>
      </c>
      <c r="H11" s="580" t="s">
        <v>1495</v>
      </c>
      <c r="I11" s="582" t="s">
        <v>38</v>
      </c>
      <c r="K11" s="20" t="s">
        <v>40</v>
      </c>
      <c r="L11" s="39">
        <v>1</v>
      </c>
      <c r="M11" s="20">
        <f>COUNT(L18:L295)</f>
        <v>5</v>
      </c>
    </row>
    <row r="12" spans="1:29" s="18" customFormat="1" ht="25.9" customHeight="1" x14ac:dyDescent="0.25">
      <c r="B12" s="585"/>
      <c r="C12" s="585"/>
      <c r="D12" s="585"/>
      <c r="E12" s="585"/>
      <c r="F12" s="585"/>
      <c r="G12" s="585"/>
      <c r="H12" s="581"/>
      <c r="I12" s="583"/>
      <c r="K12" s="20" t="s">
        <v>42</v>
      </c>
      <c r="L12" s="40">
        <v>2</v>
      </c>
      <c r="M12" s="20">
        <f>COUNT(M18:M25)</f>
        <v>0</v>
      </c>
    </row>
    <row r="13" spans="1:29" s="36" customFormat="1" ht="72" customHeight="1" x14ac:dyDescent="0.2">
      <c r="B13" s="145">
        <v>410120</v>
      </c>
      <c r="C13" s="146" t="s">
        <v>1267</v>
      </c>
      <c r="D13" s="144" t="s">
        <v>1268</v>
      </c>
      <c r="E13" s="126">
        <v>2138885401.8699999</v>
      </c>
      <c r="F13" s="213">
        <f>SUM(E17:E100)</f>
        <v>3014441100</v>
      </c>
      <c r="G13" s="352">
        <f>+SUM(S18:S92)</f>
        <v>3014441100</v>
      </c>
      <c r="H13" s="353">
        <f>SUM(U18:U88)</f>
        <v>3013542900</v>
      </c>
      <c r="I13" s="341">
        <f>+E13-F13</f>
        <v>-875555698.13000011</v>
      </c>
      <c r="K13" s="20" t="s">
        <v>43</v>
      </c>
      <c r="L13" s="41">
        <v>3</v>
      </c>
      <c r="M13" s="20">
        <f>COUNT(N18:N51)</f>
        <v>0</v>
      </c>
    </row>
    <row r="14" spans="1:29" s="36" customFormat="1" ht="43.9" customHeight="1" x14ac:dyDescent="0.2">
      <c r="B14" s="572" t="s">
        <v>13</v>
      </c>
      <c r="C14" s="572"/>
      <c r="D14" s="572"/>
      <c r="E14" s="572"/>
      <c r="F14" s="293">
        <f>+F13/E13</f>
        <v>1.4093513833721587</v>
      </c>
      <c r="G14" s="293">
        <f>+G13/E13</f>
        <v>1.4093513833721587</v>
      </c>
      <c r="H14" s="293">
        <f>+H13/E13</f>
        <v>1.408931445025198</v>
      </c>
      <c r="I14" s="351"/>
      <c r="K14" s="287"/>
      <c r="L14" s="288"/>
      <c r="M14" s="287"/>
    </row>
    <row r="15" spans="1:29" s="36" customFormat="1" ht="24.6" customHeight="1" x14ac:dyDescent="0.2">
      <c r="B15" s="162"/>
      <c r="C15" s="162"/>
      <c r="L15" s="33"/>
      <c r="M15" s="33"/>
      <c r="N15" s="33"/>
    </row>
    <row r="16" spans="1:29" s="36" customFormat="1" ht="24.6" customHeight="1" x14ac:dyDescent="0.2">
      <c r="B16" s="606" t="s">
        <v>44</v>
      </c>
      <c r="C16" s="606" t="s">
        <v>45</v>
      </c>
      <c r="D16" s="606" t="s">
        <v>46</v>
      </c>
      <c r="E16" s="606" t="s">
        <v>35</v>
      </c>
      <c r="F16" s="606" t="s">
        <v>47</v>
      </c>
      <c r="G16" s="606" t="s">
        <v>48</v>
      </c>
      <c r="H16" s="606" t="s">
        <v>49</v>
      </c>
      <c r="I16" s="606" t="s">
        <v>50</v>
      </c>
      <c r="J16" s="606" t="s">
        <v>51</v>
      </c>
      <c r="K16" s="606" t="s">
        <v>52</v>
      </c>
      <c r="L16" s="606" t="s">
        <v>53</v>
      </c>
      <c r="M16" s="606"/>
      <c r="N16" s="606"/>
      <c r="O16" s="606" t="s">
        <v>54</v>
      </c>
      <c r="P16" s="606" t="s">
        <v>55</v>
      </c>
      <c r="Q16" s="606" t="s">
        <v>56</v>
      </c>
      <c r="R16" s="605" t="s">
        <v>57</v>
      </c>
      <c r="S16" s="606" t="s">
        <v>58</v>
      </c>
      <c r="T16" s="606" t="s">
        <v>59</v>
      </c>
      <c r="U16" s="606" t="s">
        <v>60</v>
      </c>
      <c r="V16" s="572" t="s">
        <v>61</v>
      </c>
    </row>
    <row r="17" spans="2:22" s="36" customFormat="1" ht="24.6" customHeight="1" x14ac:dyDescent="0.2">
      <c r="B17" s="606"/>
      <c r="C17" s="606"/>
      <c r="D17" s="606"/>
      <c r="E17" s="606"/>
      <c r="F17" s="606"/>
      <c r="G17" s="606"/>
      <c r="H17" s="606"/>
      <c r="I17" s="606"/>
      <c r="J17" s="606"/>
      <c r="K17" s="606"/>
      <c r="L17" s="163">
        <v>1</v>
      </c>
      <c r="M17" s="164">
        <v>2</v>
      </c>
      <c r="N17" s="165">
        <v>3</v>
      </c>
      <c r="O17" s="606"/>
      <c r="P17" s="606"/>
      <c r="Q17" s="606"/>
      <c r="R17" s="605"/>
      <c r="S17" s="606"/>
      <c r="T17" s="606"/>
      <c r="U17" s="606"/>
      <c r="V17" s="572"/>
    </row>
    <row r="18" spans="2:22" ht="148.5" x14ac:dyDescent="0.2">
      <c r="B18" s="88" t="s">
        <v>976</v>
      </c>
      <c r="C18" s="55" t="s">
        <v>1269</v>
      </c>
      <c r="D18" s="126">
        <v>2138885401.8699999</v>
      </c>
      <c r="E18" s="169">
        <v>530499200</v>
      </c>
      <c r="F18" s="140">
        <f>+E18/D18</f>
        <v>0.24802600435544203</v>
      </c>
      <c r="G18" s="93" t="s">
        <v>1270</v>
      </c>
      <c r="H18" s="64" t="s">
        <v>63</v>
      </c>
      <c r="I18" s="56" t="s">
        <v>64</v>
      </c>
      <c r="J18" s="168" t="s">
        <v>1247</v>
      </c>
      <c r="K18" s="56" t="s">
        <v>64</v>
      </c>
      <c r="L18" s="39">
        <v>1</v>
      </c>
      <c r="M18" s="131"/>
      <c r="N18" s="72"/>
      <c r="O18" s="87" t="s">
        <v>1483</v>
      </c>
      <c r="P18" s="56" t="s">
        <v>1271</v>
      </c>
      <c r="Q18" s="101">
        <v>530499200</v>
      </c>
      <c r="R18" s="110">
        <v>505</v>
      </c>
      <c r="S18" s="349">
        <v>530499200</v>
      </c>
      <c r="T18" s="110">
        <v>2651</v>
      </c>
      <c r="U18" s="80">
        <v>529638000</v>
      </c>
      <c r="V18" s="71"/>
    </row>
    <row r="19" spans="2:22" ht="148.5" x14ac:dyDescent="0.2">
      <c r="B19" s="88" t="s">
        <v>976</v>
      </c>
      <c r="C19" s="55" t="s">
        <v>1269</v>
      </c>
      <c r="D19" s="126">
        <v>2138885401.8699999</v>
      </c>
      <c r="E19" s="169">
        <v>556869000</v>
      </c>
      <c r="F19" s="140">
        <f>+E19/D19</f>
        <v>0.26035476211728625</v>
      </c>
      <c r="G19" s="93" t="s">
        <v>1272</v>
      </c>
      <c r="H19" s="64" t="s">
        <v>63</v>
      </c>
      <c r="I19" s="56" t="s">
        <v>64</v>
      </c>
      <c r="J19" s="168" t="s">
        <v>1273</v>
      </c>
      <c r="K19" s="56" t="s">
        <v>64</v>
      </c>
      <c r="L19" s="39">
        <v>1</v>
      </c>
      <c r="M19" s="131"/>
      <c r="N19" s="58"/>
      <c r="O19" s="87" t="s">
        <v>1483</v>
      </c>
      <c r="P19" s="56" t="s">
        <v>1274</v>
      </c>
      <c r="Q19" s="101">
        <v>556869000</v>
      </c>
      <c r="R19" s="110">
        <v>862</v>
      </c>
      <c r="S19" s="101">
        <v>556869000</v>
      </c>
      <c r="T19" s="55" t="s">
        <v>1496</v>
      </c>
      <c r="U19" s="101">
        <v>556869000</v>
      </c>
      <c r="V19" s="55"/>
    </row>
    <row r="20" spans="2:22" ht="146.44999999999999" customHeight="1" x14ac:dyDescent="0.2">
      <c r="B20" s="88" t="s">
        <v>976</v>
      </c>
      <c r="C20" s="55" t="s">
        <v>1269</v>
      </c>
      <c r="D20" s="126">
        <v>2138885401.8699999</v>
      </c>
      <c r="E20" s="169">
        <v>456450000</v>
      </c>
      <c r="F20" s="140">
        <f>+E20/D20</f>
        <v>0.21340554271908707</v>
      </c>
      <c r="G20" s="93" t="s">
        <v>1275</v>
      </c>
      <c r="H20" s="64" t="s">
        <v>63</v>
      </c>
      <c r="I20" s="56" t="s">
        <v>64</v>
      </c>
      <c r="J20" s="168" t="s">
        <v>1276</v>
      </c>
      <c r="K20" s="56" t="s">
        <v>64</v>
      </c>
      <c r="L20" s="39">
        <v>1</v>
      </c>
      <c r="M20" s="131"/>
      <c r="N20" s="72"/>
      <c r="O20" s="87" t="s">
        <v>1483</v>
      </c>
      <c r="P20" s="56" t="s">
        <v>1277</v>
      </c>
      <c r="Q20" s="101">
        <v>456450000</v>
      </c>
      <c r="R20" s="110">
        <v>883</v>
      </c>
      <c r="S20" s="349">
        <v>456450000</v>
      </c>
      <c r="T20" s="110">
        <v>3651</v>
      </c>
      <c r="U20" s="349">
        <v>456450000</v>
      </c>
      <c r="V20" s="71"/>
    </row>
    <row r="21" spans="2:22" ht="167.45" customHeight="1" x14ac:dyDescent="0.2">
      <c r="B21" s="88" t="s">
        <v>976</v>
      </c>
      <c r="C21" s="55" t="s">
        <v>1269</v>
      </c>
      <c r="D21" s="126">
        <v>2138885401.8699999</v>
      </c>
      <c r="E21" s="169">
        <v>228225000</v>
      </c>
      <c r="F21" s="140">
        <f>+E21/D21</f>
        <v>0.10670277135954354</v>
      </c>
      <c r="G21" s="93" t="s">
        <v>1278</v>
      </c>
      <c r="H21" s="64" t="s">
        <v>63</v>
      </c>
      <c r="I21" s="56" t="s">
        <v>64</v>
      </c>
      <c r="J21" s="168" t="s">
        <v>1279</v>
      </c>
      <c r="K21" s="56" t="s">
        <v>64</v>
      </c>
      <c r="L21" s="39">
        <v>1</v>
      </c>
      <c r="M21" s="131"/>
      <c r="N21" s="72"/>
      <c r="O21" s="87" t="s">
        <v>1483</v>
      </c>
      <c r="P21" s="56" t="s">
        <v>1280</v>
      </c>
      <c r="Q21" s="101">
        <v>228225000</v>
      </c>
      <c r="R21" s="110">
        <v>974</v>
      </c>
      <c r="S21" s="349">
        <v>228225000</v>
      </c>
      <c r="T21" s="110">
        <v>3973</v>
      </c>
      <c r="U21" s="349">
        <v>228225000</v>
      </c>
      <c r="V21" s="108"/>
    </row>
    <row r="22" spans="2:22" ht="148.5" x14ac:dyDescent="0.2">
      <c r="B22" s="514" t="s">
        <v>714</v>
      </c>
      <c r="C22" s="417" t="s">
        <v>1269</v>
      </c>
      <c r="D22" s="515">
        <v>2138885402.8699999</v>
      </c>
      <c r="E22" s="516">
        <v>1242397900</v>
      </c>
      <c r="F22" s="489">
        <f>+E22/D22</f>
        <v>0.58086230254922744</v>
      </c>
      <c r="G22" s="517" t="s">
        <v>1814</v>
      </c>
      <c r="H22" s="64" t="s">
        <v>63</v>
      </c>
      <c r="I22" s="56" t="s">
        <v>64</v>
      </c>
      <c r="J22" s="518" t="s">
        <v>1815</v>
      </c>
      <c r="K22" s="56" t="s">
        <v>64</v>
      </c>
      <c r="L22" s="39">
        <v>1</v>
      </c>
      <c r="M22" s="519"/>
      <c r="N22" s="520"/>
      <c r="O22" s="494" t="s">
        <v>1760</v>
      </c>
      <c r="P22" s="521">
        <v>658</v>
      </c>
      <c r="Q22" s="516">
        <v>1242397900</v>
      </c>
      <c r="R22" s="444">
        <v>1655</v>
      </c>
      <c r="S22" s="516">
        <v>1242397900</v>
      </c>
      <c r="T22" s="444" t="s">
        <v>1816</v>
      </c>
      <c r="U22" s="354">
        <v>1242360900</v>
      </c>
      <c r="V22" s="522"/>
    </row>
  </sheetData>
  <sheetProtection algorithmName="SHA-512" hashValue="wWF0imvbcDzCtRJG3thFkDfkxQpAjUXXgofRjv23o4JBYnuKFzFWq+dk1edRX8cDkmgMoqh52g4GdNJgUgH8Sg==" saltValue="sfe2Xt+Upjyi56qCEurH6w==" spinCount="100000" sheet="1" objects="1" scenarios="1"/>
  <mergeCells count="38">
    <mergeCell ref="B2:C4"/>
    <mergeCell ref="D2:T2"/>
    <mergeCell ref="U2:V2"/>
    <mergeCell ref="D3:T3"/>
    <mergeCell ref="U3:V3"/>
    <mergeCell ref="D4:T4"/>
    <mergeCell ref="U4:V4"/>
    <mergeCell ref="B14:E14"/>
    <mergeCell ref="C8:D8"/>
    <mergeCell ref="C9:D9"/>
    <mergeCell ref="K10:L10"/>
    <mergeCell ref="B11:B12"/>
    <mergeCell ref="C11:C12"/>
    <mergeCell ref="D11:D12"/>
    <mergeCell ref="E11:E12"/>
    <mergeCell ref="F11:F12"/>
    <mergeCell ref="G11:G12"/>
    <mergeCell ref="I11:I12"/>
    <mergeCell ref="H11:H12"/>
    <mergeCell ref="Q16:Q17"/>
    <mergeCell ref="B16:B17"/>
    <mergeCell ref="C16:C17"/>
    <mergeCell ref="D16:D17"/>
    <mergeCell ref="E16:E17"/>
    <mergeCell ref="F16:F17"/>
    <mergeCell ref="G16:G17"/>
    <mergeCell ref="H16:H17"/>
    <mergeCell ref="I16:I17"/>
    <mergeCell ref="J16:J17"/>
    <mergeCell ref="K16:K17"/>
    <mergeCell ref="L16:N16"/>
    <mergeCell ref="O16:O17"/>
    <mergeCell ref="P16:P17"/>
    <mergeCell ref="V16:V17"/>
    <mergeCell ref="R16:R17"/>
    <mergeCell ref="S16:S17"/>
    <mergeCell ref="T16:T17"/>
    <mergeCell ref="U16:U17"/>
  </mergeCells>
  <dataValidations count="1">
    <dataValidation type="list" allowBlank="1" showInputMessage="1" showErrorMessage="1" sqref="H18:H22">
      <formula1>#REF!</formula1>
    </dataValidation>
  </dataValidations>
  <printOptions horizontalCentered="1"/>
  <pageMargins left="0.23622047244094491" right="0.23622047244094491" top="0.74803149606299213" bottom="0.74803149606299213" header="0.31496062992125984" footer="0.31496062992125984"/>
  <pageSetup paperSize="123" scale="50" orientation="landscape"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3"/>
  <dimension ref="A1:AC46"/>
  <sheetViews>
    <sheetView zoomScale="50" zoomScaleNormal="50" workbookViewId="0">
      <selection activeCell="O1" sqref="O1"/>
    </sheetView>
  </sheetViews>
  <sheetFormatPr baseColWidth="10" defaultColWidth="21.28515625" defaultRowHeight="15.75" x14ac:dyDescent="0.2"/>
  <cols>
    <col min="1" max="1" width="0.7109375" style="2" customWidth="1"/>
    <col min="2" max="2" width="9.42578125" style="9" customWidth="1"/>
    <col min="3" max="3" width="29" style="10" customWidth="1"/>
    <col min="4" max="4" width="22.42578125" style="32" customWidth="1"/>
    <col min="5" max="5" width="24.140625" style="15" customWidth="1"/>
    <col min="6" max="6" width="26.7109375" style="15" customWidth="1"/>
    <col min="7" max="7" width="36.28515625" style="13" customWidth="1"/>
    <col min="8" max="8" width="21.85546875" style="13" customWidth="1"/>
    <col min="9" max="9" width="20.42578125" style="35" customWidth="1"/>
    <col min="10" max="10" width="16.42578125" style="27" customWidth="1"/>
    <col min="11" max="11" width="16.7109375" style="29" customWidth="1"/>
    <col min="12" max="13" width="5.42578125" style="44" customWidth="1"/>
    <col min="14" max="14" width="5.42578125" style="25" customWidth="1"/>
    <col min="15" max="15" width="15.5703125" style="25" customWidth="1"/>
    <col min="16" max="16" width="13.42578125" style="25" customWidth="1"/>
    <col min="17" max="18" width="16.42578125" style="25" customWidth="1"/>
    <col min="19" max="20" width="16.42578125" style="3" customWidth="1"/>
    <col min="21" max="21" width="16.42578125" style="30" customWidth="1"/>
    <col min="22" max="22" width="17.7109375" style="3" customWidth="1"/>
    <col min="23" max="23" width="14" style="2" customWidth="1"/>
    <col min="24" max="16384" width="21.28515625" style="2"/>
  </cols>
  <sheetData>
    <row r="1" spans="1:29" s="5" customFormat="1" x14ac:dyDescent="0.2">
      <c r="A1" s="5" t="s">
        <v>0</v>
      </c>
      <c r="B1" s="8"/>
      <c r="C1" s="8"/>
      <c r="D1" s="31"/>
      <c r="E1" s="14"/>
      <c r="F1" s="14"/>
      <c r="G1" s="12"/>
      <c r="H1" s="12"/>
      <c r="I1" s="34"/>
      <c r="J1" s="26"/>
      <c r="K1" s="28"/>
      <c r="L1" s="42"/>
      <c r="M1" s="42"/>
      <c r="N1" s="23"/>
      <c r="O1" s="23"/>
      <c r="P1" s="23"/>
      <c r="Q1" s="23"/>
      <c r="R1" s="23"/>
      <c r="S1" s="6"/>
      <c r="T1" s="6"/>
      <c r="U1" s="8"/>
    </row>
    <row r="2" spans="1:29" s="8" customFormat="1" ht="31.15" customHeight="1" x14ac:dyDescent="0.2">
      <c r="B2" s="564"/>
      <c r="C2" s="565"/>
      <c r="D2" s="573" t="s">
        <v>1</v>
      </c>
      <c r="E2" s="574"/>
      <c r="F2" s="574"/>
      <c r="G2" s="574"/>
      <c r="H2" s="574"/>
      <c r="I2" s="574"/>
      <c r="J2" s="574"/>
      <c r="K2" s="574"/>
      <c r="L2" s="574"/>
      <c r="M2" s="574"/>
      <c r="N2" s="574"/>
      <c r="O2" s="574"/>
      <c r="P2" s="574"/>
      <c r="Q2" s="574"/>
      <c r="R2" s="574"/>
      <c r="S2" s="574"/>
      <c r="T2" s="575"/>
      <c r="U2" s="573" t="s">
        <v>2</v>
      </c>
      <c r="V2" s="575"/>
      <c r="W2" s="5"/>
      <c r="X2" s="5"/>
      <c r="Y2" s="5"/>
      <c r="Z2" s="5"/>
      <c r="AA2" s="11"/>
      <c r="AB2" s="11"/>
      <c r="AC2" s="11"/>
    </row>
    <row r="3" spans="1:29" s="8" customFormat="1" ht="31.15" customHeight="1" x14ac:dyDescent="0.2">
      <c r="B3" s="566"/>
      <c r="C3" s="567"/>
      <c r="D3" s="573" t="s">
        <v>3</v>
      </c>
      <c r="E3" s="574"/>
      <c r="F3" s="574"/>
      <c r="G3" s="574"/>
      <c r="H3" s="574"/>
      <c r="I3" s="574"/>
      <c r="J3" s="574"/>
      <c r="K3" s="574"/>
      <c r="L3" s="574"/>
      <c r="M3" s="574"/>
      <c r="N3" s="574"/>
      <c r="O3" s="574"/>
      <c r="P3" s="574"/>
      <c r="Q3" s="574"/>
      <c r="R3" s="574"/>
      <c r="S3" s="574"/>
      <c r="T3" s="575"/>
      <c r="U3" s="573" t="s">
        <v>4</v>
      </c>
      <c r="V3" s="575"/>
      <c r="W3" s="5"/>
      <c r="X3" s="5"/>
      <c r="Y3" s="5"/>
      <c r="Z3" s="5"/>
      <c r="AA3" s="11"/>
      <c r="AB3" s="11"/>
      <c r="AC3" s="11"/>
    </row>
    <row r="4" spans="1:29" s="8" customFormat="1" ht="31.15" customHeight="1" x14ac:dyDescent="0.2">
      <c r="B4" s="568"/>
      <c r="C4" s="569"/>
      <c r="D4" s="573" t="s">
        <v>5</v>
      </c>
      <c r="E4" s="574"/>
      <c r="F4" s="574"/>
      <c r="G4" s="574"/>
      <c r="H4" s="574"/>
      <c r="I4" s="574"/>
      <c r="J4" s="574"/>
      <c r="K4" s="574"/>
      <c r="L4" s="574"/>
      <c r="M4" s="574"/>
      <c r="N4" s="574"/>
      <c r="O4" s="574"/>
      <c r="P4" s="574"/>
      <c r="Q4" s="574"/>
      <c r="R4" s="574"/>
      <c r="S4" s="574"/>
      <c r="T4" s="575"/>
      <c r="U4" s="573" t="s">
        <v>6</v>
      </c>
      <c r="V4" s="575"/>
      <c r="W4" s="5"/>
      <c r="X4" s="5"/>
      <c r="Y4" s="5"/>
      <c r="Z4" s="5"/>
      <c r="AA4" s="11"/>
      <c r="AB4" s="11"/>
      <c r="AC4" s="11"/>
    </row>
    <row r="5" spans="1:29" s="5" customFormat="1" ht="16.5" customHeight="1" x14ac:dyDescent="0.2">
      <c r="B5" s="8"/>
      <c r="C5" s="8"/>
      <c r="D5" s="31"/>
      <c r="E5" s="14"/>
      <c r="F5" s="14"/>
      <c r="G5" s="12"/>
      <c r="H5" s="12"/>
      <c r="I5" s="34"/>
      <c r="J5" s="26"/>
      <c r="K5" s="28"/>
      <c r="L5" s="42"/>
      <c r="M5" s="42"/>
      <c r="N5" s="23"/>
      <c r="O5" s="23"/>
      <c r="P5" s="23"/>
      <c r="Q5" s="23"/>
      <c r="R5" s="23"/>
      <c r="S5" s="6"/>
      <c r="T5" s="6"/>
      <c r="U5" s="8"/>
    </row>
    <row r="6" spans="1:29" s="5" customFormat="1" ht="16.5" customHeight="1" x14ac:dyDescent="0.2">
      <c r="B6" s="17" t="s">
        <v>7</v>
      </c>
      <c r="C6" s="8"/>
      <c r="D6" s="31"/>
      <c r="E6" s="14"/>
      <c r="F6" s="14"/>
      <c r="G6" s="12"/>
      <c r="H6" s="12"/>
      <c r="I6" s="34"/>
      <c r="J6" s="26"/>
      <c r="K6" s="28"/>
      <c r="L6" s="42"/>
      <c r="M6" s="42"/>
      <c r="N6" s="24"/>
      <c r="U6" s="8"/>
    </row>
    <row r="7" spans="1:29" s="5" customFormat="1" ht="17.25" customHeight="1" x14ac:dyDescent="0.2">
      <c r="D7" s="24"/>
      <c r="E7" s="19"/>
      <c r="F7" s="19"/>
      <c r="G7" s="12"/>
      <c r="H7" s="12"/>
      <c r="I7" s="34"/>
      <c r="J7" s="26"/>
      <c r="K7" s="28"/>
      <c r="L7" s="42"/>
      <c r="M7" s="42"/>
      <c r="N7" s="23"/>
      <c r="U7" s="8"/>
    </row>
    <row r="8" spans="1:29" s="5" customFormat="1" ht="25.9" customHeight="1" x14ac:dyDescent="0.2">
      <c r="C8" s="601" t="s">
        <v>8</v>
      </c>
      <c r="D8" s="602"/>
      <c r="E8" s="16" t="s">
        <v>1647</v>
      </c>
      <c r="F8" s="19"/>
      <c r="G8" s="12"/>
      <c r="H8" s="12"/>
      <c r="I8" s="34"/>
      <c r="J8" s="26"/>
      <c r="K8" s="28"/>
      <c r="L8" s="42"/>
      <c r="M8" s="42"/>
      <c r="N8" s="23"/>
      <c r="U8" s="8"/>
    </row>
    <row r="9" spans="1:29" s="5" customFormat="1" ht="25.9" customHeight="1" x14ac:dyDescent="0.2">
      <c r="C9" s="601" t="s">
        <v>9</v>
      </c>
      <c r="D9" s="602"/>
      <c r="E9" s="125">
        <v>8</v>
      </c>
      <c r="F9" s="19"/>
      <c r="G9" s="12"/>
      <c r="H9" s="12"/>
      <c r="I9" s="34"/>
      <c r="J9" s="26"/>
      <c r="K9" s="28"/>
      <c r="L9" s="42"/>
      <c r="M9" s="42"/>
      <c r="N9" s="23"/>
      <c r="U9" s="8"/>
    </row>
    <row r="10" spans="1:29" s="5" customFormat="1" ht="25.9" customHeight="1" x14ac:dyDescent="0.2">
      <c r="B10" s="8"/>
      <c r="C10" s="8"/>
      <c r="D10" s="31"/>
      <c r="E10" s="14"/>
      <c r="F10" s="14"/>
      <c r="G10" s="12"/>
      <c r="H10" s="12"/>
      <c r="I10" s="34"/>
      <c r="J10" s="26"/>
      <c r="K10" s="578" t="s">
        <v>39</v>
      </c>
      <c r="L10" s="579"/>
      <c r="M10" s="20">
        <f>SUM(M11:M13)</f>
        <v>29</v>
      </c>
      <c r="O10" s="23"/>
      <c r="P10" s="23"/>
      <c r="Q10" s="23"/>
      <c r="R10" s="23"/>
      <c r="S10" s="6"/>
      <c r="T10" s="6"/>
      <c r="U10" s="8"/>
    </row>
    <row r="11" spans="1:29" s="18" customFormat="1" ht="25.9" customHeight="1" x14ac:dyDescent="0.25">
      <c r="B11" s="584" t="s">
        <v>10</v>
      </c>
      <c r="C11" s="584" t="s">
        <v>11</v>
      </c>
      <c r="D11" s="584" t="s">
        <v>33</v>
      </c>
      <c r="E11" s="584" t="s">
        <v>34</v>
      </c>
      <c r="F11" s="584" t="s">
        <v>35</v>
      </c>
      <c r="G11" s="584" t="s">
        <v>1494</v>
      </c>
      <c r="H11" s="580" t="s">
        <v>1495</v>
      </c>
      <c r="I11" s="582" t="s">
        <v>38</v>
      </c>
      <c r="K11" s="20" t="s">
        <v>40</v>
      </c>
      <c r="L11" s="39">
        <v>1</v>
      </c>
      <c r="M11" s="20">
        <f>COUNT(L18:L71)</f>
        <v>29</v>
      </c>
    </row>
    <row r="12" spans="1:29" s="18" customFormat="1" ht="25.9" customHeight="1" x14ac:dyDescent="0.25">
      <c r="B12" s="585"/>
      <c r="C12" s="585"/>
      <c r="D12" s="585"/>
      <c r="E12" s="585"/>
      <c r="F12" s="585"/>
      <c r="G12" s="585"/>
      <c r="H12" s="581"/>
      <c r="I12" s="583"/>
      <c r="K12" s="20" t="s">
        <v>42</v>
      </c>
      <c r="L12" s="40">
        <v>2</v>
      </c>
      <c r="M12" s="20">
        <f>COUNT(M18:M234)</f>
        <v>0</v>
      </c>
    </row>
    <row r="13" spans="1:29" s="36" customFormat="1" ht="72" customHeight="1" x14ac:dyDescent="0.2">
      <c r="B13" s="145">
        <v>410122</v>
      </c>
      <c r="C13" s="146" t="s">
        <v>1281</v>
      </c>
      <c r="D13" s="144" t="s">
        <v>1282</v>
      </c>
      <c r="E13" s="126">
        <v>350000000</v>
      </c>
      <c r="F13" s="213">
        <f>SUM(E17:E98)</f>
        <v>354030151</v>
      </c>
      <c r="G13" s="352">
        <f>+SUM(S18:S90)</f>
        <v>379470151</v>
      </c>
      <c r="H13" s="353">
        <f>SUM(U18:U86)</f>
        <v>320882084</v>
      </c>
      <c r="I13" s="341">
        <f>+E13-F13</f>
        <v>-4030151</v>
      </c>
      <c r="K13" s="20" t="s">
        <v>43</v>
      </c>
      <c r="L13" s="41">
        <v>3</v>
      </c>
      <c r="M13" s="20">
        <f>COUNT(N18:N60)</f>
        <v>0</v>
      </c>
    </row>
    <row r="14" spans="1:29" s="36" customFormat="1" ht="53.45" customHeight="1" x14ac:dyDescent="0.2">
      <c r="B14" s="572" t="s">
        <v>13</v>
      </c>
      <c r="C14" s="572"/>
      <c r="D14" s="572"/>
      <c r="E14" s="572"/>
      <c r="F14" s="293">
        <f>+F13/E13</f>
        <v>1.0115147171428571</v>
      </c>
      <c r="G14" s="293">
        <f>+G13/E13</f>
        <v>1.0842004314285714</v>
      </c>
      <c r="H14" s="293">
        <f>+H13/E13</f>
        <v>0.91680595428571432</v>
      </c>
      <c r="I14" s="351"/>
      <c r="K14" s="287"/>
      <c r="L14" s="288"/>
      <c r="M14" s="287"/>
    </row>
    <row r="15" spans="1:29" s="36" customFormat="1" ht="24.6" customHeight="1" x14ac:dyDescent="0.2">
      <c r="B15" s="162"/>
      <c r="C15" s="162"/>
      <c r="L15" s="33"/>
      <c r="M15" s="33"/>
      <c r="N15" s="33"/>
    </row>
    <row r="16" spans="1:29" s="36" customFormat="1" ht="24.6" customHeight="1" x14ac:dyDescent="0.2">
      <c r="B16" s="606" t="s">
        <v>44</v>
      </c>
      <c r="C16" s="606" t="s">
        <v>45</v>
      </c>
      <c r="D16" s="606" t="s">
        <v>46</v>
      </c>
      <c r="E16" s="606" t="s">
        <v>35</v>
      </c>
      <c r="F16" s="606" t="s">
        <v>47</v>
      </c>
      <c r="G16" s="606" t="s">
        <v>48</v>
      </c>
      <c r="H16" s="606" t="s">
        <v>49</v>
      </c>
      <c r="I16" s="606" t="s">
        <v>50</v>
      </c>
      <c r="J16" s="606" t="s">
        <v>51</v>
      </c>
      <c r="K16" s="606" t="s">
        <v>52</v>
      </c>
      <c r="L16" s="606" t="s">
        <v>53</v>
      </c>
      <c r="M16" s="606"/>
      <c r="N16" s="606"/>
      <c r="O16" s="606" t="s">
        <v>54</v>
      </c>
      <c r="P16" s="606" t="s">
        <v>55</v>
      </c>
      <c r="Q16" s="606" t="s">
        <v>56</v>
      </c>
      <c r="R16" s="605" t="s">
        <v>57</v>
      </c>
      <c r="S16" s="606" t="s">
        <v>58</v>
      </c>
      <c r="T16" s="606" t="s">
        <v>59</v>
      </c>
      <c r="U16" s="606" t="s">
        <v>60</v>
      </c>
      <c r="V16" s="572" t="s">
        <v>61</v>
      </c>
    </row>
    <row r="17" spans="2:22" s="36" customFormat="1" ht="24.6" customHeight="1" x14ac:dyDescent="0.2">
      <c r="B17" s="606"/>
      <c r="C17" s="606"/>
      <c r="D17" s="606"/>
      <c r="E17" s="606"/>
      <c r="F17" s="606"/>
      <c r="G17" s="606"/>
      <c r="H17" s="606"/>
      <c r="I17" s="606"/>
      <c r="J17" s="606"/>
      <c r="K17" s="606"/>
      <c r="L17" s="163">
        <v>1</v>
      </c>
      <c r="M17" s="164">
        <v>2</v>
      </c>
      <c r="N17" s="165">
        <v>3</v>
      </c>
      <c r="O17" s="606"/>
      <c r="P17" s="606"/>
      <c r="Q17" s="606"/>
      <c r="R17" s="605"/>
      <c r="S17" s="606"/>
      <c r="T17" s="606"/>
      <c r="U17" s="606"/>
      <c r="V17" s="572"/>
    </row>
    <row r="18" spans="2:22" ht="85.15" customHeight="1" x14ac:dyDescent="0.2">
      <c r="B18" s="64">
        <v>12</v>
      </c>
      <c r="C18" s="55" t="s">
        <v>1283</v>
      </c>
      <c r="D18" s="66">
        <v>350000000</v>
      </c>
      <c r="E18" s="101">
        <v>2633409</v>
      </c>
      <c r="F18" s="134">
        <f t="shared" ref="F18:F46" si="0">+E18/D18</f>
        <v>7.5240257142857141E-3</v>
      </c>
      <c r="G18" s="59" t="s">
        <v>1284</v>
      </c>
      <c r="H18" s="59" t="s">
        <v>63</v>
      </c>
      <c r="I18" s="56" t="s">
        <v>64</v>
      </c>
      <c r="J18" s="61" t="s">
        <v>351</v>
      </c>
      <c r="K18" s="56" t="s">
        <v>64</v>
      </c>
      <c r="L18" s="163">
        <v>1</v>
      </c>
      <c r="M18" s="504"/>
      <c r="N18" s="72"/>
      <c r="O18" s="87" t="s">
        <v>1483</v>
      </c>
      <c r="P18" s="56" t="s">
        <v>1285</v>
      </c>
      <c r="Q18" s="101">
        <v>2633409</v>
      </c>
      <c r="R18" s="110">
        <v>565</v>
      </c>
      <c r="S18" s="101">
        <v>2633409</v>
      </c>
      <c r="T18" s="110">
        <v>2359</v>
      </c>
      <c r="U18" s="101">
        <v>2633409</v>
      </c>
      <c r="V18" s="511"/>
    </row>
    <row r="19" spans="2:22" ht="198" x14ac:dyDescent="0.2">
      <c r="B19" s="64">
        <v>12</v>
      </c>
      <c r="C19" s="55" t="s">
        <v>1283</v>
      </c>
      <c r="D19" s="66">
        <v>350000000</v>
      </c>
      <c r="E19" s="101">
        <v>900000</v>
      </c>
      <c r="F19" s="134">
        <f t="shared" si="0"/>
        <v>2.5714285714285713E-3</v>
      </c>
      <c r="G19" s="59" t="s">
        <v>1286</v>
      </c>
      <c r="H19" s="59" t="s">
        <v>63</v>
      </c>
      <c r="I19" s="56" t="s">
        <v>64</v>
      </c>
      <c r="J19" s="61" t="s">
        <v>351</v>
      </c>
      <c r="K19" s="56" t="s">
        <v>64</v>
      </c>
      <c r="L19" s="163">
        <v>1</v>
      </c>
      <c r="M19" s="504"/>
      <c r="N19" s="57"/>
      <c r="O19" s="87" t="s">
        <v>1483</v>
      </c>
      <c r="P19" s="56" t="s">
        <v>1287</v>
      </c>
      <c r="Q19" s="101">
        <v>900000</v>
      </c>
      <c r="R19" s="508">
        <v>270</v>
      </c>
      <c r="S19" s="509">
        <v>15000000</v>
      </c>
      <c r="T19" s="508">
        <v>3213</v>
      </c>
      <c r="U19" s="509">
        <v>900000</v>
      </c>
      <c r="V19" s="55"/>
    </row>
    <row r="20" spans="2:22" ht="165" x14ac:dyDescent="0.2">
      <c r="B20" s="64">
        <v>12</v>
      </c>
      <c r="C20" s="55" t="s">
        <v>1288</v>
      </c>
      <c r="D20" s="66">
        <v>350000000</v>
      </c>
      <c r="E20" s="101">
        <v>15000000</v>
      </c>
      <c r="F20" s="134">
        <f t="shared" si="0"/>
        <v>4.2857142857142858E-2</v>
      </c>
      <c r="G20" s="55" t="s">
        <v>1289</v>
      </c>
      <c r="H20" s="64" t="s">
        <v>73</v>
      </c>
      <c r="I20" s="56" t="s">
        <v>1290</v>
      </c>
      <c r="J20" s="61" t="s">
        <v>351</v>
      </c>
      <c r="K20" s="98" t="s">
        <v>75</v>
      </c>
      <c r="L20" s="163">
        <v>1</v>
      </c>
      <c r="M20" s="72"/>
      <c r="N20" s="57"/>
      <c r="O20" s="87" t="s">
        <v>1483</v>
      </c>
      <c r="P20" s="56" t="s">
        <v>1291</v>
      </c>
      <c r="Q20" s="101">
        <v>15000000</v>
      </c>
      <c r="R20" s="55">
        <v>270</v>
      </c>
      <c r="S20" s="71">
        <v>15000000</v>
      </c>
      <c r="T20" s="55">
        <v>1656</v>
      </c>
      <c r="U20" s="71">
        <v>15000000</v>
      </c>
      <c r="V20" s="511"/>
    </row>
    <row r="21" spans="2:22" ht="165" x14ac:dyDescent="0.2">
      <c r="B21" s="64">
        <v>12</v>
      </c>
      <c r="C21" s="55" t="s">
        <v>1283</v>
      </c>
      <c r="D21" s="66">
        <v>350000000</v>
      </c>
      <c r="E21" s="101">
        <v>16435000</v>
      </c>
      <c r="F21" s="134">
        <f t="shared" si="0"/>
        <v>4.6957142857142857E-2</v>
      </c>
      <c r="G21" s="55" t="s">
        <v>1292</v>
      </c>
      <c r="H21" s="64" t="s">
        <v>73</v>
      </c>
      <c r="I21" s="56" t="s">
        <v>1293</v>
      </c>
      <c r="J21" s="61" t="s">
        <v>351</v>
      </c>
      <c r="K21" s="98" t="s">
        <v>75</v>
      </c>
      <c r="L21" s="163">
        <v>1</v>
      </c>
      <c r="M21" s="72"/>
      <c r="N21" s="57"/>
      <c r="O21" s="87" t="s">
        <v>1483</v>
      </c>
      <c r="P21" s="56" t="s">
        <v>1294</v>
      </c>
      <c r="Q21" s="101">
        <v>16435000</v>
      </c>
      <c r="R21" s="55">
        <v>327</v>
      </c>
      <c r="S21" s="71">
        <v>16435000</v>
      </c>
      <c r="T21" s="55">
        <v>1802</v>
      </c>
      <c r="U21" s="71">
        <v>16435000</v>
      </c>
      <c r="V21" s="512"/>
    </row>
    <row r="22" spans="2:22" ht="198" x14ac:dyDescent="0.2">
      <c r="B22" s="64">
        <v>12</v>
      </c>
      <c r="C22" s="55" t="s">
        <v>1283</v>
      </c>
      <c r="D22" s="66">
        <v>350000000</v>
      </c>
      <c r="E22" s="72">
        <v>11800000</v>
      </c>
      <c r="F22" s="134">
        <f t="shared" si="0"/>
        <v>3.3714285714285717E-2</v>
      </c>
      <c r="G22" s="55" t="s">
        <v>1295</v>
      </c>
      <c r="H22" s="64" t="s">
        <v>73</v>
      </c>
      <c r="I22" s="56" t="s">
        <v>1617</v>
      </c>
      <c r="J22" s="55" t="s">
        <v>1649</v>
      </c>
      <c r="K22" s="98" t="s">
        <v>150</v>
      </c>
      <c r="L22" s="163">
        <v>1</v>
      </c>
      <c r="M22" s="504"/>
      <c r="N22" s="131"/>
      <c r="O22" s="87" t="s">
        <v>1650</v>
      </c>
      <c r="P22" s="56">
        <v>460</v>
      </c>
      <c r="Q22" s="72">
        <v>11800000</v>
      </c>
      <c r="R22" s="110">
        <v>1334</v>
      </c>
      <c r="S22" s="72">
        <v>11800000</v>
      </c>
      <c r="T22" s="110">
        <v>6186</v>
      </c>
      <c r="U22" s="348">
        <v>9210600</v>
      </c>
      <c r="V22" s="512"/>
    </row>
    <row r="23" spans="2:22" ht="181.5" x14ac:dyDescent="0.2">
      <c r="B23" s="64">
        <v>12</v>
      </c>
      <c r="C23" s="55" t="s">
        <v>1283</v>
      </c>
      <c r="D23" s="66">
        <v>350000000</v>
      </c>
      <c r="E23" s="101">
        <v>3040000</v>
      </c>
      <c r="F23" s="134">
        <f t="shared" si="0"/>
        <v>8.6857142857142862E-3</v>
      </c>
      <c r="G23" s="55" t="s">
        <v>1296</v>
      </c>
      <c r="H23" s="64" t="s">
        <v>73</v>
      </c>
      <c r="I23" s="56" t="s">
        <v>1297</v>
      </c>
      <c r="J23" s="61" t="s">
        <v>351</v>
      </c>
      <c r="K23" s="98" t="s">
        <v>75</v>
      </c>
      <c r="L23" s="163">
        <v>1</v>
      </c>
      <c r="M23" s="72"/>
      <c r="N23" s="57"/>
      <c r="O23" s="87" t="s">
        <v>1483</v>
      </c>
      <c r="P23" s="55">
        <v>258</v>
      </c>
      <c r="Q23" s="101">
        <v>3040000</v>
      </c>
      <c r="R23" s="55">
        <v>762</v>
      </c>
      <c r="S23" s="90">
        <v>3040000</v>
      </c>
      <c r="T23" s="58">
        <v>3086</v>
      </c>
      <c r="U23" s="62">
        <v>2280000</v>
      </c>
      <c r="V23" s="512"/>
    </row>
    <row r="24" spans="2:22" ht="165" x14ac:dyDescent="0.2">
      <c r="B24" s="64">
        <v>12</v>
      </c>
      <c r="C24" s="55" t="s">
        <v>1283</v>
      </c>
      <c r="D24" s="66">
        <v>350000000</v>
      </c>
      <c r="E24" s="101">
        <v>7200000</v>
      </c>
      <c r="F24" s="134">
        <f t="shared" si="0"/>
        <v>2.057142857142857E-2</v>
      </c>
      <c r="G24" s="55" t="s">
        <v>1298</v>
      </c>
      <c r="H24" s="64" t="s">
        <v>73</v>
      </c>
      <c r="I24" s="56" t="s">
        <v>1299</v>
      </c>
      <c r="J24" s="61" t="s">
        <v>351</v>
      </c>
      <c r="K24" s="98" t="s">
        <v>75</v>
      </c>
      <c r="L24" s="163">
        <v>1</v>
      </c>
      <c r="M24" s="72"/>
      <c r="N24" s="57"/>
      <c r="O24" s="87" t="s">
        <v>1483</v>
      </c>
      <c r="P24" s="55">
        <v>237</v>
      </c>
      <c r="Q24" s="101">
        <v>7200000</v>
      </c>
      <c r="R24" s="58">
        <v>672</v>
      </c>
      <c r="S24" s="118">
        <v>7200000</v>
      </c>
      <c r="T24" s="59">
        <v>2703</v>
      </c>
      <c r="U24" s="90">
        <v>5400000</v>
      </c>
      <c r="V24" s="512"/>
    </row>
    <row r="25" spans="2:22" ht="165" x14ac:dyDescent="0.2">
      <c r="B25" s="64">
        <v>12</v>
      </c>
      <c r="C25" s="55" t="s">
        <v>1283</v>
      </c>
      <c r="D25" s="66">
        <v>350000000</v>
      </c>
      <c r="E25" s="101">
        <v>2240000</v>
      </c>
      <c r="F25" s="134">
        <f t="shared" si="0"/>
        <v>6.4000000000000003E-3</v>
      </c>
      <c r="G25" s="55" t="s">
        <v>1300</v>
      </c>
      <c r="H25" s="64" t="s">
        <v>73</v>
      </c>
      <c r="I25" s="56" t="s">
        <v>1301</v>
      </c>
      <c r="J25" s="61" t="s">
        <v>351</v>
      </c>
      <c r="K25" s="98" t="s">
        <v>75</v>
      </c>
      <c r="L25" s="163">
        <v>1</v>
      </c>
      <c r="M25" s="72"/>
      <c r="N25" s="57"/>
      <c r="O25" s="87" t="s">
        <v>1483</v>
      </c>
      <c r="P25" s="55">
        <v>257</v>
      </c>
      <c r="Q25" s="101">
        <v>2240000</v>
      </c>
      <c r="R25" s="55">
        <v>761</v>
      </c>
      <c r="S25" s="90">
        <v>2240000</v>
      </c>
      <c r="T25" s="58">
        <v>3087</v>
      </c>
      <c r="U25" s="62">
        <v>1680000</v>
      </c>
      <c r="V25" s="512"/>
    </row>
    <row r="26" spans="2:22" ht="148.5" x14ac:dyDescent="0.2">
      <c r="B26" s="64">
        <v>12</v>
      </c>
      <c r="C26" s="55" t="s">
        <v>1283</v>
      </c>
      <c r="D26" s="66">
        <v>350000000</v>
      </c>
      <c r="E26" s="101">
        <v>7600000</v>
      </c>
      <c r="F26" s="134">
        <f t="shared" si="0"/>
        <v>2.1714285714285714E-2</v>
      </c>
      <c r="G26" s="55" t="s">
        <v>1302</v>
      </c>
      <c r="H26" s="64" t="s">
        <v>73</v>
      </c>
      <c r="I26" s="56" t="s">
        <v>1303</v>
      </c>
      <c r="J26" s="61" t="s">
        <v>351</v>
      </c>
      <c r="K26" s="98" t="s">
        <v>75</v>
      </c>
      <c r="L26" s="163">
        <v>1</v>
      </c>
      <c r="M26" s="72"/>
      <c r="N26" s="57"/>
      <c r="O26" s="87" t="s">
        <v>1483</v>
      </c>
      <c r="P26" s="55">
        <v>238</v>
      </c>
      <c r="Q26" s="101">
        <v>7600000</v>
      </c>
      <c r="R26" s="58">
        <v>671</v>
      </c>
      <c r="S26" s="118">
        <v>7600000</v>
      </c>
      <c r="T26" s="59">
        <v>2702</v>
      </c>
      <c r="U26" s="90">
        <v>5700000</v>
      </c>
      <c r="V26" s="512"/>
    </row>
    <row r="27" spans="2:22" ht="198" x14ac:dyDescent="0.2">
      <c r="B27" s="64">
        <v>12</v>
      </c>
      <c r="C27" s="55" t="s">
        <v>1283</v>
      </c>
      <c r="D27" s="66">
        <v>350000000</v>
      </c>
      <c r="E27" s="101">
        <v>5200000</v>
      </c>
      <c r="F27" s="134">
        <f t="shared" si="0"/>
        <v>1.4857142857142857E-2</v>
      </c>
      <c r="G27" s="55" t="s">
        <v>1304</v>
      </c>
      <c r="H27" s="64" t="s">
        <v>73</v>
      </c>
      <c r="I27" s="56" t="s">
        <v>1305</v>
      </c>
      <c r="J27" s="61" t="s">
        <v>1306</v>
      </c>
      <c r="K27" s="98" t="s">
        <v>75</v>
      </c>
      <c r="L27" s="163">
        <v>1</v>
      </c>
      <c r="M27" s="72"/>
      <c r="N27" s="57"/>
      <c r="O27" s="87" t="s">
        <v>1483</v>
      </c>
      <c r="P27" s="55">
        <v>247</v>
      </c>
      <c r="Q27" s="101">
        <v>5200000</v>
      </c>
      <c r="R27" s="55">
        <v>698</v>
      </c>
      <c r="S27" s="90">
        <v>5200000</v>
      </c>
      <c r="T27" s="59">
        <v>2760</v>
      </c>
      <c r="U27" s="90">
        <v>5200000</v>
      </c>
      <c r="V27" s="512"/>
    </row>
    <row r="28" spans="2:22" ht="115.5" x14ac:dyDescent="0.2">
      <c r="B28" s="64">
        <v>12</v>
      </c>
      <c r="C28" s="55" t="s">
        <v>1283</v>
      </c>
      <c r="D28" s="66">
        <v>350000000</v>
      </c>
      <c r="E28" s="101">
        <v>7535000</v>
      </c>
      <c r="F28" s="134">
        <f t="shared" si="0"/>
        <v>2.1528571428571428E-2</v>
      </c>
      <c r="G28" s="59" t="s">
        <v>1307</v>
      </c>
      <c r="H28" s="64" t="s">
        <v>73</v>
      </c>
      <c r="I28" s="56" t="s">
        <v>1308</v>
      </c>
      <c r="J28" s="61" t="s">
        <v>351</v>
      </c>
      <c r="K28" s="98" t="s">
        <v>75</v>
      </c>
      <c r="L28" s="163">
        <v>1</v>
      </c>
      <c r="M28" s="72"/>
      <c r="N28" s="57"/>
      <c r="O28" s="87" t="s">
        <v>1483</v>
      </c>
      <c r="P28" s="56" t="s">
        <v>1309</v>
      </c>
      <c r="Q28" s="101">
        <v>7535000</v>
      </c>
      <c r="R28" s="55">
        <v>303</v>
      </c>
      <c r="S28" s="71">
        <v>7535000</v>
      </c>
      <c r="T28" s="55">
        <v>1564</v>
      </c>
      <c r="U28" s="71">
        <v>7535000</v>
      </c>
      <c r="V28" s="512"/>
    </row>
    <row r="29" spans="2:22" ht="181.5" x14ac:dyDescent="0.2">
      <c r="B29" s="64">
        <v>12</v>
      </c>
      <c r="C29" s="55" t="s">
        <v>1283</v>
      </c>
      <c r="D29" s="66">
        <v>350000000</v>
      </c>
      <c r="E29" s="101">
        <v>20661667</v>
      </c>
      <c r="F29" s="134">
        <f t="shared" si="0"/>
        <v>5.9033334285714285E-2</v>
      </c>
      <c r="G29" s="59" t="s">
        <v>1310</v>
      </c>
      <c r="H29" s="64" t="s">
        <v>73</v>
      </c>
      <c r="I29" s="56" t="s">
        <v>1311</v>
      </c>
      <c r="J29" s="61" t="s">
        <v>351</v>
      </c>
      <c r="K29" s="55" t="s">
        <v>103</v>
      </c>
      <c r="L29" s="163">
        <v>1</v>
      </c>
      <c r="M29" s="72"/>
      <c r="N29" s="57"/>
      <c r="O29" s="87" t="s">
        <v>1483</v>
      </c>
      <c r="P29" s="56" t="s">
        <v>1312</v>
      </c>
      <c r="Q29" s="101">
        <v>20661667</v>
      </c>
      <c r="R29" s="58">
        <v>879</v>
      </c>
      <c r="S29" s="61">
        <v>20661667</v>
      </c>
      <c r="T29" s="59">
        <v>3700</v>
      </c>
      <c r="U29" s="90">
        <v>20661667</v>
      </c>
      <c r="V29" s="512"/>
    </row>
    <row r="30" spans="2:22" ht="165" x14ac:dyDescent="0.2">
      <c r="B30" s="64">
        <v>12</v>
      </c>
      <c r="C30" s="55" t="s">
        <v>1283</v>
      </c>
      <c r="D30" s="66">
        <v>350000000</v>
      </c>
      <c r="E30" s="101">
        <v>13953333</v>
      </c>
      <c r="F30" s="134">
        <f t="shared" si="0"/>
        <v>3.9866665714285716E-2</v>
      </c>
      <c r="G30" s="59" t="s">
        <v>1313</v>
      </c>
      <c r="H30" s="64" t="s">
        <v>73</v>
      </c>
      <c r="I30" s="56" t="s">
        <v>1314</v>
      </c>
      <c r="J30" s="61" t="s">
        <v>1306</v>
      </c>
      <c r="K30" s="55" t="s">
        <v>103</v>
      </c>
      <c r="L30" s="163">
        <v>1</v>
      </c>
      <c r="M30" s="72"/>
      <c r="N30" s="57"/>
      <c r="O30" s="87" t="s">
        <v>1483</v>
      </c>
      <c r="P30" s="56" t="s">
        <v>1315</v>
      </c>
      <c r="Q30" s="101">
        <v>13953333</v>
      </c>
      <c r="R30" s="58">
        <v>876</v>
      </c>
      <c r="S30" s="61">
        <v>13953333</v>
      </c>
      <c r="T30" s="59">
        <v>3696</v>
      </c>
      <c r="U30" s="90">
        <v>13953333</v>
      </c>
      <c r="V30" s="512"/>
    </row>
    <row r="31" spans="2:22" ht="165" x14ac:dyDescent="0.2">
      <c r="B31" s="64">
        <v>12</v>
      </c>
      <c r="C31" s="55" t="s">
        <v>1283</v>
      </c>
      <c r="D31" s="66">
        <v>350000000</v>
      </c>
      <c r="E31" s="101">
        <v>15680000</v>
      </c>
      <c r="F31" s="134">
        <f t="shared" si="0"/>
        <v>4.48E-2</v>
      </c>
      <c r="G31" s="59" t="s">
        <v>1316</v>
      </c>
      <c r="H31" s="64" t="s">
        <v>73</v>
      </c>
      <c r="I31" s="56" t="s">
        <v>1317</v>
      </c>
      <c r="J31" s="61" t="s">
        <v>351</v>
      </c>
      <c r="K31" s="55" t="s">
        <v>103</v>
      </c>
      <c r="L31" s="163">
        <v>1</v>
      </c>
      <c r="M31" s="131"/>
      <c r="N31" s="57"/>
      <c r="O31" s="87" t="s">
        <v>1483</v>
      </c>
      <c r="P31" s="56" t="s">
        <v>1318</v>
      </c>
      <c r="Q31" s="101">
        <v>15680000</v>
      </c>
      <c r="R31" s="58">
        <v>870</v>
      </c>
      <c r="S31" s="61">
        <v>15680000</v>
      </c>
      <c r="T31" s="59">
        <v>3640</v>
      </c>
      <c r="U31" s="90">
        <v>15680000</v>
      </c>
      <c r="V31" s="512"/>
    </row>
    <row r="32" spans="2:22" ht="165" x14ac:dyDescent="0.2">
      <c r="B32" s="64">
        <v>12</v>
      </c>
      <c r="C32" s="55" t="s">
        <v>1283</v>
      </c>
      <c r="D32" s="66">
        <v>350000000</v>
      </c>
      <c r="E32" s="101">
        <v>14490000</v>
      </c>
      <c r="F32" s="134">
        <f t="shared" si="0"/>
        <v>4.1399999999999999E-2</v>
      </c>
      <c r="G32" s="59" t="s">
        <v>1319</v>
      </c>
      <c r="H32" s="64" t="s">
        <v>73</v>
      </c>
      <c r="I32" s="56" t="s">
        <v>1320</v>
      </c>
      <c r="J32" s="61" t="s">
        <v>351</v>
      </c>
      <c r="K32" s="55" t="s">
        <v>103</v>
      </c>
      <c r="L32" s="163">
        <v>1</v>
      </c>
      <c r="M32" s="72"/>
      <c r="N32" s="57"/>
      <c r="O32" s="87" t="s">
        <v>1483</v>
      </c>
      <c r="P32" s="56" t="s">
        <v>1321</v>
      </c>
      <c r="Q32" s="101">
        <v>14490000</v>
      </c>
      <c r="R32" s="58">
        <v>880</v>
      </c>
      <c r="S32" s="61">
        <v>14490000</v>
      </c>
      <c r="T32" s="59">
        <v>3698</v>
      </c>
      <c r="U32" s="90">
        <v>14490000</v>
      </c>
      <c r="V32" s="512"/>
    </row>
    <row r="33" spans="2:22" ht="198" x14ac:dyDescent="0.2">
      <c r="B33" s="64">
        <v>12</v>
      </c>
      <c r="C33" s="55" t="s">
        <v>1283</v>
      </c>
      <c r="D33" s="66">
        <v>350000000</v>
      </c>
      <c r="E33" s="101">
        <v>20661667</v>
      </c>
      <c r="F33" s="134">
        <f t="shared" si="0"/>
        <v>5.9033334285714285E-2</v>
      </c>
      <c r="G33" s="59" t="s">
        <v>1322</v>
      </c>
      <c r="H33" s="64" t="s">
        <v>73</v>
      </c>
      <c r="I33" s="56" t="s">
        <v>1323</v>
      </c>
      <c r="J33" s="61" t="s">
        <v>1306</v>
      </c>
      <c r="K33" s="55" t="s">
        <v>103</v>
      </c>
      <c r="L33" s="163">
        <v>1</v>
      </c>
      <c r="M33" s="131"/>
      <c r="N33" s="57"/>
      <c r="O33" s="87" t="s">
        <v>1483</v>
      </c>
      <c r="P33" s="56" t="s">
        <v>1324</v>
      </c>
      <c r="Q33" s="101">
        <v>20661667</v>
      </c>
      <c r="R33" s="58">
        <v>872</v>
      </c>
      <c r="S33" s="61">
        <v>20661667</v>
      </c>
      <c r="T33" s="59">
        <v>3643</v>
      </c>
      <c r="U33" s="90"/>
      <c r="V33" s="512"/>
    </row>
    <row r="34" spans="2:22" ht="165" x14ac:dyDescent="0.2">
      <c r="B34" s="64">
        <v>12</v>
      </c>
      <c r="C34" s="55" t="s">
        <v>1283</v>
      </c>
      <c r="D34" s="66">
        <v>350000000</v>
      </c>
      <c r="E34" s="101">
        <v>13953333</v>
      </c>
      <c r="F34" s="134">
        <f t="shared" si="0"/>
        <v>3.9866665714285716E-2</v>
      </c>
      <c r="G34" s="59" t="s">
        <v>1325</v>
      </c>
      <c r="H34" s="64" t="s">
        <v>73</v>
      </c>
      <c r="I34" s="56" t="s">
        <v>1326</v>
      </c>
      <c r="J34" s="61" t="s">
        <v>351</v>
      </c>
      <c r="K34" s="55" t="s">
        <v>103</v>
      </c>
      <c r="L34" s="163">
        <v>1</v>
      </c>
      <c r="M34" s="72"/>
      <c r="N34" s="57"/>
      <c r="O34" s="87" t="s">
        <v>1483</v>
      </c>
      <c r="P34" s="56" t="s">
        <v>1327</v>
      </c>
      <c r="Q34" s="101">
        <v>13953333</v>
      </c>
      <c r="R34" s="58">
        <v>874</v>
      </c>
      <c r="S34" s="61">
        <v>13953333</v>
      </c>
      <c r="T34" s="59">
        <v>3699</v>
      </c>
      <c r="U34" s="90">
        <v>13953333</v>
      </c>
      <c r="V34" s="512"/>
    </row>
    <row r="35" spans="2:22" ht="124.15" customHeight="1" x14ac:dyDescent="0.2">
      <c r="B35" s="64">
        <v>12</v>
      </c>
      <c r="C35" s="55" t="s">
        <v>1283</v>
      </c>
      <c r="D35" s="66">
        <v>350000000</v>
      </c>
      <c r="E35" s="101">
        <v>13953333</v>
      </c>
      <c r="F35" s="134">
        <f t="shared" si="0"/>
        <v>3.9866665714285716E-2</v>
      </c>
      <c r="G35" s="59" t="s">
        <v>1328</v>
      </c>
      <c r="H35" s="64" t="s">
        <v>73</v>
      </c>
      <c r="I35" s="55" t="s">
        <v>1329</v>
      </c>
      <c r="J35" s="61" t="s">
        <v>351</v>
      </c>
      <c r="K35" s="58" t="s">
        <v>103</v>
      </c>
      <c r="L35" s="163">
        <v>1</v>
      </c>
      <c r="M35" s="72"/>
      <c r="N35" s="57"/>
      <c r="O35" s="87" t="s">
        <v>1483</v>
      </c>
      <c r="P35" s="56" t="s">
        <v>1330</v>
      </c>
      <c r="Q35" s="101">
        <v>13953333</v>
      </c>
      <c r="R35" s="58">
        <v>877</v>
      </c>
      <c r="S35" s="61">
        <v>13953333</v>
      </c>
      <c r="T35" s="59">
        <v>3697</v>
      </c>
      <c r="U35" s="90">
        <v>13953333</v>
      </c>
      <c r="V35" s="512"/>
    </row>
    <row r="36" spans="2:22" ht="214.5" x14ac:dyDescent="0.2">
      <c r="B36" s="64">
        <v>12</v>
      </c>
      <c r="C36" s="55" t="s">
        <v>1283</v>
      </c>
      <c r="D36" s="66">
        <v>350000000</v>
      </c>
      <c r="E36" s="303">
        <v>1260000</v>
      </c>
      <c r="F36" s="134">
        <f t="shared" si="0"/>
        <v>3.5999999999999999E-3</v>
      </c>
      <c r="G36" s="55" t="s">
        <v>1331</v>
      </c>
      <c r="H36" s="64" t="s">
        <v>73</v>
      </c>
      <c r="I36" s="58" t="s">
        <v>1332</v>
      </c>
      <c r="J36" s="61" t="s">
        <v>351</v>
      </c>
      <c r="K36" s="58" t="s">
        <v>1333</v>
      </c>
      <c r="L36" s="163">
        <v>1</v>
      </c>
      <c r="M36" s="504"/>
      <c r="N36" s="109"/>
      <c r="O36" s="302" t="s">
        <v>1805</v>
      </c>
      <c r="P36" s="197" t="s">
        <v>1334</v>
      </c>
      <c r="Q36" s="303">
        <v>12600000</v>
      </c>
      <c r="R36" s="492">
        <v>1044</v>
      </c>
      <c r="S36" s="303">
        <v>12600000</v>
      </c>
      <c r="T36" s="492">
        <v>4185</v>
      </c>
      <c r="U36" s="303">
        <v>12600000</v>
      </c>
      <c r="V36" s="512"/>
    </row>
    <row r="37" spans="2:22" ht="214.5" x14ac:dyDescent="0.2">
      <c r="B37" s="64">
        <v>12</v>
      </c>
      <c r="C37" s="55" t="s">
        <v>1283</v>
      </c>
      <c r="D37" s="66">
        <v>350000000</v>
      </c>
      <c r="E37" s="303">
        <v>12600000</v>
      </c>
      <c r="F37" s="134">
        <f t="shared" si="0"/>
        <v>3.5999999999999997E-2</v>
      </c>
      <c r="G37" s="55" t="s">
        <v>1331</v>
      </c>
      <c r="H37" s="64" t="s">
        <v>73</v>
      </c>
      <c r="I37" s="58" t="s">
        <v>1332</v>
      </c>
      <c r="J37" s="61" t="s">
        <v>351</v>
      </c>
      <c r="K37" s="58" t="s">
        <v>1333</v>
      </c>
      <c r="L37" s="163">
        <v>1</v>
      </c>
      <c r="M37" s="131"/>
      <c r="N37" s="109"/>
      <c r="O37" s="302" t="s">
        <v>1806</v>
      </c>
      <c r="P37" s="197" t="s">
        <v>1335</v>
      </c>
      <c r="Q37" s="303">
        <v>12600000</v>
      </c>
      <c r="R37" s="355">
        <v>1044</v>
      </c>
      <c r="S37" s="303">
        <v>12600000</v>
      </c>
      <c r="T37" s="355">
        <v>4185</v>
      </c>
      <c r="U37" s="303">
        <v>12600000</v>
      </c>
      <c r="V37" s="512"/>
    </row>
    <row r="38" spans="2:22" ht="115.5" x14ac:dyDescent="0.2">
      <c r="B38" s="64">
        <v>12</v>
      </c>
      <c r="C38" s="55" t="s">
        <v>1283</v>
      </c>
      <c r="D38" s="66">
        <v>350000000</v>
      </c>
      <c r="E38" s="108">
        <v>70000000</v>
      </c>
      <c r="F38" s="134">
        <f t="shared" si="0"/>
        <v>0.2</v>
      </c>
      <c r="G38" s="67" t="s">
        <v>1336</v>
      </c>
      <c r="H38" s="64" t="s">
        <v>73</v>
      </c>
      <c r="I38" s="55" t="s">
        <v>1337</v>
      </c>
      <c r="J38" s="55" t="s">
        <v>1649</v>
      </c>
      <c r="K38" s="67" t="s">
        <v>150</v>
      </c>
      <c r="L38" s="163">
        <v>1</v>
      </c>
      <c r="M38" s="504"/>
      <c r="N38" s="131"/>
      <c r="O38" s="302" t="s">
        <v>1807</v>
      </c>
      <c r="P38" s="358">
        <v>456</v>
      </c>
      <c r="Q38" s="108">
        <v>70000000</v>
      </c>
      <c r="R38" s="110">
        <v>1325</v>
      </c>
      <c r="S38" s="108">
        <v>70000000</v>
      </c>
      <c r="T38" s="110">
        <v>6251</v>
      </c>
      <c r="U38" s="348">
        <v>53783000</v>
      </c>
      <c r="V38" s="512"/>
    </row>
    <row r="39" spans="2:22" ht="165" x14ac:dyDescent="0.2">
      <c r="B39" s="64">
        <v>12</v>
      </c>
      <c r="C39" s="55" t="s">
        <v>1283</v>
      </c>
      <c r="D39" s="66">
        <v>350000000</v>
      </c>
      <c r="E39" s="108">
        <v>14500000</v>
      </c>
      <c r="F39" s="134">
        <f t="shared" si="0"/>
        <v>4.1428571428571426E-2</v>
      </c>
      <c r="G39" s="67" t="s">
        <v>1338</v>
      </c>
      <c r="H39" s="64" t="s">
        <v>73</v>
      </c>
      <c r="I39" s="55" t="s">
        <v>1339</v>
      </c>
      <c r="J39" s="55" t="s">
        <v>1649</v>
      </c>
      <c r="K39" s="67" t="s">
        <v>131</v>
      </c>
      <c r="L39" s="163">
        <v>1</v>
      </c>
      <c r="M39" s="504"/>
      <c r="N39" s="131"/>
      <c r="O39" s="302" t="s">
        <v>1808</v>
      </c>
      <c r="P39" s="358">
        <v>455</v>
      </c>
      <c r="Q39" s="108">
        <v>14500000</v>
      </c>
      <c r="R39" s="110">
        <v>1306</v>
      </c>
      <c r="S39" s="108">
        <v>14500000</v>
      </c>
      <c r="T39" s="513">
        <v>5175</v>
      </c>
      <c r="U39" s="108">
        <v>14500000</v>
      </c>
      <c r="V39" s="512"/>
    </row>
    <row r="40" spans="2:22" ht="165" x14ac:dyDescent="0.2">
      <c r="B40" s="64">
        <v>12</v>
      </c>
      <c r="C40" s="55" t="s">
        <v>1283</v>
      </c>
      <c r="D40" s="66">
        <v>350000000</v>
      </c>
      <c r="E40" s="108">
        <v>14500000</v>
      </c>
      <c r="F40" s="134">
        <f t="shared" si="0"/>
        <v>4.1428571428571426E-2</v>
      </c>
      <c r="G40" s="67" t="s">
        <v>1340</v>
      </c>
      <c r="H40" s="64" t="s">
        <v>73</v>
      </c>
      <c r="I40" s="55" t="s">
        <v>1341</v>
      </c>
      <c r="J40" s="55" t="s">
        <v>1649</v>
      </c>
      <c r="K40" s="67" t="s">
        <v>131</v>
      </c>
      <c r="L40" s="163">
        <v>1</v>
      </c>
      <c r="M40" s="504"/>
      <c r="N40" s="131"/>
      <c r="O40" s="302" t="s">
        <v>1809</v>
      </c>
      <c r="P40" s="358">
        <v>457</v>
      </c>
      <c r="Q40" s="108">
        <v>14500000</v>
      </c>
      <c r="R40" s="110">
        <v>1307</v>
      </c>
      <c r="S40" s="108">
        <v>14500000</v>
      </c>
      <c r="T40" s="110">
        <v>5157</v>
      </c>
      <c r="U40" s="108">
        <v>14500000</v>
      </c>
      <c r="V40" s="512"/>
    </row>
    <row r="41" spans="2:22" ht="148.5" x14ac:dyDescent="0.2">
      <c r="B41" s="64">
        <v>12</v>
      </c>
      <c r="C41" s="55" t="s">
        <v>1283</v>
      </c>
      <c r="D41" s="66">
        <v>350000000</v>
      </c>
      <c r="E41" s="108">
        <v>9800000</v>
      </c>
      <c r="F41" s="134">
        <f t="shared" si="0"/>
        <v>2.8000000000000001E-2</v>
      </c>
      <c r="G41" s="67" t="s">
        <v>1342</v>
      </c>
      <c r="H41" s="64" t="s">
        <v>73</v>
      </c>
      <c r="I41" s="55" t="s">
        <v>1343</v>
      </c>
      <c r="J41" s="55" t="s">
        <v>1649</v>
      </c>
      <c r="K41" s="67" t="s">
        <v>131</v>
      </c>
      <c r="L41" s="163">
        <v>1</v>
      </c>
      <c r="M41" s="504"/>
      <c r="N41" s="131"/>
      <c r="O41" s="302" t="s">
        <v>1810</v>
      </c>
      <c r="P41" s="358">
        <v>458</v>
      </c>
      <c r="Q41" s="108">
        <v>9800000</v>
      </c>
      <c r="R41" s="110">
        <v>1305</v>
      </c>
      <c r="S41" s="108">
        <v>9800000</v>
      </c>
      <c r="T41" s="110">
        <v>5172</v>
      </c>
      <c r="U41" s="108">
        <v>9800000</v>
      </c>
      <c r="V41" s="512"/>
    </row>
    <row r="42" spans="2:22" ht="148.5" x14ac:dyDescent="0.2">
      <c r="B42" s="64">
        <v>12</v>
      </c>
      <c r="C42" s="55" t="s">
        <v>1283</v>
      </c>
      <c r="D42" s="66">
        <v>350000000</v>
      </c>
      <c r="E42" s="108">
        <v>9800000</v>
      </c>
      <c r="F42" s="134">
        <f t="shared" si="0"/>
        <v>2.8000000000000001E-2</v>
      </c>
      <c r="G42" s="67" t="s">
        <v>1344</v>
      </c>
      <c r="H42" s="64" t="s">
        <v>73</v>
      </c>
      <c r="I42" s="55" t="s">
        <v>1345</v>
      </c>
      <c r="J42" s="55" t="s">
        <v>1649</v>
      </c>
      <c r="K42" s="67" t="s">
        <v>131</v>
      </c>
      <c r="L42" s="163">
        <v>1</v>
      </c>
      <c r="M42" s="504"/>
      <c r="N42" s="131"/>
      <c r="O42" s="302" t="s">
        <v>1811</v>
      </c>
      <c r="P42" s="358">
        <v>496</v>
      </c>
      <c r="Q42" s="108">
        <v>9800000</v>
      </c>
      <c r="R42" s="110">
        <v>1302</v>
      </c>
      <c r="S42" s="108">
        <v>9800000</v>
      </c>
      <c r="T42" s="110">
        <v>5173</v>
      </c>
      <c r="U42" s="108">
        <v>9800000</v>
      </c>
      <c r="V42" s="512"/>
    </row>
    <row r="43" spans="2:22" ht="148.5" x14ac:dyDescent="0.2">
      <c r="B43" s="64">
        <v>12</v>
      </c>
      <c r="C43" s="55" t="s">
        <v>1283</v>
      </c>
      <c r="D43" s="66">
        <v>350000000</v>
      </c>
      <c r="E43" s="108">
        <v>9800000</v>
      </c>
      <c r="F43" s="134">
        <f t="shared" si="0"/>
        <v>2.8000000000000001E-2</v>
      </c>
      <c r="G43" s="67" t="s">
        <v>1346</v>
      </c>
      <c r="H43" s="64" t="s">
        <v>73</v>
      </c>
      <c r="I43" s="55" t="s">
        <v>1347</v>
      </c>
      <c r="J43" s="55" t="s">
        <v>1649</v>
      </c>
      <c r="K43" s="67" t="s">
        <v>131</v>
      </c>
      <c r="L43" s="163">
        <v>1</v>
      </c>
      <c r="M43" s="504"/>
      <c r="N43" s="131"/>
      <c r="O43" s="302" t="s">
        <v>1812</v>
      </c>
      <c r="P43" s="358">
        <v>495</v>
      </c>
      <c r="Q43" s="108">
        <v>9800000</v>
      </c>
      <c r="R43" s="110">
        <v>1300</v>
      </c>
      <c r="S43" s="108">
        <v>9800000</v>
      </c>
      <c r="T43" s="110">
        <v>5159</v>
      </c>
      <c r="U43" s="108">
        <v>9800000</v>
      </c>
      <c r="V43" s="512"/>
    </row>
    <row r="44" spans="2:22" ht="148.5" x14ac:dyDescent="0.2">
      <c r="B44" s="64">
        <v>12</v>
      </c>
      <c r="C44" s="55" t="s">
        <v>1283</v>
      </c>
      <c r="D44" s="66">
        <v>350000000</v>
      </c>
      <c r="E44" s="108">
        <v>9800000</v>
      </c>
      <c r="F44" s="134">
        <f t="shared" si="0"/>
        <v>2.8000000000000001E-2</v>
      </c>
      <c r="G44" s="67" t="s">
        <v>1348</v>
      </c>
      <c r="H44" s="64" t="s">
        <v>73</v>
      </c>
      <c r="I44" s="55" t="s">
        <v>1349</v>
      </c>
      <c r="J44" s="55" t="s">
        <v>1649</v>
      </c>
      <c r="K44" s="67" t="s">
        <v>131</v>
      </c>
      <c r="L44" s="163">
        <v>1</v>
      </c>
      <c r="M44" s="504"/>
      <c r="N44" s="131"/>
      <c r="O44" s="302" t="s">
        <v>1813</v>
      </c>
      <c r="P44" s="358">
        <v>459</v>
      </c>
      <c r="Q44" s="108">
        <v>9800000</v>
      </c>
      <c r="R44" s="110">
        <v>1304</v>
      </c>
      <c r="S44" s="108">
        <v>9800000</v>
      </c>
      <c r="T44" s="110">
        <v>5160</v>
      </c>
      <c r="U44" s="108">
        <v>9800000</v>
      </c>
      <c r="V44" s="512"/>
    </row>
    <row r="45" spans="2:22" ht="165" x14ac:dyDescent="0.2">
      <c r="B45" s="64">
        <v>12</v>
      </c>
      <c r="C45" s="55" t="s">
        <v>1795</v>
      </c>
      <c r="D45" s="66">
        <v>350000000</v>
      </c>
      <c r="E45" s="208">
        <v>6400000</v>
      </c>
      <c r="F45" s="134">
        <f t="shared" si="0"/>
        <v>1.8285714285714287E-2</v>
      </c>
      <c r="G45" s="111" t="s">
        <v>1796</v>
      </c>
      <c r="H45" s="64" t="s">
        <v>73</v>
      </c>
      <c r="I45" s="197" t="s">
        <v>1797</v>
      </c>
      <c r="J45" s="347" t="s">
        <v>1798</v>
      </c>
      <c r="K45" s="108" t="s">
        <v>136</v>
      </c>
      <c r="L45" s="163">
        <v>1</v>
      </c>
      <c r="M45" s="108"/>
      <c r="N45" s="109"/>
      <c r="O45" s="302" t="s">
        <v>1799</v>
      </c>
      <c r="P45" s="197" t="s">
        <v>1800</v>
      </c>
      <c r="Q45" s="208">
        <v>6400000</v>
      </c>
      <c r="R45" s="110">
        <v>1483</v>
      </c>
      <c r="S45" s="208">
        <v>6400000</v>
      </c>
      <c r="T45" s="110">
        <v>6083</v>
      </c>
      <c r="U45" s="208">
        <v>6400000</v>
      </c>
      <c r="V45" s="108"/>
    </row>
    <row r="46" spans="2:22" ht="66" x14ac:dyDescent="0.2">
      <c r="B46" s="64">
        <v>13</v>
      </c>
      <c r="C46" s="55" t="s">
        <v>1801</v>
      </c>
      <c r="D46" s="66">
        <v>350000001</v>
      </c>
      <c r="E46" s="348">
        <v>2633409</v>
      </c>
      <c r="F46" s="134">
        <f t="shared" si="0"/>
        <v>7.5240256927884977E-3</v>
      </c>
      <c r="G46" s="111" t="s">
        <v>1802</v>
      </c>
      <c r="H46" s="478"/>
      <c r="I46" s="113"/>
      <c r="J46" s="347" t="s">
        <v>1306</v>
      </c>
      <c r="K46" s="108"/>
      <c r="L46" s="163">
        <v>1</v>
      </c>
      <c r="M46" s="108"/>
      <c r="N46" s="109"/>
      <c r="O46" s="302" t="s">
        <v>1803</v>
      </c>
      <c r="P46" s="197" t="s">
        <v>1804</v>
      </c>
      <c r="Q46" s="348">
        <v>2633409</v>
      </c>
      <c r="R46" s="110">
        <v>1342</v>
      </c>
      <c r="S46" s="348">
        <v>2633409</v>
      </c>
      <c r="T46" s="110">
        <v>5242</v>
      </c>
      <c r="U46" s="348">
        <v>2633409</v>
      </c>
      <c r="V46" s="108"/>
    </row>
  </sheetData>
  <sheetProtection algorithmName="SHA-512" hashValue="un1UQw+MZAem65d+D6e8P22ANrDUCJUEHAvasbtwE1TnklpdANt2xyirnOc7PAYobbZFUSGfBRjNoRwKjjb28Q==" saltValue="kltzsdwi+Zhq10HCRTe7fQ==" spinCount="100000" sheet="1" objects="1" scenarios="1"/>
  <mergeCells count="38">
    <mergeCell ref="B2:C4"/>
    <mergeCell ref="D2:T2"/>
    <mergeCell ref="U2:V2"/>
    <mergeCell ref="D3:T3"/>
    <mergeCell ref="U3:V3"/>
    <mergeCell ref="D4:T4"/>
    <mergeCell ref="U4:V4"/>
    <mergeCell ref="B14:E14"/>
    <mergeCell ref="C8:D8"/>
    <mergeCell ref="C9:D9"/>
    <mergeCell ref="K10:L10"/>
    <mergeCell ref="B11:B12"/>
    <mergeCell ref="C11:C12"/>
    <mergeCell ref="D11:D12"/>
    <mergeCell ref="E11:E12"/>
    <mergeCell ref="F11:F12"/>
    <mergeCell ref="G11:G12"/>
    <mergeCell ref="H11:H12"/>
    <mergeCell ref="I11:I12"/>
    <mergeCell ref="Q16:Q17"/>
    <mergeCell ref="B16:B17"/>
    <mergeCell ref="C16:C17"/>
    <mergeCell ref="D16:D17"/>
    <mergeCell ref="E16:E17"/>
    <mergeCell ref="F16:F17"/>
    <mergeCell ref="G16:G17"/>
    <mergeCell ref="H16:H17"/>
    <mergeCell ref="I16:I17"/>
    <mergeCell ref="J16:J17"/>
    <mergeCell ref="K16:K17"/>
    <mergeCell ref="L16:N16"/>
    <mergeCell ref="O16:O17"/>
    <mergeCell ref="P16:P17"/>
    <mergeCell ref="V16:V17"/>
    <mergeCell ref="R16:R17"/>
    <mergeCell ref="S16:S17"/>
    <mergeCell ref="T16:T17"/>
    <mergeCell ref="U16:U17"/>
  </mergeCells>
  <dataValidations count="1">
    <dataValidation type="list" allowBlank="1" showInputMessage="1" showErrorMessage="1" sqref="H18 H20:H45">
      <formula1>#REF!</formula1>
    </dataValidation>
  </dataValidations>
  <printOptions horizontalCentered="1"/>
  <pageMargins left="0.23622047244094491" right="0.23622047244094491" top="0.74803149606299213" bottom="0.74803149606299213" header="0.31496062992125984" footer="0.31496062992125984"/>
  <pageSetup paperSize="123" scale="50" orientation="landscape"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4"/>
  <dimension ref="A1:AC36"/>
  <sheetViews>
    <sheetView zoomScale="60" zoomScaleNormal="60" workbookViewId="0">
      <selection activeCell="I18" sqref="I18"/>
    </sheetView>
  </sheetViews>
  <sheetFormatPr baseColWidth="10" defaultColWidth="21.28515625" defaultRowHeight="15.75" x14ac:dyDescent="0.2"/>
  <cols>
    <col min="1" max="1" width="0.7109375" style="2" customWidth="1"/>
    <col min="2" max="2" width="9.42578125" style="9" customWidth="1"/>
    <col min="3" max="3" width="29" style="10" customWidth="1"/>
    <col min="4" max="4" width="22.42578125" style="32" customWidth="1"/>
    <col min="5" max="5" width="24.140625" style="15" customWidth="1"/>
    <col min="6" max="6" width="26.7109375" style="15" customWidth="1"/>
    <col min="7" max="7" width="36.28515625" style="13" customWidth="1"/>
    <col min="8" max="8" width="21.5703125" style="13" customWidth="1"/>
    <col min="9" max="9" width="21.28515625" style="35" customWidth="1"/>
    <col min="10" max="10" width="16.42578125" style="27" customWidth="1"/>
    <col min="11" max="11" width="16.7109375" style="29" customWidth="1"/>
    <col min="12" max="13" width="5.42578125" style="44" customWidth="1"/>
    <col min="14" max="14" width="5.42578125" style="25" customWidth="1"/>
    <col min="15" max="15" width="15.5703125" style="25" customWidth="1"/>
    <col min="16" max="16" width="13.42578125" style="25" customWidth="1"/>
    <col min="17" max="18" width="16.42578125" style="25" customWidth="1"/>
    <col min="19" max="20" width="16.42578125" style="3" customWidth="1"/>
    <col min="21" max="21" width="16.42578125" style="30" customWidth="1"/>
    <col min="22" max="22" width="19.28515625" style="3" customWidth="1"/>
    <col min="23" max="23" width="14" style="2" customWidth="1"/>
    <col min="24" max="16384" width="21.28515625" style="2"/>
  </cols>
  <sheetData>
    <row r="1" spans="1:29" s="5" customFormat="1" x14ac:dyDescent="0.2">
      <c r="A1" s="5" t="s">
        <v>0</v>
      </c>
      <c r="B1" s="8"/>
      <c r="C1" s="8"/>
      <c r="D1" s="31"/>
      <c r="E1" s="14"/>
      <c r="F1" s="14"/>
      <c r="G1" s="12"/>
      <c r="H1" s="12"/>
      <c r="I1" s="34"/>
      <c r="J1" s="26"/>
      <c r="K1" s="28"/>
      <c r="L1" s="42"/>
      <c r="M1" s="42"/>
      <c r="N1" s="23"/>
      <c r="O1" s="23"/>
      <c r="P1" s="23"/>
      <c r="Q1" s="23"/>
      <c r="R1" s="23"/>
      <c r="S1" s="6"/>
      <c r="T1" s="6"/>
      <c r="U1" s="8"/>
    </row>
    <row r="2" spans="1:29" s="8" customFormat="1" ht="31.15" customHeight="1" x14ac:dyDescent="0.2">
      <c r="B2" s="564"/>
      <c r="C2" s="565"/>
      <c r="D2" s="573" t="s">
        <v>1</v>
      </c>
      <c r="E2" s="574"/>
      <c r="F2" s="574"/>
      <c r="G2" s="574"/>
      <c r="H2" s="574"/>
      <c r="I2" s="574"/>
      <c r="J2" s="574"/>
      <c r="K2" s="574"/>
      <c r="L2" s="574"/>
      <c r="M2" s="574"/>
      <c r="N2" s="574"/>
      <c r="O2" s="574"/>
      <c r="P2" s="574"/>
      <c r="Q2" s="574"/>
      <c r="R2" s="574"/>
      <c r="S2" s="574"/>
      <c r="T2" s="575"/>
      <c r="U2" s="573" t="s">
        <v>2</v>
      </c>
      <c r="V2" s="575"/>
      <c r="W2" s="5"/>
      <c r="X2" s="5"/>
      <c r="Y2" s="5"/>
      <c r="Z2" s="5"/>
      <c r="AA2" s="11"/>
      <c r="AB2" s="11"/>
      <c r="AC2" s="11"/>
    </row>
    <row r="3" spans="1:29" s="8" customFormat="1" ht="31.15" customHeight="1" x14ac:dyDescent="0.2">
      <c r="B3" s="566"/>
      <c r="C3" s="567"/>
      <c r="D3" s="573" t="s">
        <v>3</v>
      </c>
      <c r="E3" s="574"/>
      <c r="F3" s="574"/>
      <c r="G3" s="574"/>
      <c r="H3" s="574"/>
      <c r="I3" s="574"/>
      <c r="J3" s="574"/>
      <c r="K3" s="574"/>
      <c r="L3" s="574"/>
      <c r="M3" s="574"/>
      <c r="N3" s="574"/>
      <c r="O3" s="574"/>
      <c r="P3" s="574"/>
      <c r="Q3" s="574"/>
      <c r="R3" s="574"/>
      <c r="S3" s="574"/>
      <c r="T3" s="575"/>
      <c r="U3" s="573" t="s">
        <v>4</v>
      </c>
      <c r="V3" s="575"/>
      <c r="W3" s="5"/>
      <c r="X3" s="5"/>
      <c r="Y3" s="5"/>
      <c r="Z3" s="5"/>
      <c r="AA3" s="11"/>
      <c r="AB3" s="11"/>
      <c r="AC3" s="11"/>
    </row>
    <row r="4" spans="1:29" s="8" customFormat="1" ht="31.15" customHeight="1" x14ac:dyDescent="0.2">
      <c r="B4" s="568"/>
      <c r="C4" s="569"/>
      <c r="D4" s="573" t="s">
        <v>5</v>
      </c>
      <c r="E4" s="574"/>
      <c r="F4" s="574"/>
      <c r="G4" s="574"/>
      <c r="H4" s="574"/>
      <c r="I4" s="574"/>
      <c r="J4" s="574"/>
      <c r="K4" s="574"/>
      <c r="L4" s="574"/>
      <c r="M4" s="574"/>
      <c r="N4" s="574"/>
      <c r="O4" s="574"/>
      <c r="P4" s="574"/>
      <c r="Q4" s="574"/>
      <c r="R4" s="574"/>
      <c r="S4" s="574"/>
      <c r="T4" s="575"/>
      <c r="U4" s="573" t="s">
        <v>6</v>
      </c>
      <c r="V4" s="575"/>
      <c r="W4" s="5"/>
      <c r="X4" s="5"/>
      <c r="Y4" s="5"/>
      <c r="Z4" s="5"/>
      <c r="AA4" s="11"/>
      <c r="AB4" s="11"/>
      <c r="AC4" s="11"/>
    </row>
    <row r="5" spans="1:29" s="5" customFormat="1" ht="16.5" customHeight="1" x14ac:dyDescent="0.2">
      <c r="B5" s="8"/>
      <c r="C5" s="8"/>
      <c r="D5" s="31"/>
      <c r="E5" s="14"/>
      <c r="F5" s="14"/>
      <c r="G5" s="12"/>
      <c r="H5" s="12"/>
      <c r="I5" s="34"/>
      <c r="J5" s="26"/>
      <c r="K5" s="28"/>
      <c r="L5" s="42"/>
      <c r="M5" s="42"/>
      <c r="N5" s="23"/>
      <c r="O5" s="23"/>
      <c r="P5" s="23"/>
      <c r="Q5" s="23"/>
      <c r="R5" s="23"/>
      <c r="S5" s="6"/>
      <c r="T5" s="6"/>
      <c r="U5" s="8"/>
    </row>
    <row r="6" spans="1:29" s="5" customFormat="1" ht="16.5" customHeight="1" x14ac:dyDescent="0.2">
      <c r="B6" s="17" t="s">
        <v>7</v>
      </c>
      <c r="C6" s="8"/>
      <c r="D6" s="31"/>
      <c r="E6" s="14"/>
      <c r="F6" s="14"/>
      <c r="G6" s="12"/>
      <c r="H6" s="12"/>
      <c r="I6" s="34"/>
      <c r="J6" s="26"/>
      <c r="K6" s="28"/>
      <c r="L6" s="42"/>
      <c r="M6" s="42"/>
      <c r="N6" s="24"/>
      <c r="U6" s="8"/>
    </row>
    <row r="7" spans="1:29" s="5" customFormat="1" ht="17.25" customHeight="1" x14ac:dyDescent="0.2">
      <c r="D7" s="24"/>
      <c r="E7" s="19"/>
      <c r="F7" s="19"/>
      <c r="G7" s="12"/>
      <c r="H7" s="12"/>
      <c r="I7" s="34"/>
      <c r="J7" s="26"/>
      <c r="K7" s="28"/>
      <c r="L7" s="42"/>
      <c r="M7" s="42"/>
      <c r="N7" s="23"/>
      <c r="U7" s="8"/>
    </row>
    <row r="8" spans="1:29" s="5" customFormat="1" ht="25.9" customHeight="1" x14ac:dyDescent="0.2">
      <c r="C8" s="601" t="s">
        <v>8</v>
      </c>
      <c r="D8" s="602"/>
      <c r="E8" s="16" t="s">
        <v>1647</v>
      </c>
      <c r="F8" s="19"/>
      <c r="G8" s="12"/>
      <c r="H8" s="12"/>
      <c r="I8" s="34"/>
      <c r="J8" s="26"/>
      <c r="K8" s="28"/>
      <c r="L8" s="42"/>
      <c r="M8" s="42"/>
      <c r="N8" s="23"/>
      <c r="U8" s="8"/>
    </row>
    <row r="9" spans="1:29" s="5" customFormat="1" ht="25.9" customHeight="1" x14ac:dyDescent="0.2">
      <c r="C9" s="601" t="s">
        <v>9</v>
      </c>
      <c r="D9" s="602"/>
      <c r="E9" s="125">
        <v>8</v>
      </c>
      <c r="F9" s="19"/>
      <c r="G9" s="12"/>
      <c r="H9" s="12"/>
      <c r="I9" s="34"/>
      <c r="J9" s="26"/>
      <c r="K9" s="28"/>
      <c r="L9" s="42"/>
      <c r="M9" s="42"/>
      <c r="N9" s="23"/>
      <c r="U9" s="8"/>
    </row>
    <row r="10" spans="1:29" s="5" customFormat="1" ht="25.9" customHeight="1" x14ac:dyDescent="0.2">
      <c r="B10" s="8"/>
      <c r="C10" s="8"/>
      <c r="D10" s="31"/>
      <c r="E10" s="14"/>
      <c r="F10" s="14"/>
      <c r="G10" s="12"/>
      <c r="H10" s="12"/>
      <c r="I10" s="34"/>
      <c r="J10" s="26"/>
      <c r="K10" s="578" t="s">
        <v>39</v>
      </c>
      <c r="L10" s="579"/>
      <c r="M10" s="20">
        <f>SUM(M11:M13)</f>
        <v>19</v>
      </c>
      <c r="O10" s="23"/>
      <c r="P10" s="23"/>
      <c r="Q10" s="23"/>
      <c r="R10" s="23"/>
      <c r="S10" s="6"/>
      <c r="T10" s="6"/>
      <c r="U10" s="8"/>
    </row>
    <row r="11" spans="1:29" s="18" customFormat="1" ht="25.9" customHeight="1" x14ac:dyDescent="0.25">
      <c r="B11" s="584" t="s">
        <v>10</v>
      </c>
      <c r="C11" s="584" t="s">
        <v>11</v>
      </c>
      <c r="D11" s="584" t="s">
        <v>33</v>
      </c>
      <c r="E11" s="584" t="s">
        <v>34</v>
      </c>
      <c r="F11" s="584" t="s">
        <v>35</v>
      </c>
      <c r="G11" s="584" t="s">
        <v>1494</v>
      </c>
      <c r="H11" s="580" t="s">
        <v>1495</v>
      </c>
      <c r="I11" s="582" t="s">
        <v>38</v>
      </c>
      <c r="K11" s="20" t="s">
        <v>40</v>
      </c>
      <c r="L11" s="39">
        <v>1</v>
      </c>
      <c r="M11" s="20">
        <f>COUNT(L18:L67)</f>
        <v>16</v>
      </c>
    </row>
    <row r="12" spans="1:29" s="18" customFormat="1" ht="25.9" customHeight="1" x14ac:dyDescent="0.25">
      <c r="B12" s="585"/>
      <c r="C12" s="585"/>
      <c r="D12" s="585"/>
      <c r="E12" s="585"/>
      <c r="F12" s="585"/>
      <c r="G12" s="585"/>
      <c r="H12" s="581"/>
      <c r="I12" s="583"/>
      <c r="K12" s="20" t="s">
        <v>42</v>
      </c>
      <c r="L12" s="40">
        <v>2</v>
      </c>
      <c r="M12" s="20">
        <f>COUNT(M18:M64)</f>
        <v>1</v>
      </c>
    </row>
    <row r="13" spans="1:29" s="36" customFormat="1" ht="72" customHeight="1" x14ac:dyDescent="0.2">
      <c r="B13" s="145">
        <v>410123</v>
      </c>
      <c r="C13" s="146" t="s">
        <v>1350</v>
      </c>
      <c r="D13" s="144" t="s">
        <v>1351</v>
      </c>
      <c r="E13" s="126">
        <v>796600000</v>
      </c>
      <c r="F13" s="213">
        <f>SUM(E17:E99)</f>
        <v>792946678</v>
      </c>
      <c r="G13" s="352">
        <f>+SUM(S18:S91)</f>
        <v>792946678</v>
      </c>
      <c r="H13" s="353">
        <f>SUM(U18:U87)</f>
        <v>601322515</v>
      </c>
      <c r="I13" s="341">
        <f>+E13-F13</f>
        <v>3653322</v>
      </c>
      <c r="K13" s="20" t="s">
        <v>43</v>
      </c>
      <c r="L13" s="41">
        <v>3</v>
      </c>
      <c r="M13" s="20">
        <f>COUNT(N18:N62)</f>
        <v>2</v>
      </c>
    </row>
    <row r="14" spans="1:29" s="36" customFormat="1" ht="39.6" customHeight="1" x14ac:dyDescent="0.2">
      <c r="B14" s="572" t="s">
        <v>13</v>
      </c>
      <c r="C14" s="572"/>
      <c r="D14" s="572"/>
      <c r="E14" s="572"/>
      <c r="F14" s="293">
        <f>+F13/E13</f>
        <v>0.99541385638965607</v>
      </c>
      <c r="G14" s="293">
        <f>+G13/E13</f>
        <v>0.99541385638965607</v>
      </c>
      <c r="H14" s="293">
        <f>+H13/E13</f>
        <v>0.75486130429324627</v>
      </c>
      <c r="I14" s="351"/>
      <c r="K14" s="287"/>
      <c r="L14" s="288"/>
      <c r="M14" s="287"/>
    </row>
    <row r="15" spans="1:29" s="36" customFormat="1" ht="24.6" customHeight="1" x14ac:dyDescent="0.2">
      <c r="B15" s="162"/>
      <c r="C15" s="162"/>
      <c r="L15" s="33"/>
      <c r="M15" s="33"/>
      <c r="N15" s="33"/>
    </row>
    <row r="16" spans="1:29" s="36" customFormat="1" ht="24.6" customHeight="1" x14ac:dyDescent="0.2">
      <c r="B16" s="606" t="s">
        <v>44</v>
      </c>
      <c r="C16" s="606" t="s">
        <v>45</v>
      </c>
      <c r="D16" s="606" t="s">
        <v>46</v>
      </c>
      <c r="E16" s="606" t="s">
        <v>35</v>
      </c>
      <c r="F16" s="606" t="s">
        <v>47</v>
      </c>
      <c r="G16" s="606" t="s">
        <v>48</v>
      </c>
      <c r="H16" s="606" t="s">
        <v>49</v>
      </c>
      <c r="I16" s="606" t="s">
        <v>50</v>
      </c>
      <c r="J16" s="606" t="s">
        <v>51</v>
      </c>
      <c r="K16" s="606" t="s">
        <v>52</v>
      </c>
      <c r="L16" s="606" t="s">
        <v>53</v>
      </c>
      <c r="M16" s="606"/>
      <c r="N16" s="606"/>
      <c r="O16" s="606" t="s">
        <v>54</v>
      </c>
      <c r="P16" s="606" t="s">
        <v>55</v>
      </c>
      <c r="Q16" s="606" t="s">
        <v>56</v>
      </c>
      <c r="R16" s="605" t="s">
        <v>57</v>
      </c>
      <c r="S16" s="606" t="s">
        <v>58</v>
      </c>
      <c r="T16" s="606" t="s">
        <v>59</v>
      </c>
      <c r="U16" s="606" t="s">
        <v>60</v>
      </c>
      <c r="V16" s="572" t="s">
        <v>61</v>
      </c>
    </row>
    <row r="17" spans="1:22" s="36" customFormat="1" ht="24.6" customHeight="1" x14ac:dyDescent="0.2">
      <c r="B17" s="606"/>
      <c r="C17" s="606"/>
      <c r="D17" s="606"/>
      <c r="E17" s="606"/>
      <c r="F17" s="606"/>
      <c r="G17" s="606"/>
      <c r="H17" s="606"/>
      <c r="I17" s="606"/>
      <c r="J17" s="606"/>
      <c r="K17" s="606"/>
      <c r="L17" s="163">
        <v>1</v>
      </c>
      <c r="M17" s="164">
        <v>2</v>
      </c>
      <c r="N17" s="165">
        <v>3</v>
      </c>
      <c r="O17" s="606"/>
      <c r="P17" s="606"/>
      <c r="Q17" s="606"/>
      <c r="R17" s="605"/>
      <c r="S17" s="606"/>
      <c r="T17" s="606"/>
      <c r="U17" s="606"/>
      <c r="V17" s="572"/>
    </row>
    <row r="18" spans="1:22" ht="214.5" x14ac:dyDescent="0.2">
      <c r="B18" s="64">
        <v>10</v>
      </c>
      <c r="C18" s="55" t="s">
        <v>1352</v>
      </c>
      <c r="D18" s="66">
        <v>296600000</v>
      </c>
      <c r="E18" s="101">
        <v>16976960</v>
      </c>
      <c r="F18" s="134">
        <f t="shared" ref="F18:F24" si="0">+E18/D18</f>
        <v>5.7238570465273093E-2</v>
      </c>
      <c r="G18" s="55" t="s">
        <v>1353</v>
      </c>
      <c r="H18" s="59" t="s">
        <v>73</v>
      </c>
      <c r="I18" s="56" t="s">
        <v>1354</v>
      </c>
      <c r="J18" s="61" t="s">
        <v>351</v>
      </c>
      <c r="K18" s="98" t="s">
        <v>75</v>
      </c>
      <c r="L18" s="163">
        <v>1</v>
      </c>
      <c r="M18" s="72"/>
      <c r="N18" s="57"/>
      <c r="O18" s="167" t="s">
        <v>1483</v>
      </c>
      <c r="P18" s="324" t="s">
        <v>1355</v>
      </c>
      <c r="Q18" s="101">
        <v>16976960</v>
      </c>
      <c r="R18" s="324">
        <v>293</v>
      </c>
      <c r="S18" s="101">
        <v>16976960</v>
      </c>
      <c r="T18" s="324">
        <v>1584</v>
      </c>
      <c r="U18" s="101">
        <v>16976960</v>
      </c>
      <c r="V18" s="324"/>
    </row>
    <row r="19" spans="1:22" ht="198" x14ac:dyDescent="0.2">
      <c r="B19" s="64">
        <v>10</v>
      </c>
      <c r="C19" s="55" t="s">
        <v>1352</v>
      </c>
      <c r="D19" s="66">
        <v>296600000</v>
      </c>
      <c r="E19" s="101">
        <v>9782500</v>
      </c>
      <c r="F19" s="134">
        <f t="shared" si="0"/>
        <v>3.2982130815913689E-2</v>
      </c>
      <c r="G19" s="55" t="s">
        <v>1356</v>
      </c>
      <c r="H19" s="59" t="s">
        <v>73</v>
      </c>
      <c r="I19" s="56" t="s">
        <v>1357</v>
      </c>
      <c r="J19" s="61" t="s">
        <v>351</v>
      </c>
      <c r="K19" s="98" t="s">
        <v>75</v>
      </c>
      <c r="L19" s="163">
        <v>1</v>
      </c>
      <c r="M19" s="72"/>
      <c r="N19" s="57"/>
      <c r="O19" s="167" t="s">
        <v>1483</v>
      </c>
      <c r="P19" s="324" t="s">
        <v>1358</v>
      </c>
      <c r="Q19" s="101">
        <v>9782500</v>
      </c>
      <c r="R19" s="324">
        <v>290</v>
      </c>
      <c r="S19" s="101">
        <v>9782500</v>
      </c>
      <c r="T19" s="324">
        <v>1534</v>
      </c>
      <c r="U19" s="101">
        <v>9782500</v>
      </c>
      <c r="V19" s="324"/>
    </row>
    <row r="20" spans="1:22" ht="198" x14ac:dyDescent="0.2">
      <c r="B20" s="64">
        <v>10</v>
      </c>
      <c r="C20" s="55" t="s">
        <v>1352</v>
      </c>
      <c r="D20" s="66">
        <v>296600000</v>
      </c>
      <c r="E20" s="101">
        <v>9782500</v>
      </c>
      <c r="F20" s="134">
        <f t="shared" si="0"/>
        <v>3.2982130815913689E-2</v>
      </c>
      <c r="G20" s="55" t="s">
        <v>1359</v>
      </c>
      <c r="H20" s="59" t="s">
        <v>73</v>
      </c>
      <c r="I20" s="56" t="s">
        <v>1360</v>
      </c>
      <c r="J20" s="61" t="s">
        <v>351</v>
      </c>
      <c r="K20" s="98" t="s">
        <v>75</v>
      </c>
      <c r="L20" s="163">
        <v>1</v>
      </c>
      <c r="M20" s="72"/>
      <c r="N20" s="57"/>
      <c r="O20" s="167" t="s">
        <v>1483</v>
      </c>
      <c r="P20" s="324" t="s">
        <v>1361</v>
      </c>
      <c r="Q20" s="101">
        <v>9782500</v>
      </c>
      <c r="R20" s="324">
        <v>289</v>
      </c>
      <c r="S20" s="101">
        <v>9782500</v>
      </c>
      <c r="T20" s="324">
        <v>1524</v>
      </c>
      <c r="U20" s="101">
        <v>9782500</v>
      </c>
      <c r="V20" s="324"/>
    </row>
    <row r="21" spans="1:22" ht="165" x14ac:dyDescent="0.2">
      <c r="B21" s="64">
        <v>10</v>
      </c>
      <c r="C21" s="55" t="s">
        <v>1352</v>
      </c>
      <c r="D21" s="66">
        <v>296600000</v>
      </c>
      <c r="E21" s="101">
        <v>9000000</v>
      </c>
      <c r="F21" s="134">
        <f t="shared" si="0"/>
        <v>3.0343897505057317E-2</v>
      </c>
      <c r="G21" s="55" t="s">
        <v>1362</v>
      </c>
      <c r="H21" s="59" t="s">
        <v>73</v>
      </c>
      <c r="I21" s="56" t="s">
        <v>1363</v>
      </c>
      <c r="J21" s="61" t="s">
        <v>351</v>
      </c>
      <c r="K21" s="98" t="s">
        <v>75</v>
      </c>
      <c r="L21" s="163">
        <v>1</v>
      </c>
      <c r="M21" s="72"/>
      <c r="N21" s="57"/>
      <c r="O21" s="167" t="s">
        <v>1483</v>
      </c>
      <c r="P21" s="324" t="s">
        <v>1364</v>
      </c>
      <c r="Q21" s="101">
        <v>9000000</v>
      </c>
      <c r="R21" s="324">
        <v>473</v>
      </c>
      <c r="S21" s="101">
        <v>9000000</v>
      </c>
      <c r="T21" s="324">
        <v>1820</v>
      </c>
      <c r="U21" s="101">
        <v>9000000</v>
      </c>
      <c r="V21" s="358"/>
    </row>
    <row r="22" spans="1:22" ht="165" x14ac:dyDescent="0.2">
      <c r="B22" s="64">
        <v>10</v>
      </c>
      <c r="C22" s="55" t="s">
        <v>1352</v>
      </c>
      <c r="D22" s="66">
        <v>296600000</v>
      </c>
      <c r="E22" s="101">
        <v>15330000</v>
      </c>
      <c r="F22" s="134">
        <f t="shared" si="0"/>
        <v>5.1685772083614294E-2</v>
      </c>
      <c r="G22" s="55" t="s">
        <v>1365</v>
      </c>
      <c r="H22" s="59" t="s">
        <v>73</v>
      </c>
      <c r="I22" s="56" t="s">
        <v>1366</v>
      </c>
      <c r="J22" s="61" t="s">
        <v>351</v>
      </c>
      <c r="K22" s="98" t="s">
        <v>75</v>
      </c>
      <c r="L22" s="163">
        <v>1</v>
      </c>
      <c r="M22" s="72"/>
      <c r="N22" s="57"/>
      <c r="O22" s="167" t="s">
        <v>1483</v>
      </c>
      <c r="P22" s="324" t="s">
        <v>1367</v>
      </c>
      <c r="Q22" s="101">
        <v>15330000</v>
      </c>
      <c r="R22" s="324">
        <v>291</v>
      </c>
      <c r="S22" s="101">
        <v>15330000</v>
      </c>
      <c r="T22" s="324">
        <v>1583</v>
      </c>
      <c r="U22" s="101">
        <v>15330000</v>
      </c>
      <c r="V22" s="358"/>
    </row>
    <row r="23" spans="1:22" ht="148.5" x14ac:dyDescent="0.2">
      <c r="B23" s="64">
        <v>10</v>
      </c>
      <c r="C23" s="55" t="s">
        <v>1352</v>
      </c>
      <c r="D23" s="66">
        <v>296600000</v>
      </c>
      <c r="E23" s="101">
        <v>22769800</v>
      </c>
      <c r="F23" s="134">
        <f t="shared" si="0"/>
        <v>7.6769386378961565E-2</v>
      </c>
      <c r="G23" s="55" t="s">
        <v>1368</v>
      </c>
      <c r="H23" s="59" t="s">
        <v>73</v>
      </c>
      <c r="I23" s="56" t="s">
        <v>1369</v>
      </c>
      <c r="J23" s="61" t="s">
        <v>351</v>
      </c>
      <c r="K23" s="98" t="s">
        <v>75</v>
      </c>
      <c r="L23" s="163">
        <v>1</v>
      </c>
      <c r="M23" s="72"/>
      <c r="N23" s="57"/>
      <c r="O23" s="167" t="s">
        <v>1483</v>
      </c>
      <c r="P23" s="324" t="s">
        <v>1370</v>
      </c>
      <c r="Q23" s="101">
        <v>22769800</v>
      </c>
      <c r="R23" s="324">
        <v>292</v>
      </c>
      <c r="S23" s="101">
        <v>22769800</v>
      </c>
      <c r="T23" s="324">
        <v>2116</v>
      </c>
      <c r="U23" s="101">
        <v>22769800</v>
      </c>
      <c r="V23" s="358"/>
    </row>
    <row r="24" spans="1:22" ht="198" x14ac:dyDescent="0.2">
      <c r="B24" s="64">
        <v>10</v>
      </c>
      <c r="C24" s="55" t="s">
        <v>1352</v>
      </c>
      <c r="D24" s="66">
        <v>296600000</v>
      </c>
      <c r="E24" s="74">
        <v>0</v>
      </c>
      <c r="F24" s="134">
        <f t="shared" si="0"/>
        <v>0</v>
      </c>
      <c r="G24" s="55" t="s">
        <v>1371</v>
      </c>
      <c r="H24" s="59" t="s">
        <v>73</v>
      </c>
      <c r="I24" s="56" t="s">
        <v>1372</v>
      </c>
      <c r="J24" s="70"/>
      <c r="K24" s="98" t="s">
        <v>75</v>
      </c>
      <c r="L24" s="72"/>
      <c r="M24" s="72"/>
      <c r="N24" s="165">
        <v>3</v>
      </c>
      <c r="O24" s="167" t="s">
        <v>1483</v>
      </c>
      <c r="P24" s="325"/>
      <c r="Q24" s="80">
        <v>0</v>
      </c>
      <c r="R24" s="324"/>
      <c r="S24" s="101"/>
      <c r="T24" s="324"/>
      <c r="U24" s="101"/>
      <c r="V24" s="358"/>
    </row>
    <row r="25" spans="1:22" ht="82.5" x14ac:dyDescent="0.2">
      <c r="A25" s="193"/>
      <c r="B25" s="64">
        <v>10</v>
      </c>
      <c r="C25" s="55" t="s">
        <v>1352</v>
      </c>
      <c r="D25" s="66">
        <v>296600000</v>
      </c>
      <c r="E25" s="101">
        <v>87700000</v>
      </c>
      <c r="F25" s="134">
        <f>+E25/D25</f>
        <v>0.29568442346594742</v>
      </c>
      <c r="G25" s="59" t="s">
        <v>1373</v>
      </c>
      <c r="H25" s="59" t="s">
        <v>73</v>
      </c>
      <c r="I25" s="56" t="s">
        <v>1374</v>
      </c>
      <c r="J25" s="61" t="s">
        <v>1375</v>
      </c>
      <c r="K25" s="56" t="s">
        <v>637</v>
      </c>
      <c r="L25" s="163">
        <v>1</v>
      </c>
      <c r="M25" s="131"/>
      <c r="N25" s="57"/>
      <c r="O25" s="167" t="s">
        <v>1483</v>
      </c>
      <c r="P25" s="324">
        <v>248</v>
      </c>
      <c r="Q25" s="101">
        <v>87700000</v>
      </c>
      <c r="R25" s="324">
        <v>703</v>
      </c>
      <c r="S25" s="80">
        <v>87700000</v>
      </c>
      <c r="T25" s="110">
        <v>4040</v>
      </c>
      <c r="U25" s="348">
        <v>7700000</v>
      </c>
      <c r="V25" s="358"/>
    </row>
    <row r="26" spans="1:22" ht="214.5" x14ac:dyDescent="0.2">
      <c r="A26" s="193"/>
      <c r="B26" s="64">
        <v>10</v>
      </c>
      <c r="C26" s="55" t="s">
        <v>1352</v>
      </c>
      <c r="D26" s="66">
        <v>296600000</v>
      </c>
      <c r="E26" s="139">
        <v>20335040</v>
      </c>
      <c r="F26" s="134">
        <f t="shared" ref="F26:F36" si="1">+E26/D26</f>
        <v>6.8560485502360075E-2</v>
      </c>
      <c r="G26" s="55" t="s">
        <v>1353</v>
      </c>
      <c r="H26" s="59" t="s">
        <v>73</v>
      </c>
      <c r="I26" s="58" t="s">
        <v>1376</v>
      </c>
      <c r="J26" s="55" t="s">
        <v>351</v>
      </c>
      <c r="K26" s="58" t="s">
        <v>1333</v>
      </c>
      <c r="L26" s="163">
        <v>1</v>
      </c>
      <c r="M26" s="131"/>
      <c r="N26" s="109"/>
      <c r="O26" s="167" t="s">
        <v>1483</v>
      </c>
      <c r="P26" s="359" t="s">
        <v>1377</v>
      </c>
      <c r="Q26" s="349">
        <v>20335040</v>
      </c>
      <c r="R26" s="110">
        <v>1057</v>
      </c>
      <c r="S26" s="349">
        <v>20335040</v>
      </c>
      <c r="T26" s="110">
        <v>4407</v>
      </c>
      <c r="U26" s="348">
        <v>20335040</v>
      </c>
      <c r="V26" s="358"/>
    </row>
    <row r="27" spans="1:22" ht="198" x14ac:dyDescent="0.2">
      <c r="A27" s="193"/>
      <c r="B27" s="64">
        <v>10</v>
      </c>
      <c r="C27" s="55" t="s">
        <v>1352</v>
      </c>
      <c r="D27" s="66">
        <v>296600000</v>
      </c>
      <c r="E27" s="139">
        <v>11717500</v>
      </c>
      <c r="F27" s="134">
        <f t="shared" si="1"/>
        <v>3.9506068779501011E-2</v>
      </c>
      <c r="G27" s="55" t="s">
        <v>1356</v>
      </c>
      <c r="H27" s="59" t="s">
        <v>73</v>
      </c>
      <c r="I27" s="58" t="s">
        <v>1378</v>
      </c>
      <c r="J27" s="55" t="s">
        <v>1379</v>
      </c>
      <c r="K27" s="58" t="s">
        <v>1333</v>
      </c>
      <c r="L27" s="163">
        <v>1</v>
      </c>
      <c r="M27" s="131"/>
      <c r="N27" s="109"/>
      <c r="O27" s="167" t="s">
        <v>1483</v>
      </c>
      <c r="P27" s="359" t="s">
        <v>1380</v>
      </c>
      <c r="Q27" s="349">
        <v>11717500</v>
      </c>
      <c r="R27" s="110">
        <v>1054</v>
      </c>
      <c r="S27" s="349">
        <v>11717500</v>
      </c>
      <c r="T27" s="110">
        <v>4186</v>
      </c>
      <c r="U27" s="348">
        <v>11717500</v>
      </c>
      <c r="V27" s="358"/>
    </row>
    <row r="28" spans="1:22" ht="198" x14ac:dyDescent="0.2">
      <c r="A28" s="193"/>
      <c r="B28" s="64">
        <v>10</v>
      </c>
      <c r="C28" s="55" t="s">
        <v>1352</v>
      </c>
      <c r="D28" s="66">
        <v>296600000</v>
      </c>
      <c r="E28" s="139">
        <v>11717500</v>
      </c>
      <c r="F28" s="134">
        <f t="shared" si="1"/>
        <v>3.9506068779501011E-2</v>
      </c>
      <c r="G28" s="55" t="s">
        <v>1359</v>
      </c>
      <c r="H28" s="59" t="s">
        <v>73</v>
      </c>
      <c r="I28" s="58" t="s">
        <v>1381</v>
      </c>
      <c r="J28" s="55" t="s">
        <v>1379</v>
      </c>
      <c r="K28" s="58" t="s">
        <v>1333</v>
      </c>
      <c r="L28" s="163">
        <v>1</v>
      </c>
      <c r="M28" s="131"/>
      <c r="N28" s="109"/>
      <c r="O28" s="167" t="s">
        <v>1483</v>
      </c>
      <c r="P28" s="359" t="s">
        <v>1382</v>
      </c>
      <c r="Q28" s="349">
        <v>11717500</v>
      </c>
      <c r="R28" s="110">
        <v>1058</v>
      </c>
      <c r="S28" s="349">
        <v>11717500</v>
      </c>
      <c r="T28" s="110">
        <v>4188</v>
      </c>
      <c r="U28" s="348">
        <v>11717500</v>
      </c>
      <c r="V28" s="358"/>
    </row>
    <row r="29" spans="1:22" ht="165" x14ac:dyDescent="0.2">
      <c r="A29" s="193"/>
      <c r="B29" s="64">
        <v>10</v>
      </c>
      <c r="C29" s="55" t="s">
        <v>1352</v>
      </c>
      <c r="D29" s="66">
        <v>296600000</v>
      </c>
      <c r="E29" s="139">
        <v>11688000</v>
      </c>
      <c r="F29" s="134">
        <f t="shared" si="1"/>
        <v>3.9406608226567767E-2</v>
      </c>
      <c r="G29" s="55" t="s">
        <v>1362</v>
      </c>
      <c r="H29" s="59" t="s">
        <v>73</v>
      </c>
      <c r="I29" s="58" t="s">
        <v>1383</v>
      </c>
      <c r="J29" s="55" t="s">
        <v>1379</v>
      </c>
      <c r="K29" s="58" t="s">
        <v>1333</v>
      </c>
      <c r="L29" s="163">
        <v>1</v>
      </c>
      <c r="M29" s="131"/>
      <c r="N29" s="109"/>
      <c r="O29" s="167" t="s">
        <v>1483</v>
      </c>
      <c r="P29" s="359" t="s">
        <v>1384</v>
      </c>
      <c r="Q29" s="349">
        <v>11688000</v>
      </c>
      <c r="R29" s="110">
        <v>1055</v>
      </c>
      <c r="S29" s="349">
        <v>11688000</v>
      </c>
      <c r="T29" s="110">
        <v>4187</v>
      </c>
      <c r="U29" s="348">
        <v>11688000</v>
      </c>
      <c r="V29" s="358"/>
    </row>
    <row r="30" spans="1:22" ht="165" x14ac:dyDescent="0.2">
      <c r="A30" s="193"/>
      <c r="B30" s="64">
        <v>10</v>
      </c>
      <c r="C30" s="55" t="s">
        <v>1352</v>
      </c>
      <c r="D30" s="66">
        <v>296600000</v>
      </c>
      <c r="E30" s="139">
        <v>15943200</v>
      </c>
      <c r="F30" s="134">
        <f t="shared" si="1"/>
        <v>5.3753202966958867E-2</v>
      </c>
      <c r="G30" s="55" t="s">
        <v>1365</v>
      </c>
      <c r="H30" s="59" t="s">
        <v>73</v>
      </c>
      <c r="I30" s="58" t="s">
        <v>1385</v>
      </c>
      <c r="J30" s="55" t="s">
        <v>1386</v>
      </c>
      <c r="K30" s="58" t="s">
        <v>1333</v>
      </c>
      <c r="L30" s="108"/>
      <c r="M30" s="164">
        <v>2</v>
      </c>
      <c r="N30" s="109"/>
      <c r="O30" s="167" t="s">
        <v>1483</v>
      </c>
      <c r="P30" s="359" t="s">
        <v>1387</v>
      </c>
      <c r="Q30" s="349">
        <v>15943200</v>
      </c>
      <c r="R30" s="110">
        <v>1127</v>
      </c>
      <c r="S30" s="349">
        <v>15943200</v>
      </c>
      <c r="T30" s="358"/>
      <c r="U30" s="349"/>
      <c r="V30" s="358"/>
    </row>
    <row r="31" spans="1:22" ht="148.5" x14ac:dyDescent="0.2">
      <c r="A31" s="193"/>
      <c r="B31" s="64">
        <v>10</v>
      </c>
      <c r="C31" s="55" t="s">
        <v>1352</v>
      </c>
      <c r="D31" s="66">
        <v>296600000</v>
      </c>
      <c r="E31" s="139">
        <v>27323680</v>
      </c>
      <c r="F31" s="134">
        <f t="shared" si="1"/>
        <v>9.2122993931220504E-2</v>
      </c>
      <c r="G31" s="55" t="s">
        <v>1368</v>
      </c>
      <c r="H31" s="59" t="s">
        <v>73</v>
      </c>
      <c r="I31" s="58" t="s">
        <v>1388</v>
      </c>
      <c r="J31" s="55" t="s">
        <v>1379</v>
      </c>
      <c r="K31" s="58" t="s">
        <v>1333</v>
      </c>
      <c r="L31" s="163">
        <v>1</v>
      </c>
      <c r="M31" s="131"/>
      <c r="N31" s="109"/>
      <c r="O31" s="167" t="s">
        <v>1483</v>
      </c>
      <c r="P31" s="359" t="s">
        <v>1389</v>
      </c>
      <c r="Q31" s="349">
        <v>27323680</v>
      </c>
      <c r="R31" s="110">
        <v>1056</v>
      </c>
      <c r="S31" s="349">
        <v>27323680</v>
      </c>
      <c r="T31" s="110">
        <v>4406</v>
      </c>
      <c r="U31" s="348">
        <v>27323680</v>
      </c>
      <c r="V31" s="358"/>
    </row>
    <row r="32" spans="1:22" ht="198" x14ac:dyDescent="0.2">
      <c r="A32" s="193"/>
      <c r="B32" s="205">
        <v>10</v>
      </c>
      <c r="C32" s="180" t="s">
        <v>1352</v>
      </c>
      <c r="D32" s="366">
        <v>296600000</v>
      </c>
      <c r="E32" s="395">
        <v>12480000</v>
      </c>
      <c r="F32" s="384">
        <f t="shared" si="1"/>
        <v>4.2076871207012811E-2</v>
      </c>
      <c r="G32" s="180" t="s">
        <v>1390</v>
      </c>
      <c r="H32" s="187" t="s">
        <v>73</v>
      </c>
      <c r="I32" s="182" t="s">
        <v>1391</v>
      </c>
      <c r="J32" s="180" t="s">
        <v>1379</v>
      </c>
      <c r="K32" s="182" t="s">
        <v>1333</v>
      </c>
      <c r="L32" s="135">
        <v>1</v>
      </c>
      <c r="M32" s="138"/>
      <c r="N32" s="385"/>
      <c r="O32" s="318" t="s">
        <v>1483</v>
      </c>
      <c r="P32" s="396" t="s">
        <v>1392</v>
      </c>
      <c r="Q32" s="397">
        <v>12480000</v>
      </c>
      <c r="R32" s="382">
        <v>1053</v>
      </c>
      <c r="S32" s="397">
        <v>12480000</v>
      </c>
      <c r="T32" s="382">
        <v>4208</v>
      </c>
      <c r="U32" s="398">
        <v>12388235</v>
      </c>
      <c r="V32" s="399"/>
    </row>
    <row r="33" spans="2:22" ht="264" x14ac:dyDescent="0.2">
      <c r="B33" s="205">
        <v>11</v>
      </c>
      <c r="C33" s="55" t="s">
        <v>1352</v>
      </c>
      <c r="D33" s="66">
        <v>296600001</v>
      </c>
      <c r="E33" s="370"/>
      <c r="F33" s="134">
        <f t="shared" si="1"/>
        <v>0</v>
      </c>
      <c r="G33" s="67" t="s">
        <v>1723</v>
      </c>
      <c r="H33" s="59" t="s">
        <v>73</v>
      </c>
      <c r="I33" s="55" t="s">
        <v>1724</v>
      </c>
      <c r="J33" s="195"/>
      <c r="K33" s="167" t="s">
        <v>150</v>
      </c>
      <c r="L33" s="167"/>
      <c r="M33" s="167"/>
      <c r="N33" s="165">
        <v>3</v>
      </c>
      <c r="O33" s="167" t="s">
        <v>1711</v>
      </c>
      <c r="P33" s="373"/>
      <c r="Q33" s="373"/>
      <c r="R33" s="373"/>
      <c r="S33" s="167"/>
      <c r="T33" s="167"/>
      <c r="U33" s="167"/>
      <c r="V33" s="167"/>
    </row>
    <row r="34" spans="2:22" ht="115.5" x14ac:dyDescent="0.2">
      <c r="B34" s="59">
        <v>67</v>
      </c>
      <c r="C34" s="59" t="s">
        <v>1575</v>
      </c>
      <c r="D34" s="124">
        <v>500000000</v>
      </c>
      <c r="E34" s="167">
        <v>499999998</v>
      </c>
      <c r="F34" s="134">
        <f t="shared" si="1"/>
        <v>0.999999996</v>
      </c>
      <c r="G34" s="59" t="s">
        <v>1574</v>
      </c>
      <c r="H34" s="59" t="s">
        <v>73</v>
      </c>
      <c r="I34" s="55" t="s">
        <v>1576</v>
      </c>
      <c r="J34" s="55" t="s">
        <v>1703</v>
      </c>
      <c r="K34" s="167" t="s">
        <v>150</v>
      </c>
      <c r="L34" s="135">
        <v>1</v>
      </c>
      <c r="M34" s="507"/>
      <c r="N34" s="174"/>
      <c r="O34" s="167" t="s">
        <v>1699</v>
      </c>
      <c r="P34" s="320">
        <v>516</v>
      </c>
      <c r="Q34" s="167">
        <v>499999998</v>
      </c>
      <c r="R34" s="111">
        <v>1319</v>
      </c>
      <c r="S34" s="167">
        <v>499999998</v>
      </c>
      <c r="T34" s="508">
        <v>6911</v>
      </c>
      <c r="U34" s="509">
        <v>404410800</v>
      </c>
      <c r="V34" s="510"/>
    </row>
    <row r="35" spans="2:22" ht="231" x14ac:dyDescent="0.2">
      <c r="B35" s="64">
        <v>10</v>
      </c>
      <c r="C35" s="55" t="s">
        <v>1352</v>
      </c>
      <c r="D35" s="66">
        <v>296600000</v>
      </c>
      <c r="E35" s="208">
        <v>5200000</v>
      </c>
      <c r="F35" s="134">
        <f t="shared" si="1"/>
        <v>1.753202966958867E-2</v>
      </c>
      <c r="G35" s="107" t="s">
        <v>1789</v>
      </c>
      <c r="H35" s="111" t="s">
        <v>63</v>
      </c>
      <c r="I35" s="107" t="s">
        <v>64</v>
      </c>
      <c r="J35" s="347" t="s">
        <v>1379</v>
      </c>
      <c r="K35" s="302" t="s">
        <v>1790</v>
      </c>
      <c r="L35" s="135">
        <v>1</v>
      </c>
      <c r="M35" s="507"/>
      <c r="N35" s="400"/>
      <c r="O35" s="302" t="s">
        <v>1791</v>
      </c>
      <c r="P35" s="107" t="s">
        <v>1792</v>
      </c>
      <c r="Q35" s="208">
        <v>5200000</v>
      </c>
      <c r="R35" s="111">
        <v>1615</v>
      </c>
      <c r="S35" s="208">
        <v>5200000</v>
      </c>
      <c r="T35" s="508">
        <v>6656</v>
      </c>
      <c r="U35" s="509">
        <v>5200000</v>
      </c>
      <c r="V35" s="369"/>
    </row>
    <row r="36" spans="2:22" ht="165" x14ac:dyDescent="0.2">
      <c r="B36" s="64">
        <v>10</v>
      </c>
      <c r="C36" s="55" t="s">
        <v>1352</v>
      </c>
      <c r="D36" s="66">
        <v>296600000</v>
      </c>
      <c r="E36" s="208">
        <v>5200000</v>
      </c>
      <c r="F36" s="134">
        <f t="shared" si="1"/>
        <v>1.753202966958867E-2</v>
      </c>
      <c r="G36" s="107" t="s">
        <v>1793</v>
      </c>
      <c r="H36" s="111" t="s">
        <v>63</v>
      </c>
      <c r="I36" s="107" t="s">
        <v>64</v>
      </c>
      <c r="J36" s="347" t="s">
        <v>1247</v>
      </c>
      <c r="K36" s="302" t="s">
        <v>1790</v>
      </c>
      <c r="L36" s="135">
        <v>1</v>
      </c>
      <c r="M36" s="507"/>
      <c r="N36" s="400"/>
      <c r="O36" s="302" t="s">
        <v>1791</v>
      </c>
      <c r="P36" s="107" t="s">
        <v>1794</v>
      </c>
      <c r="Q36" s="208">
        <v>5200000</v>
      </c>
      <c r="R36" s="111">
        <v>1645</v>
      </c>
      <c r="S36" s="208">
        <v>5200000</v>
      </c>
      <c r="T36" s="508">
        <v>6659</v>
      </c>
      <c r="U36" s="509">
        <v>5200000</v>
      </c>
      <c r="V36" s="369"/>
    </row>
  </sheetData>
  <sheetProtection sheet="1" objects="1" scenarios="1"/>
  <mergeCells count="38">
    <mergeCell ref="B2:C4"/>
    <mergeCell ref="D2:T2"/>
    <mergeCell ref="U2:V2"/>
    <mergeCell ref="D3:T3"/>
    <mergeCell ref="U3:V3"/>
    <mergeCell ref="D4:T4"/>
    <mergeCell ref="U4:V4"/>
    <mergeCell ref="B14:E14"/>
    <mergeCell ref="C8:D8"/>
    <mergeCell ref="C9:D9"/>
    <mergeCell ref="K10:L10"/>
    <mergeCell ref="B11:B12"/>
    <mergeCell ref="C11:C12"/>
    <mergeCell ref="D11:D12"/>
    <mergeCell ref="E11:E12"/>
    <mergeCell ref="F11:F12"/>
    <mergeCell ref="G11:G12"/>
    <mergeCell ref="H11:H12"/>
    <mergeCell ref="I11:I12"/>
    <mergeCell ref="Q16:Q17"/>
    <mergeCell ref="B16:B17"/>
    <mergeCell ref="C16:C17"/>
    <mergeCell ref="D16:D17"/>
    <mergeCell ref="E16:E17"/>
    <mergeCell ref="F16:F17"/>
    <mergeCell ref="G16:G17"/>
    <mergeCell ref="H16:H17"/>
    <mergeCell ref="I16:I17"/>
    <mergeCell ref="J16:J17"/>
    <mergeCell ref="K16:K17"/>
    <mergeCell ref="L16:N16"/>
    <mergeCell ref="O16:O17"/>
    <mergeCell ref="P16:P17"/>
    <mergeCell ref="V16:V17"/>
    <mergeCell ref="R16:R17"/>
    <mergeCell ref="S16:S17"/>
    <mergeCell ref="T16:T17"/>
    <mergeCell ref="U16:U17"/>
  </mergeCells>
  <dataValidations count="1">
    <dataValidation type="list" allowBlank="1" showInputMessage="1" showErrorMessage="1" sqref="H18:H34">
      <formula1>#REF!</formula1>
    </dataValidation>
  </dataValidations>
  <printOptions horizontalCentered="1"/>
  <pageMargins left="0.23622047244094491" right="0.23622047244094491" top="0.74803149606299213" bottom="0.74803149606299213" header="0.31496062992125984" footer="0.31496062992125984"/>
  <pageSetup paperSize="123" scale="50" orientation="landscape"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5"/>
  <dimension ref="A1:AC26"/>
  <sheetViews>
    <sheetView zoomScale="60" zoomScaleNormal="60" workbookViewId="0">
      <selection activeCell="H13" sqref="H13"/>
    </sheetView>
  </sheetViews>
  <sheetFormatPr baseColWidth="10" defaultColWidth="21.28515625" defaultRowHeight="15.75" x14ac:dyDescent="0.2"/>
  <cols>
    <col min="1" max="1" width="0.7109375" style="2" customWidth="1"/>
    <col min="2" max="2" width="9.42578125" style="9" customWidth="1"/>
    <col min="3" max="3" width="29" style="10" customWidth="1"/>
    <col min="4" max="4" width="22.42578125" style="32" customWidth="1"/>
    <col min="5" max="5" width="24.140625" style="15" customWidth="1"/>
    <col min="6" max="6" width="26.7109375" style="15" customWidth="1"/>
    <col min="7" max="7" width="36.28515625" style="13" customWidth="1"/>
    <col min="8" max="8" width="19.28515625" style="13" customWidth="1"/>
    <col min="9" max="9" width="23" style="35" customWidth="1"/>
    <col min="10" max="10" width="16.42578125" style="27" customWidth="1"/>
    <col min="11" max="11" width="16.7109375" style="29" customWidth="1"/>
    <col min="12" max="13" width="5.42578125" style="44" customWidth="1"/>
    <col min="14" max="14" width="5.42578125" style="25" customWidth="1"/>
    <col min="15" max="15" width="15.5703125" style="25" customWidth="1"/>
    <col min="16" max="16" width="13.42578125" style="25" customWidth="1"/>
    <col min="17" max="18" width="16.42578125" style="25" customWidth="1"/>
    <col min="19" max="20" width="16.42578125" style="3" customWidth="1"/>
    <col min="21" max="21" width="16.42578125" style="30" customWidth="1"/>
    <col min="22" max="22" width="19.140625" style="3" customWidth="1"/>
    <col min="23" max="23" width="14" style="2" customWidth="1"/>
    <col min="24" max="16384" width="21.28515625" style="2"/>
  </cols>
  <sheetData>
    <row r="1" spans="1:29" s="5" customFormat="1" x14ac:dyDescent="0.2">
      <c r="A1" s="5" t="s">
        <v>0</v>
      </c>
      <c r="B1" s="8"/>
      <c r="C1" s="8"/>
      <c r="D1" s="31"/>
      <c r="E1" s="14"/>
      <c r="F1" s="14"/>
      <c r="G1" s="12"/>
      <c r="H1" s="12"/>
      <c r="I1" s="34"/>
      <c r="J1" s="26"/>
      <c r="K1" s="28"/>
      <c r="L1" s="42"/>
      <c r="M1" s="42"/>
      <c r="N1" s="23"/>
      <c r="O1" s="23"/>
      <c r="P1" s="23"/>
      <c r="Q1" s="23"/>
      <c r="R1" s="23"/>
      <c r="S1" s="6"/>
      <c r="T1" s="6"/>
      <c r="U1" s="8"/>
    </row>
    <row r="2" spans="1:29" s="8" customFormat="1" ht="31.15" customHeight="1" x14ac:dyDescent="0.2">
      <c r="B2" s="564"/>
      <c r="C2" s="565"/>
      <c r="D2" s="573" t="s">
        <v>1</v>
      </c>
      <c r="E2" s="574"/>
      <c r="F2" s="574"/>
      <c r="G2" s="574"/>
      <c r="H2" s="574"/>
      <c r="I2" s="574"/>
      <c r="J2" s="574"/>
      <c r="K2" s="574"/>
      <c r="L2" s="574"/>
      <c r="M2" s="574"/>
      <c r="N2" s="574"/>
      <c r="O2" s="574"/>
      <c r="P2" s="574"/>
      <c r="Q2" s="574"/>
      <c r="R2" s="574"/>
      <c r="S2" s="574"/>
      <c r="T2" s="575"/>
      <c r="U2" s="573" t="s">
        <v>2</v>
      </c>
      <c r="V2" s="575"/>
      <c r="W2" s="5"/>
      <c r="X2" s="5"/>
      <c r="Y2" s="5"/>
      <c r="Z2" s="5"/>
      <c r="AA2" s="11"/>
      <c r="AB2" s="11"/>
      <c r="AC2" s="11"/>
    </row>
    <row r="3" spans="1:29" s="8" customFormat="1" ht="31.15" customHeight="1" x14ac:dyDescent="0.2">
      <c r="B3" s="566"/>
      <c r="C3" s="567"/>
      <c r="D3" s="573" t="s">
        <v>3</v>
      </c>
      <c r="E3" s="574"/>
      <c r="F3" s="574"/>
      <c r="G3" s="574"/>
      <c r="H3" s="574"/>
      <c r="I3" s="574"/>
      <c r="J3" s="574"/>
      <c r="K3" s="574"/>
      <c r="L3" s="574"/>
      <c r="M3" s="574"/>
      <c r="N3" s="574"/>
      <c r="O3" s="574"/>
      <c r="P3" s="574"/>
      <c r="Q3" s="574"/>
      <c r="R3" s="574"/>
      <c r="S3" s="574"/>
      <c r="T3" s="575"/>
      <c r="U3" s="573" t="s">
        <v>4</v>
      </c>
      <c r="V3" s="575"/>
      <c r="W3" s="5"/>
      <c r="X3" s="5"/>
      <c r="Y3" s="5"/>
      <c r="Z3" s="5"/>
      <c r="AA3" s="11"/>
      <c r="AB3" s="11"/>
      <c r="AC3" s="11"/>
    </row>
    <row r="4" spans="1:29" s="8" customFormat="1" ht="31.15" customHeight="1" x14ac:dyDescent="0.2">
      <c r="B4" s="568"/>
      <c r="C4" s="569"/>
      <c r="D4" s="573" t="s">
        <v>5</v>
      </c>
      <c r="E4" s="574"/>
      <c r="F4" s="574"/>
      <c r="G4" s="574"/>
      <c r="H4" s="574"/>
      <c r="I4" s="574"/>
      <c r="J4" s="574"/>
      <c r="K4" s="574"/>
      <c r="L4" s="574"/>
      <c r="M4" s="574"/>
      <c r="N4" s="574"/>
      <c r="O4" s="574"/>
      <c r="P4" s="574"/>
      <c r="Q4" s="574"/>
      <c r="R4" s="574"/>
      <c r="S4" s="574"/>
      <c r="T4" s="575"/>
      <c r="U4" s="573" t="s">
        <v>6</v>
      </c>
      <c r="V4" s="575"/>
      <c r="W4" s="5"/>
      <c r="X4" s="5"/>
      <c r="Y4" s="5"/>
      <c r="Z4" s="5"/>
      <c r="AA4" s="11"/>
      <c r="AB4" s="11"/>
      <c r="AC4" s="11"/>
    </row>
    <row r="5" spans="1:29" s="5" customFormat="1" ht="16.5" customHeight="1" x14ac:dyDescent="0.2">
      <c r="B5" s="8"/>
      <c r="C5" s="8"/>
      <c r="D5" s="31"/>
      <c r="E5" s="14"/>
      <c r="F5" s="14"/>
      <c r="G5" s="12"/>
      <c r="H5" s="12"/>
      <c r="I5" s="34"/>
      <c r="J5" s="26"/>
      <c r="K5" s="28"/>
      <c r="L5" s="42"/>
      <c r="M5" s="42"/>
      <c r="N5" s="23"/>
      <c r="O5" s="23"/>
      <c r="P5" s="23"/>
      <c r="Q5" s="23"/>
      <c r="R5" s="23"/>
      <c r="S5" s="6"/>
      <c r="T5" s="6"/>
      <c r="U5" s="8"/>
    </row>
    <row r="6" spans="1:29" s="5" customFormat="1" ht="16.5" customHeight="1" x14ac:dyDescent="0.2">
      <c r="B6" s="17" t="s">
        <v>7</v>
      </c>
      <c r="C6" s="8"/>
      <c r="D6" s="31"/>
      <c r="E6" s="14"/>
      <c r="F6" s="14"/>
      <c r="G6" s="12"/>
      <c r="H6" s="12"/>
      <c r="I6" s="34"/>
      <c r="J6" s="26"/>
      <c r="K6" s="28"/>
      <c r="L6" s="42"/>
      <c r="M6" s="42"/>
      <c r="N6" s="24"/>
      <c r="U6" s="8"/>
    </row>
    <row r="7" spans="1:29" s="5" customFormat="1" ht="17.25" customHeight="1" x14ac:dyDescent="0.2">
      <c r="D7" s="24"/>
      <c r="E7" s="19"/>
      <c r="F7" s="19"/>
      <c r="G7" s="12"/>
      <c r="H7" s="12"/>
      <c r="I7" s="34"/>
      <c r="J7" s="26"/>
      <c r="K7" s="28"/>
      <c r="L7" s="42"/>
      <c r="M7" s="42"/>
      <c r="N7" s="23"/>
      <c r="U7" s="8"/>
    </row>
    <row r="8" spans="1:29" s="5" customFormat="1" ht="25.9" customHeight="1" x14ac:dyDescent="0.2">
      <c r="C8" s="601" t="s">
        <v>8</v>
      </c>
      <c r="D8" s="602"/>
      <c r="E8" s="16" t="s">
        <v>1647</v>
      </c>
      <c r="F8" s="19"/>
      <c r="G8" s="12"/>
      <c r="H8" s="12"/>
      <c r="I8" s="34"/>
      <c r="J8" s="26"/>
      <c r="K8" s="28"/>
      <c r="L8" s="42"/>
      <c r="M8" s="42"/>
      <c r="N8" s="23"/>
      <c r="U8" s="8"/>
    </row>
    <row r="9" spans="1:29" s="5" customFormat="1" ht="25.9" customHeight="1" x14ac:dyDescent="0.2">
      <c r="C9" s="601" t="s">
        <v>9</v>
      </c>
      <c r="D9" s="602"/>
      <c r="E9" s="125">
        <v>8</v>
      </c>
      <c r="F9" s="19"/>
      <c r="G9" s="12"/>
      <c r="H9" s="12"/>
      <c r="I9" s="34"/>
      <c r="J9" s="26"/>
      <c r="K9" s="28"/>
      <c r="L9" s="42"/>
      <c r="M9" s="42"/>
      <c r="N9" s="23"/>
      <c r="U9" s="8"/>
    </row>
    <row r="10" spans="1:29" s="5" customFormat="1" ht="25.9" customHeight="1" x14ac:dyDescent="0.2">
      <c r="B10" s="8"/>
      <c r="C10" s="8"/>
      <c r="D10" s="31"/>
      <c r="E10" s="14"/>
      <c r="F10" s="14"/>
      <c r="G10" s="12"/>
      <c r="H10" s="12"/>
      <c r="I10" s="34"/>
      <c r="J10" s="26"/>
      <c r="K10" s="578" t="s">
        <v>39</v>
      </c>
      <c r="L10" s="579"/>
      <c r="M10" s="20">
        <f>SUM(M11:M13)</f>
        <v>9</v>
      </c>
      <c r="O10" s="23"/>
      <c r="P10" s="23"/>
      <c r="Q10" s="23"/>
      <c r="R10" s="23"/>
      <c r="S10" s="6"/>
      <c r="T10" s="6"/>
      <c r="U10" s="8"/>
    </row>
    <row r="11" spans="1:29" s="18" customFormat="1" ht="25.9" customHeight="1" x14ac:dyDescent="0.25">
      <c r="B11" s="584" t="s">
        <v>10</v>
      </c>
      <c r="C11" s="584" t="s">
        <v>11</v>
      </c>
      <c r="D11" s="584" t="s">
        <v>33</v>
      </c>
      <c r="E11" s="584" t="s">
        <v>34</v>
      </c>
      <c r="F11" s="584" t="s">
        <v>35</v>
      </c>
      <c r="G11" s="584" t="s">
        <v>1494</v>
      </c>
      <c r="H11" s="580" t="s">
        <v>1495</v>
      </c>
      <c r="I11" s="582" t="s">
        <v>38</v>
      </c>
      <c r="K11" s="20" t="s">
        <v>40</v>
      </c>
      <c r="L11" s="39">
        <v>1</v>
      </c>
      <c r="M11" s="20">
        <f>COUNT(L18:L43)</f>
        <v>7</v>
      </c>
    </row>
    <row r="12" spans="1:29" s="18" customFormat="1" ht="25.9" customHeight="1" x14ac:dyDescent="0.25">
      <c r="B12" s="585"/>
      <c r="C12" s="585"/>
      <c r="D12" s="585"/>
      <c r="E12" s="585"/>
      <c r="F12" s="585"/>
      <c r="G12" s="585"/>
      <c r="H12" s="581"/>
      <c r="I12" s="583"/>
      <c r="K12" s="20" t="s">
        <v>42</v>
      </c>
      <c r="L12" s="40">
        <v>2</v>
      </c>
      <c r="M12" s="20">
        <f>COUNT(M18:M269)</f>
        <v>2</v>
      </c>
    </row>
    <row r="13" spans="1:29" s="36" customFormat="1" ht="72" customHeight="1" x14ac:dyDescent="0.2">
      <c r="B13" s="145">
        <v>410125</v>
      </c>
      <c r="C13" s="146" t="s">
        <v>1393</v>
      </c>
      <c r="D13" s="144" t="s">
        <v>1394</v>
      </c>
      <c r="E13" s="126">
        <v>103300000</v>
      </c>
      <c r="F13" s="213">
        <f>SUM(E17:E100)</f>
        <v>63333333</v>
      </c>
      <c r="G13" s="352">
        <f>+SUM(S18:S92)</f>
        <v>44033333</v>
      </c>
      <c r="H13" s="353">
        <f>SUM(U18:U88)</f>
        <v>31832613</v>
      </c>
      <c r="I13" s="341">
        <f>+E13-F13</f>
        <v>39966667</v>
      </c>
      <c r="K13" s="20" t="s">
        <v>43</v>
      </c>
      <c r="L13" s="41">
        <v>3</v>
      </c>
      <c r="M13" s="20">
        <f>COUNT(N18:N341)</f>
        <v>0</v>
      </c>
    </row>
    <row r="14" spans="1:29" s="36" customFormat="1" ht="43.15" customHeight="1" x14ac:dyDescent="0.2">
      <c r="B14" s="572" t="s">
        <v>13</v>
      </c>
      <c r="C14" s="572"/>
      <c r="D14" s="572"/>
      <c r="E14" s="572"/>
      <c r="F14" s="293">
        <f>+F13/E13</f>
        <v>0.61310099709583732</v>
      </c>
      <c r="G14" s="293">
        <f>+G13/E13</f>
        <v>0.42626653436592449</v>
      </c>
      <c r="H14" s="293">
        <f>+H13/E13</f>
        <v>0.30815695062923526</v>
      </c>
      <c r="I14" s="351"/>
      <c r="K14" s="287"/>
      <c r="L14" s="288"/>
      <c r="M14" s="287"/>
    </row>
    <row r="15" spans="1:29" s="36" customFormat="1" ht="24.6" customHeight="1" x14ac:dyDescent="0.2">
      <c r="B15" s="162"/>
      <c r="C15" s="162"/>
      <c r="L15" s="33"/>
      <c r="M15" s="33"/>
      <c r="N15" s="33"/>
    </row>
    <row r="16" spans="1:29" s="36" customFormat="1" ht="24.6" customHeight="1" x14ac:dyDescent="0.2">
      <c r="B16" s="606" t="s">
        <v>44</v>
      </c>
      <c r="C16" s="606" t="s">
        <v>45</v>
      </c>
      <c r="D16" s="606" t="s">
        <v>46</v>
      </c>
      <c r="E16" s="606" t="s">
        <v>35</v>
      </c>
      <c r="F16" s="606" t="s">
        <v>47</v>
      </c>
      <c r="G16" s="606" t="s">
        <v>48</v>
      </c>
      <c r="H16" s="606" t="s">
        <v>49</v>
      </c>
      <c r="I16" s="606" t="s">
        <v>50</v>
      </c>
      <c r="J16" s="606" t="s">
        <v>51</v>
      </c>
      <c r="K16" s="606" t="s">
        <v>52</v>
      </c>
      <c r="L16" s="606" t="s">
        <v>53</v>
      </c>
      <c r="M16" s="606"/>
      <c r="N16" s="606"/>
      <c r="O16" s="606" t="s">
        <v>54</v>
      </c>
      <c r="P16" s="606" t="s">
        <v>55</v>
      </c>
      <c r="Q16" s="606" t="s">
        <v>56</v>
      </c>
      <c r="R16" s="605" t="s">
        <v>57</v>
      </c>
      <c r="S16" s="606" t="s">
        <v>58</v>
      </c>
      <c r="T16" s="606" t="s">
        <v>59</v>
      </c>
      <c r="U16" s="606" t="s">
        <v>60</v>
      </c>
      <c r="V16" s="572" t="s">
        <v>61</v>
      </c>
    </row>
    <row r="17" spans="2:22" s="36" customFormat="1" ht="24.6" customHeight="1" x14ac:dyDescent="0.2">
      <c r="B17" s="606"/>
      <c r="C17" s="606"/>
      <c r="D17" s="606"/>
      <c r="E17" s="606"/>
      <c r="F17" s="606"/>
      <c r="G17" s="606"/>
      <c r="H17" s="606"/>
      <c r="I17" s="606"/>
      <c r="J17" s="606"/>
      <c r="K17" s="606"/>
      <c r="L17" s="163">
        <v>1</v>
      </c>
      <c r="M17" s="164">
        <v>2</v>
      </c>
      <c r="N17" s="165">
        <v>3</v>
      </c>
      <c r="O17" s="606"/>
      <c r="P17" s="606"/>
      <c r="Q17" s="606"/>
      <c r="R17" s="605"/>
      <c r="S17" s="606"/>
      <c r="T17" s="606"/>
      <c r="U17" s="606"/>
      <c r="V17" s="572"/>
    </row>
    <row r="18" spans="2:22" ht="146.44999999999999" customHeight="1" x14ac:dyDescent="0.2">
      <c r="B18" s="64">
        <v>33</v>
      </c>
      <c r="C18" s="55" t="s">
        <v>1395</v>
      </c>
      <c r="D18" s="66">
        <v>103300000</v>
      </c>
      <c r="E18" s="73">
        <v>4400000</v>
      </c>
      <c r="F18" s="134">
        <f t="shared" ref="F18:F26" si="0">+E18/D18</f>
        <v>4.2594385285575992E-2</v>
      </c>
      <c r="G18" s="129" t="s">
        <v>1396</v>
      </c>
      <c r="H18" s="64" t="s">
        <v>73</v>
      </c>
      <c r="I18" s="166" t="s">
        <v>1397</v>
      </c>
      <c r="J18" s="61" t="s">
        <v>1054</v>
      </c>
      <c r="K18" s="98" t="s">
        <v>75</v>
      </c>
      <c r="L18" s="163">
        <v>1</v>
      </c>
      <c r="M18" s="72"/>
      <c r="N18" s="131"/>
      <c r="O18" s="87" t="s">
        <v>66</v>
      </c>
      <c r="P18" s="55">
        <v>245</v>
      </c>
      <c r="Q18" s="73">
        <v>4400000</v>
      </c>
      <c r="R18" s="58">
        <v>692</v>
      </c>
      <c r="S18" s="118">
        <v>4400000</v>
      </c>
      <c r="T18" s="59">
        <v>2707</v>
      </c>
      <c r="U18" s="90">
        <v>4400000</v>
      </c>
      <c r="V18" s="71"/>
    </row>
    <row r="19" spans="2:22" ht="167.45" customHeight="1" x14ac:dyDescent="0.2">
      <c r="B19" s="64">
        <v>33</v>
      </c>
      <c r="C19" s="55" t="s">
        <v>1395</v>
      </c>
      <c r="D19" s="66">
        <v>103300000</v>
      </c>
      <c r="E19" s="73">
        <v>16800000</v>
      </c>
      <c r="F19" s="134">
        <f t="shared" si="0"/>
        <v>0.16263310745401743</v>
      </c>
      <c r="G19" s="129" t="s">
        <v>1398</v>
      </c>
      <c r="H19" s="64" t="s">
        <v>73</v>
      </c>
      <c r="I19" s="166" t="s">
        <v>1399</v>
      </c>
      <c r="J19" s="61" t="s">
        <v>1054</v>
      </c>
      <c r="K19" s="98" t="s">
        <v>247</v>
      </c>
      <c r="L19" s="163">
        <v>1</v>
      </c>
      <c r="M19" s="72"/>
      <c r="N19" s="131"/>
      <c r="O19" s="87" t="s">
        <v>66</v>
      </c>
      <c r="P19" s="56" t="s">
        <v>1400</v>
      </c>
      <c r="Q19" s="73">
        <v>16800000</v>
      </c>
      <c r="R19" s="58">
        <v>840</v>
      </c>
      <c r="S19" s="61">
        <v>16800000</v>
      </c>
      <c r="T19" s="58">
        <v>3321</v>
      </c>
      <c r="U19" s="62">
        <v>16800000</v>
      </c>
      <c r="V19" s="55"/>
    </row>
    <row r="20" spans="2:22" ht="148.5" x14ac:dyDescent="0.2">
      <c r="B20" s="64">
        <v>33</v>
      </c>
      <c r="C20" s="55" t="s">
        <v>1395</v>
      </c>
      <c r="D20" s="66">
        <v>103300000</v>
      </c>
      <c r="E20" s="503">
        <v>4933333</v>
      </c>
      <c r="F20" s="134">
        <f t="shared" si="0"/>
        <v>4.7757337850919651E-2</v>
      </c>
      <c r="G20" s="67" t="s">
        <v>1565</v>
      </c>
      <c r="H20" s="64" t="s">
        <v>73</v>
      </c>
      <c r="I20" s="58" t="s">
        <v>1569</v>
      </c>
      <c r="J20" s="61" t="s">
        <v>1054</v>
      </c>
      <c r="K20" s="58" t="s">
        <v>150</v>
      </c>
      <c r="L20" s="163">
        <v>1</v>
      </c>
      <c r="M20" s="72"/>
      <c r="N20" s="504"/>
      <c r="O20" s="167" t="s">
        <v>1511</v>
      </c>
      <c r="P20" s="103" t="s">
        <v>1781</v>
      </c>
      <c r="Q20" s="505">
        <v>4933333</v>
      </c>
      <c r="R20" s="110">
        <v>1406</v>
      </c>
      <c r="S20" s="505">
        <v>4933333</v>
      </c>
      <c r="T20" s="72" t="s">
        <v>1782</v>
      </c>
      <c r="U20" s="505">
        <v>4933333</v>
      </c>
      <c r="V20" s="71"/>
    </row>
    <row r="21" spans="2:22" ht="66" x14ac:dyDescent="0.2">
      <c r="B21" s="64">
        <v>33</v>
      </c>
      <c r="C21" s="55" t="s">
        <v>1395</v>
      </c>
      <c r="D21" s="66">
        <v>103300000</v>
      </c>
      <c r="E21" s="487">
        <v>1300000</v>
      </c>
      <c r="F21" s="134">
        <f t="shared" si="0"/>
        <v>1.2584704743465635E-2</v>
      </c>
      <c r="G21" s="67" t="s">
        <v>1566</v>
      </c>
      <c r="H21" s="64" t="s">
        <v>73</v>
      </c>
      <c r="I21" s="58" t="s">
        <v>1570</v>
      </c>
      <c r="J21" s="61" t="s">
        <v>1054</v>
      </c>
      <c r="K21" s="58" t="s">
        <v>150</v>
      </c>
      <c r="L21" s="163">
        <v>1</v>
      </c>
      <c r="M21" s="72"/>
      <c r="N21" s="504"/>
      <c r="O21" s="302" t="s">
        <v>1760</v>
      </c>
      <c r="P21" s="343">
        <v>588</v>
      </c>
      <c r="Q21" s="208">
        <v>1300000</v>
      </c>
      <c r="R21" s="110">
        <v>1489</v>
      </c>
      <c r="S21" s="208">
        <v>1300000</v>
      </c>
      <c r="T21" s="110">
        <v>6204</v>
      </c>
      <c r="U21" s="208">
        <v>1300000</v>
      </c>
      <c r="V21" s="72"/>
    </row>
    <row r="22" spans="2:22" ht="66" x14ac:dyDescent="0.2">
      <c r="B22" s="64">
        <v>33</v>
      </c>
      <c r="C22" s="55" t="s">
        <v>1395</v>
      </c>
      <c r="D22" s="66">
        <v>103300000</v>
      </c>
      <c r="E22" s="487">
        <v>1300000</v>
      </c>
      <c r="F22" s="134">
        <f t="shared" si="0"/>
        <v>1.2584704743465635E-2</v>
      </c>
      <c r="G22" s="67" t="s">
        <v>1566</v>
      </c>
      <c r="H22" s="64" t="s">
        <v>73</v>
      </c>
      <c r="I22" s="58" t="s">
        <v>1571</v>
      </c>
      <c r="J22" s="61" t="s">
        <v>1054</v>
      </c>
      <c r="K22" s="58" t="s">
        <v>150</v>
      </c>
      <c r="L22" s="163">
        <v>1</v>
      </c>
      <c r="M22" s="72"/>
      <c r="N22" s="504"/>
      <c r="O22" s="302" t="s">
        <v>1760</v>
      </c>
      <c r="P22" s="343">
        <v>588</v>
      </c>
      <c r="Q22" s="208">
        <v>1300000</v>
      </c>
      <c r="R22" s="110">
        <v>1489</v>
      </c>
      <c r="S22" s="208">
        <v>1300000</v>
      </c>
      <c r="T22" s="110">
        <v>6204</v>
      </c>
      <c r="U22" s="208">
        <v>1300000</v>
      </c>
      <c r="V22" s="72"/>
    </row>
    <row r="23" spans="2:22" ht="66" x14ac:dyDescent="0.2">
      <c r="B23" s="64">
        <v>33</v>
      </c>
      <c r="C23" s="55" t="s">
        <v>1395</v>
      </c>
      <c r="D23" s="66">
        <v>103300000</v>
      </c>
      <c r="E23" s="487">
        <v>1300000</v>
      </c>
      <c r="F23" s="134">
        <f t="shared" si="0"/>
        <v>1.2584704743465635E-2</v>
      </c>
      <c r="G23" s="67" t="s">
        <v>1567</v>
      </c>
      <c r="H23" s="64" t="s">
        <v>73</v>
      </c>
      <c r="I23" s="58" t="s">
        <v>1572</v>
      </c>
      <c r="J23" s="61" t="s">
        <v>1054</v>
      </c>
      <c r="K23" s="58" t="s">
        <v>150</v>
      </c>
      <c r="L23" s="163">
        <v>1</v>
      </c>
      <c r="M23" s="72"/>
      <c r="N23" s="504"/>
      <c r="O23" s="302" t="s">
        <v>1760</v>
      </c>
      <c r="P23" s="197" t="s">
        <v>1783</v>
      </c>
      <c r="Q23" s="208">
        <v>1300000</v>
      </c>
      <c r="R23" s="110">
        <v>1488</v>
      </c>
      <c r="S23" s="208">
        <v>1300000</v>
      </c>
      <c r="T23" s="110">
        <v>6203</v>
      </c>
      <c r="U23" s="208">
        <v>1300000</v>
      </c>
      <c r="V23" s="72"/>
    </row>
    <row r="24" spans="2:22" ht="66" x14ac:dyDescent="0.2">
      <c r="B24" s="64">
        <v>33</v>
      </c>
      <c r="C24" s="55" t="s">
        <v>1395</v>
      </c>
      <c r="D24" s="66">
        <v>103300000</v>
      </c>
      <c r="E24" s="505">
        <v>9300000</v>
      </c>
      <c r="F24" s="134">
        <f t="shared" si="0"/>
        <v>9.0029041626331074E-2</v>
      </c>
      <c r="G24" s="67" t="s">
        <v>1568</v>
      </c>
      <c r="H24" s="64" t="s">
        <v>73</v>
      </c>
      <c r="I24" s="58" t="s">
        <v>1573</v>
      </c>
      <c r="J24" s="61" t="s">
        <v>1054</v>
      </c>
      <c r="K24" s="58" t="s">
        <v>150</v>
      </c>
      <c r="L24" s="163">
        <v>1</v>
      </c>
      <c r="M24" s="72"/>
      <c r="N24" s="504"/>
      <c r="O24" s="302" t="s">
        <v>1760</v>
      </c>
      <c r="P24" s="343">
        <v>646</v>
      </c>
      <c r="Q24" s="505">
        <v>9300000</v>
      </c>
      <c r="R24" s="110">
        <v>1398</v>
      </c>
      <c r="S24" s="348">
        <v>2000000</v>
      </c>
      <c r="T24" s="110">
        <v>6208</v>
      </c>
      <c r="U24" s="348">
        <v>1799280</v>
      </c>
      <c r="V24" s="72"/>
    </row>
    <row r="25" spans="2:22" ht="99" x14ac:dyDescent="0.2">
      <c r="B25" s="64">
        <v>33</v>
      </c>
      <c r="C25" s="55" t="s">
        <v>1395</v>
      </c>
      <c r="D25" s="66">
        <v>103300000</v>
      </c>
      <c r="E25" s="208">
        <v>12000000</v>
      </c>
      <c r="F25" s="134">
        <f t="shared" si="0"/>
        <v>0.11616650532429816</v>
      </c>
      <c r="G25" s="111" t="s">
        <v>1784</v>
      </c>
      <c r="H25" s="64" t="s">
        <v>73</v>
      </c>
      <c r="I25" s="110" t="s">
        <v>1785</v>
      </c>
      <c r="J25" s="61" t="s">
        <v>1054</v>
      </c>
      <c r="K25" s="108" t="s">
        <v>136</v>
      </c>
      <c r="L25" s="108"/>
      <c r="M25" s="164">
        <v>2</v>
      </c>
      <c r="N25" s="109"/>
      <c r="O25" s="302" t="s">
        <v>1760</v>
      </c>
      <c r="P25" s="197" t="s">
        <v>1786</v>
      </c>
      <c r="Q25" s="208">
        <v>12000000</v>
      </c>
      <c r="R25" s="110">
        <v>1487</v>
      </c>
      <c r="S25" s="208">
        <v>12000000</v>
      </c>
      <c r="T25" s="108"/>
      <c r="U25" s="108"/>
      <c r="V25" s="369"/>
    </row>
    <row r="26" spans="2:22" ht="82.5" x14ac:dyDescent="0.2">
      <c r="B26" s="476"/>
      <c r="C26" s="477"/>
      <c r="D26" s="66">
        <v>103300001</v>
      </c>
      <c r="E26" s="208">
        <v>12000000</v>
      </c>
      <c r="F26" s="134">
        <f t="shared" si="0"/>
        <v>0.11616650419974342</v>
      </c>
      <c r="G26" s="107" t="s">
        <v>1787</v>
      </c>
      <c r="H26" s="64" t="s">
        <v>73</v>
      </c>
      <c r="I26" s="110" t="s">
        <v>1788</v>
      </c>
      <c r="J26" s="61" t="s">
        <v>1054</v>
      </c>
      <c r="K26" s="108" t="s">
        <v>221</v>
      </c>
      <c r="L26" s="108"/>
      <c r="M26" s="506">
        <v>2</v>
      </c>
      <c r="N26" s="108"/>
      <c r="O26" s="302" t="s">
        <v>1760</v>
      </c>
      <c r="P26" s="355">
        <v>645</v>
      </c>
      <c r="Q26" s="108"/>
      <c r="R26" s="108"/>
      <c r="S26" s="108"/>
      <c r="T26" s="369"/>
      <c r="U26" s="447"/>
      <c r="V26" s="369"/>
    </row>
  </sheetData>
  <sheetProtection algorithmName="SHA-512" hashValue="YJk50hoamQnGEP73KvJ7R08TnNP4LofVhne9NGYwCLgqqJSko2OY9TJWXn77a4s62Ocrg68N6RGJ62QZTwDZWg==" saltValue="Kt2la3UvFs9zE3/u4zdrAg==" spinCount="100000" sheet="1" objects="1" scenarios="1"/>
  <mergeCells count="38">
    <mergeCell ref="B2:C4"/>
    <mergeCell ref="D2:T2"/>
    <mergeCell ref="U2:V2"/>
    <mergeCell ref="D3:T3"/>
    <mergeCell ref="U3:V3"/>
    <mergeCell ref="D4:T4"/>
    <mergeCell ref="U4:V4"/>
    <mergeCell ref="B14:E14"/>
    <mergeCell ref="C8:D8"/>
    <mergeCell ref="C9:D9"/>
    <mergeCell ref="K10:L10"/>
    <mergeCell ref="B11:B12"/>
    <mergeCell ref="C11:C12"/>
    <mergeCell ref="D11:D12"/>
    <mergeCell ref="E11:E12"/>
    <mergeCell ref="F11:F12"/>
    <mergeCell ref="G11:G12"/>
    <mergeCell ref="H11:H12"/>
    <mergeCell ref="I11:I12"/>
    <mergeCell ref="Q16:Q17"/>
    <mergeCell ref="B16:B17"/>
    <mergeCell ref="C16:C17"/>
    <mergeCell ref="D16:D17"/>
    <mergeCell ref="E16:E17"/>
    <mergeCell ref="F16:F17"/>
    <mergeCell ref="G16:G17"/>
    <mergeCell ref="H16:H17"/>
    <mergeCell ref="I16:I17"/>
    <mergeCell ref="J16:J17"/>
    <mergeCell ref="K16:K17"/>
    <mergeCell ref="L16:N16"/>
    <mergeCell ref="O16:O17"/>
    <mergeCell ref="P16:P17"/>
    <mergeCell ref="V16:V17"/>
    <mergeCell ref="R16:R17"/>
    <mergeCell ref="S16:S17"/>
    <mergeCell ref="T16:T17"/>
    <mergeCell ref="U16:U17"/>
  </mergeCells>
  <dataValidations count="1">
    <dataValidation type="list" allowBlank="1" showInputMessage="1" showErrorMessage="1" sqref="H18:H26">
      <formula1>#REF!</formula1>
    </dataValidation>
  </dataValidations>
  <printOptions horizontalCentered="1"/>
  <pageMargins left="0.23622047244094491" right="0.23622047244094491" top="0.74803149606299213" bottom="0.74803149606299213" header="0.31496062992125984" footer="0.31496062992125984"/>
  <pageSetup paperSize="123" scale="50" orientation="landscape"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26"/>
  <sheetViews>
    <sheetView zoomScale="60" zoomScaleNormal="60" workbookViewId="0">
      <selection activeCell="C5" sqref="C5"/>
    </sheetView>
  </sheetViews>
  <sheetFormatPr baseColWidth="10" defaultColWidth="21.28515625" defaultRowHeight="15.75" x14ac:dyDescent="0.2"/>
  <cols>
    <col min="1" max="1" width="0.7109375" style="2" customWidth="1"/>
    <col min="2" max="2" width="9.42578125" style="9" customWidth="1"/>
    <col min="3" max="3" width="29" style="10" customWidth="1"/>
    <col min="4" max="4" width="22.42578125" style="32" customWidth="1"/>
    <col min="5" max="5" width="24.140625" style="15" customWidth="1"/>
    <col min="6" max="6" width="26.7109375" style="15" customWidth="1"/>
    <col min="7" max="7" width="36.28515625" style="13" customWidth="1"/>
    <col min="8" max="8" width="21.140625" style="13" customWidth="1"/>
    <col min="9" max="9" width="24.28515625" style="35" customWidth="1"/>
    <col min="10" max="10" width="16.42578125" style="27" customWidth="1"/>
    <col min="11" max="11" width="16.7109375" style="29" customWidth="1"/>
    <col min="12" max="13" width="5.42578125" style="44" customWidth="1"/>
    <col min="14" max="14" width="5.42578125" style="25" customWidth="1"/>
    <col min="15" max="15" width="15.5703125" style="25" customWidth="1"/>
    <col min="16" max="16" width="13.42578125" style="25" customWidth="1"/>
    <col min="17" max="18" width="16.42578125" style="25" customWidth="1"/>
    <col min="19" max="20" width="16.42578125" style="3" customWidth="1"/>
    <col min="21" max="21" width="16.42578125" style="30" customWidth="1"/>
    <col min="22" max="22" width="14" style="3" customWidth="1"/>
    <col min="23" max="23" width="14" style="2" customWidth="1"/>
    <col min="24" max="16384" width="21.28515625" style="2"/>
  </cols>
  <sheetData>
    <row r="1" spans="1:29" s="5" customFormat="1" x14ac:dyDescent="0.2">
      <c r="A1" s="5" t="s">
        <v>0</v>
      </c>
      <c r="B1" s="8"/>
      <c r="C1" s="8"/>
      <c r="D1" s="31"/>
      <c r="E1" s="14"/>
      <c r="F1" s="14"/>
      <c r="G1" s="12"/>
      <c r="H1" s="12"/>
      <c r="I1" s="34"/>
      <c r="J1" s="26"/>
      <c r="K1" s="28"/>
      <c r="L1" s="42"/>
      <c r="M1" s="42"/>
      <c r="N1" s="23"/>
      <c r="O1" s="23"/>
      <c r="P1" s="23"/>
      <c r="Q1" s="23"/>
      <c r="R1" s="23"/>
      <c r="S1" s="6"/>
      <c r="T1" s="6"/>
      <c r="U1" s="8"/>
    </row>
    <row r="2" spans="1:29" s="8" customFormat="1" ht="31.15" customHeight="1" x14ac:dyDescent="0.2">
      <c r="B2" s="564"/>
      <c r="C2" s="565"/>
      <c r="D2" s="573" t="s">
        <v>1</v>
      </c>
      <c r="E2" s="574"/>
      <c r="F2" s="574"/>
      <c r="G2" s="574"/>
      <c r="H2" s="574"/>
      <c r="I2" s="574"/>
      <c r="J2" s="574"/>
      <c r="K2" s="574"/>
      <c r="L2" s="574"/>
      <c r="M2" s="574"/>
      <c r="N2" s="574"/>
      <c r="O2" s="574"/>
      <c r="P2" s="574"/>
      <c r="Q2" s="574"/>
      <c r="R2" s="574"/>
      <c r="S2" s="574"/>
      <c r="T2" s="575"/>
      <c r="U2" s="573" t="s">
        <v>2</v>
      </c>
      <c r="V2" s="575"/>
      <c r="W2" s="5"/>
      <c r="X2" s="5"/>
      <c r="Y2" s="5"/>
      <c r="Z2" s="5"/>
      <c r="AA2" s="11"/>
      <c r="AB2" s="11"/>
      <c r="AC2" s="11"/>
    </row>
    <row r="3" spans="1:29" s="8" customFormat="1" ht="31.15" customHeight="1" x14ac:dyDescent="0.2">
      <c r="B3" s="566"/>
      <c r="C3" s="567"/>
      <c r="D3" s="573" t="s">
        <v>3</v>
      </c>
      <c r="E3" s="574"/>
      <c r="F3" s="574"/>
      <c r="G3" s="574"/>
      <c r="H3" s="574"/>
      <c r="I3" s="574"/>
      <c r="J3" s="574"/>
      <c r="K3" s="574"/>
      <c r="L3" s="574"/>
      <c r="M3" s="574"/>
      <c r="N3" s="574"/>
      <c r="O3" s="574"/>
      <c r="P3" s="574"/>
      <c r="Q3" s="574"/>
      <c r="R3" s="574"/>
      <c r="S3" s="574"/>
      <c r="T3" s="575"/>
      <c r="U3" s="573" t="s">
        <v>4</v>
      </c>
      <c r="V3" s="575"/>
      <c r="W3" s="5"/>
      <c r="X3" s="5"/>
      <c r="Y3" s="5"/>
      <c r="Z3" s="5"/>
      <c r="AA3" s="11"/>
      <c r="AB3" s="11"/>
      <c r="AC3" s="11"/>
    </row>
    <row r="4" spans="1:29" s="8" customFormat="1" ht="31.15" customHeight="1" x14ac:dyDescent="0.2">
      <c r="B4" s="568"/>
      <c r="C4" s="569"/>
      <c r="D4" s="573" t="s">
        <v>5</v>
      </c>
      <c r="E4" s="574"/>
      <c r="F4" s="574"/>
      <c r="G4" s="574"/>
      <c r="H4" s="574"/>
      <c r="I4" s="574"/>
      <c r="J4" s="574"/>
      <c r="K4" s="574"/>
      <c r="L4" s="574"/>
      <c r="M4" s="574"/>
      <c r="N4" s="574"/>
      <c r="O4" s="574"/>
      <c r="P4" s="574"/>
      <c r="Q4" s="574"/>
      <c r="R4" s="574"/>
      <c r="S4" s="574"/>
      <c r="T4" s="575"/>
      <c r="U4" s="573" t="s">
        <v>6</v>
      </c>
      <c r="V4" s="575"/>
      <c r="W4" s="5"/>
      <c r="X4" s="5"/>
      <c r="Y4" s="5"/>
      <c r="Z4" s="5"/>
      <c r="AA4" s="11"/>
      <c r="AB4" s="11"/>
      <c r="AC4" s="11"/>
    </row>
    <row r="5" spans="1:29" s="5" customFormat="1" ht="16.5" customHeight="1" x14ac:dyDescent="0.2">
      <c r="B5" s="8"/>
      <c r="C5" s="8"/>
      <c r="D5" s="31"/>
      <c r="E5" s="14"/>
      <c r="F5" s="14"/>
      <c r="G5" s="12"/>
      <c r="H5" s="12"/>
      <c r="I5" s="34"/>
      <c r="J5" s="26"/>
      <c r="K5" s="28"/>
      <c r="L5" s="42"/>
      <c r="M5" s="42"/>
      <c r="N5" s="23"/>
      <c r="O5" s="23"/>
      <c r="P5" s="23"/>
      <c r="Q5" s="23"/>
      <c r="R5" s="23"/>
      <c r="S5" s="6"/>
      <c r="T5" s="6"/>
      <c r="U5" s="8"/>
    </row>
    <row r="6" spans="1:29" s="5" customFormat="1" ht="16.5" customHeight="1" x14ac:dyDescent="0.2">
      <c r="B6" s="17" t="s">
        <v>7</v>
      </c>
      <c r="C6" s="8"/>
      <c r="D6" s="31"/>
      <c r="E6" s="14"/>
      <c r="F6" s="14"/>
      <c r="G6" s="12"/>
      <c r="H6" s="12"/>
      <c r="I6" s="34"/>
      <c r="J6" s="26"/>
      <c r="K6" s="28"/>
      <c r="L6" s="42"/>
      <c r="M6" s="42"/>
      <c r="N6" s="24"/>
      <c r="U6" s="8"/>
    </row>
    <row r="7" spans="1:29" s="5" customFormat="1" ht="17.25" customHeight="1" x14ac:dyDescent="0.2">
      <c r="D7" s="24"/>
      <c r="E7" s="19"/>
      <c r="F7" s="19"/>
      <c r="G7" s="12"/>
      <c r="H7" s="12"/>
      <c r="I7" s="34"/>
      <c r="J7" s="26"/>
      <c r="K7" s="28"/>
      <c r="L7" s="42"/>
      <c r="M7" s="42"/>
      <c r="N7" s="23"/>
      <c r="U7" s="8"/>
    </row>
    <row r="8" spans="1:29" s="5" customFormat="1" ht="25.9" customHeight="1" x14ac:dyDescent="0.2">
      <c r="C8" s="601" t="s">
        <v>8</v>
      </c>
      <c r="D8" s="602"/>
      <c r="E8" s="16" t="s">
        <v>1647</v>
      </c>
      <c r="F8" s="19"/>
      <c r="G8" s="12"/>
      <c r="H8" s="12"/>
      <c r="I8" s="34"/>
      <c r="J8" s="26"/>
      <c r="K8" s="28"/>
      <c r="L8" s="42"/>
      <c r="M8" s="42"/>
      <c r="N8" s="23"/>
      <c r="U8" s="8"/>
    </row>
    <row r="9" spans="1:29" s="5" customFormat="1" ht="25.9" customHeight="1" x14ac:dyDescent="0.2">
      <c r="C9" s="601" t="s">
        <v>9</v>
      </c>
      <c r="D9" s="602"/>
      <c r="E9" s="125">
        <v>8</v>
      </c>
      <c r="F9" s="19"/>
      <c r="G9" s="12"/>
      <c r="H9" s="12"/>
      <c r="I9" s="34"/>
      <c r="J9" s="26"/>
      <c r="K9" s="28"/>
      <c r="L9" s="42"/>
      <c r="M9" s="42"/>
      <c r="N9" s="23"/>
      <c r="U9" s="8"/>
    </row>
    <row r="10" spans="1:29" s="5" customFormat="1" ht="25.9" customHeight="1" x14ac:dyDescent="0.2">
      <c r="B10" s="8"/>
      <c r="C10" s="8"/>
      <c r="D10" s="31"/>
      <c r="E10" s="14"/>
      <c r="F10" s="14"/>
      <c r="G10" s="12"/>
      <c r="H10" s="12"/>
      <c r="I10" s="34"/>
      <c r="J10" s="26"/>
      <c r="K10" s="578" t="s">
        <v>39</v>
      </c>
      <c r="L10" s="579"/>
      <c r="M10" s="20">
        <f>SUM(M11:M13)</f>
        <v>9</v>
      </c>
      <c r="O10" s="23"/>
      <c r="P10" s="23"/>
      <c r="Q10" s="23"/>
      <c r="R10" s="23"/>
      <c r="S10" s="6"/>
      <c r="T10" s="6"/>
      <c r="U10" s="8"/>
    </row>
    <row r="11" spans="1:29" s="18" customFormat="1" ht="25.9" customHeight="1" x14ac:dyDescent="0.25">
      <c r="B11" s="584" t="s">
        <v>10</v>
      </c>
      <c r="C11" s="584" t="s">
        <v>11</v>
      </c>
      <c r="D11" s="584" t="s">
        <v>33</v>
      </c>
      <c r="E11" s="584" t="s">
        <v>34</v>
      </c>
      <c r="F11" s="584" t="s">
        <v>35</v>
      </c>
      <c r="G11" s="584" t="s">
        <v>1494</v>
      </c>
      <c r="H11" s="580" t="s">
        <v>1495</v>
      </c>
      <c r="I11" s="582" t="s">
        <v>38</v>
      </c>
      <c r="K11" s="20" t="s">
        <v>40</v>
      </c>
      <c r="L11" s="39">
        <v>1</v>
      </c>
      <c r="M11" s="20">
        <f>COUNT(L18:L59)</f>
        <v>5</v>
      </c>
    </row>
    <row r="12" spans="1:29" s="18" customFormat="1" ht="25.9" customHeight="1" x14ac:dyDescent="0.25">
      <c r="B12" s="585"/>
      <c r="C12" s="585"/>
      <c r="D12" s="585"/>
      <c r="E12" s="585"/>
      <c r="F12" s="585"/>
      <c r="G12" s="585"/>
      <c r="H12" s="581"/>
      <c r="I12" s="583"/>
      <c r="K12" s="20" t="s">
        <v>42</v>
      </c>
      <c r="L12" s="40">
        <v>2</v>
      </c>
      <c r="M12" s="20">
        <f>COUNT(M18:M71)</f>
        <v>3</v>
      </c>
    </row>
    <row r="13" spans="1:29" s="36" customFormat="1" ht="72" customHeight="1" x14ac:dyDescent="0.2">
      <c r="B13" s="145">
        <v>410126</v>
      </c>
      <c r="C13" s="146" t="s">
        <v>1401</v>
      </c>
      <c r="D13" s="144" t="s">
        <v>1497</v>
      </c>
      <c r="E13" s="356">
        <v>600987648.96000004</v>
      </c>
      <c r="F13" s="126">
        <f>SUM(E17:E84)</f>
        <v>561294891</v>
      </c>
      <c r="G13" s="539">
        <f>+SUM(S18:S92)</f>
        <v>561294891</v>
      </c>
      <c r="H13" s="353">
        <f>SUM(U18:U88)</f>
        <v>243360358</v>
      </c>
      <c r="I13" s="341">
        <f>+E13-F13</f>
        <v>39692757.960000038</v>
      </c>
      <c r="K13" s="20" t="s">
        <v>43</v>
      </c>
      <c r="L13" s="41">
        <v>3</v>
      </c>
      <c r="M13" s="20">
        <f>COUNT(N18:N176)</f>
        <v>1</v>
      </c>
    </row>
    <row r="14" spans="1:29" s="36" customFormat="1" ht="72" customHeight="1" x14ac:dyDescent="0.2">
      <c r="B14" s="572" t="s">
        <v>13</v>
      </c>
      <c r="C14" s="572"/>
      <c r="D14" s="572"/>
      <c r="E14" s="572"/>
      <c r="F14" s="293">
        <f>+F13/E13</f>
        <v>0.93395412030731784</v>
      </c>
      <c r="G14" s="293">
        <f>+G13/E13</f>
        <v>0.93395412030731784</v>
      </c>
      <c r="H14" s="293">
        <f>+H13/E13</f>
        <v>0.40493404219060308</v>
      </c>
      <c r="I14" s="351"/>
      <c r="K14" s="287"/>
      <c r="L14" s="288"/>
      <c r="M14" s="287"/>
    </row>
    <row r="15" spans="1:29" s="36" customFormat="1" ht="24.6" customHeight="1" x14ac:dyDescent="0.2">
      <c r="B15" s="162"/>
      <c r="C15" s="162"/>
      <c r="L15" s="33"/>
      <c r="M15" s="33"/>
      <c r="N15" s="33"/>
    </row>
    <row r="16" spans="1:29" s="36" customFormat="1" ht="24.6" customHeight="1" x14ac:dyDescent="0.2">
      <c r="B16" s="606" t="s">
        <v>44</v>
      </c>
      <c r="C16" s="606" t="s">
        <v>45</v>
      </c>
      <c r="D16" s="606" t="s">
        <v>46</v>
      </c>
      <c r="E16" s="606" t="s">
        <v>35</v>
      </c>
      <c r="F16" s="606" t="s">
        <v>47</v>
      </c>
      <c r="G16" s="606" t="s">
        <v>48</v>
      </c>
      <c r="H16" s="606" t="s">
        <v>49</v>
      </c>
      <c r="I16" s="606" t="s">
        <v>50</v>
      </c>
      <c r="J16" s="606" t="s">
        <v>51</v>
      </c>
      <c r="K16" s="606" t="s">
        <v>52</v>
      </c>
      <c r="L16" s="606" t="s">
        <v>53</v>
      </c>
      <c r="M16" s="606"/>
      <c r="N16" s="606"/>
      <c r="O16" s="606" t="s">
        <v>54</v>
      </c>
      <c r="P16" s="606" t="s">
        <v>55</v>
      </c>
      <c r="Q16" s="606" t="s">
        <v>56</v>
      </c>
      <c r="R16" s="605" t="s">
        <v>57</v>
      </c>
      <c r="S16" s="606" t="s">
        <v>58</v>
      </c>
      <c r="T16" s="606" t="s">
        <v>59</v>
      </c>
      <c r="U16" s="606" t="s">
        <v>60</v>
      </c>
    </row>
    <row r="17" spans="2:23" s="36" customFormat="1" ht="24.6" customHeight="1" x14ac:dyDescent="0.2">
      <c r="B17" s="606"/>
      <c r="C17" s="606"/>
      <c r="D17" s="606"/>
      <c r="E17" s="606"/>
      <c r="F17" s="606"/>
      <c r="G17" s="606"/>
      <c r="H17" s="606"/>
      <c r="I17" s="606"/>
      <c r="J17" s="606"/>
      <c r="K17" s="606"/>
      <c r="L17" s="163">
        <v>1</v>
      </c>
      <c r="M17" s="164">
        <v>2</v>
      </c>
      <c r="N17" s="165">
        <v>3</v>
      </c>
      <c r="O17" s="606"/>
      <c r="P17" s="606"/>
      <c r="Q17" s="606"/>
      <c r="R17" s="605"/>
      <c r="S17" s="606"/>
      <c r="T17" s="606"/>
      <c r="U17" s="606"/>
    </row>
    <row r="18" spans="2:23" ht="165" x14ac:dyDescent="0.25">
      <c r="B18" s="107">
        <v>55</v>
      </c>
      <c r="C18" s="107" t="s">
        <v>1499</v>
      </c>
      <c r="D18" s="403">
        <v>66372530.729999997</v>
      </c>
      <c r="E18" s="401">
        <v>30917920</v>
      </c>
      <c r="F18" s="357">
        <f t="shared" ref="F18:F26" si="0">+E18/D18</f>
        <v>0.46582403382767623</v>
      </c>
      <c r="G18" s="99" t="s">
        <v>1659</v>
      </c>
      <c r="H18" s="55" t="s">
        <v>73</v>
      </c>
      <c r="I18" s="68" t="s">
        <v>1662</v>
      </c>
      <c r="J18" s="107" t="s">
        <v>1643</v>
      </c>
      <c r="K18" s="401" t="s">
        <v>150</v>
      </c>
      <c r="L18" s="163">
        <v>1</v>
      </c>
      <c r="M18" s="195"/>
      <c r="N18" s="195"/>
      <c r="O18" s="401" t="s">
        <v>1877</v>
      </c>
      <c r="P18" s="425" t="s">
        <v>1704</v>
      </c>
      <c r="Q18" s="401">
        <v>30917920</v>
      </c>
      <c r="R18" s="428">
        <v>1338</v>
      </c>
      <c r="S18" s="403">
        <v>30917920</v>
      </c>
      <c r="T18" s="428">
        <v>6341</v>
      </c>
      <c r="U18" s="401">
        <v>30917920</v>
      </c>
      <c r="V18" s="441"/>
      <c r="W18" s="441"/>
    </row>
    <row r="19" spans="2:23" ht="148.5" x14ac:dyDescent="0.2">
      <c r="B19" s="107">
        <v>55</v>
      </c>
      <c r="C19" s="107" t="s">
        <v>1499</v>
      </c>
      <c r="D19" s="403">
        <v>66372530.729999997</v>
      </c>
      <c r="E19" s="401">
        <v>30917920</v>
      </c>
      <c r="F19" s="357">
        <f t="shared" si="0"/>
        <v>0.46582403382767623</v>
      </c>
      <c r="G19" s="99" t="s">
        <v>1661</v>
      </c>
      <c r="H19" s="55" t="s">
        <v>73</v>
      </c>
      <c r="I19" s="68" t="s">
        <v>1663</v>
      </c>
      <c r="J19" s="107" t="s">
        <v>1643</v>
      </c>
      <c r="K19" s="401" t="s">
        <v>103</v>
      </c>
      <c r="L19" s="163">
        <v>1</v>
      </c>
      <c r="M19" s="195"/>
      <c r="N19" s="195"/>
      <c r="O19" s="401" t="s">
        <v>1877</v>
      </c>
      <c r="P19" s="425" t="s">
        <v>1705</v>
      </c>
      <c r="Q19" s="401">
        <v>30917920</v>
      </c>
      <c r="R19" s="428">
        <v>1338</v>
      </c>
      <c r="S19" s="403">
        <v>30917920</v>
      </c>
      <c r="T19" s="428">
        <v>6341</v>
      </c>
      <c r="U19" s="401">
        <v>8018288</v>
      </c>
    </row>
    <row r="20" spans="2:23" ht="66" x14ac:dyDescent="0.2">
      <c r="B20" s="55">
        <v>76</v>
      </c>
      <c r="C20" s="55" t="s">
        <v>1498</v>
      </c>
      <c r="D20" s="326">
        <v>135909351.53</v>
      </c>
      <c r="E20" s="194"/>
      <c r="F20" s="357">
        <f t="shared" si="0"/>
        <v>0</v>
      </c>
      <c r="G20" s="55" t="s">
        <v>1498</v>
      </c>
      <c r="H20" s="55" t="s">
        <v>73</v>
      </c>
      <c r="I20" s="55" t="s">
        <v>1579</v>
      </c>
      <c r="J20" s="195"/>
      <c r="K20" s="196" t="s">
        <v>150</v>
      </c>
      <c r="L20" s="196"/>
      <c r="M20" s="196"/>
      <c r="N20" s="402">
        <v>3</v>
      </c>
      <c r="O20" s="401" t="s">
        <v>1511</v>
      </c>
      <c r="P20" s="390"/>
      <c r="Q20" s="390"/>
      <c r="R20" s="390"/>
      <c r="S20" s="94"/>
      <c r="T20" s="196"/>
      <c r="U20" s="196"/>
    </row>
    <row r="21" spans="2:23" ht="148.5" x14ac:dyDescent="0.2">
      <c r="B21" s="180">
        <v>75</v>
      </c>
      <c r="C21" s="180" t="s">
        <v>1581</v>
      </c>
      <c r="D21" s="435">
        <v>2067883.49</v>
      </c>
      <c r="E21" s="317">
        <v>2012290</v>
      </c>
      <c r="F21" s="436">
        <f t="shared" si="0"/>
        <v>0.97311575324778088</v>
      </c>
      <c r="G21" s="180" t="s">
        <v>1700</v>
      </c>
      <c r="H21" s="180" t="s">
        <v>73</v>
      </c>
      <c r="I21" s="180" t="s">
        <v>1580</v>
      </c>
      <c r="J21" s="180" t="s">
        <v>1643</v>
      </c>
      <c r="K21" s="317" t="s">
        <v>150</v>
      </c>
      <c r="L21" s="317"/>
      <c r="M21" s="137">
        <v>2</v>
      </c>
      <c r="N21" s="415"/>
      <c r="O21" s="302" t="s">
        <v>1877</v>
      </c>
      <c r="P21" s="438">
        <v>494</v>
      </c>
      <c r="Q21" s="317">
        <v>2012290</v>
      </c>
      <c r="R21" s="342">
        <v>1256</v>
      </c>
      <c r="S21" s="368">
        <v>2012290</v>
      </c>
      <c r="T21" s="317"/>
      <c r="U21" s="317"/>
    </row>
    <row r="22" spans="2:23" ht="165" x14ac:dyDescent="0.2">
      <c r="B22" s="111"/>
      <c r="C22" s="499" t="s">
        <v>1876</v>
      </c>
      <c r="D22" s="432">
        <v>147366611</v>
      </c>
      <c r="E22" s="432">
        <v>147366611</v>
      </c>
      <c r="F22" s="436">
        <f t="shared" si="0"/>
        <v>1</v>
      </c>
      <c r="G22" s="107" t="s">
        <v>1735</v>
      </c>
      <c r="H22" s="180" t="s">
        <v>73</v>
      </c>
      <c r="I22" s="107" t="s">
        <v>1578</v>
      </c>
      <c r="J22" s="180" t="s">
        <v>1643</v>
      </c>
      <c r="K22" s="317" t="s">
        <v>136</v>
      </c>
      <c r="L22" s="302"/>
      <c r="M22" s="439">
        <v>2</v>
      </c>
      <c r="N22" s="302"/>
      <c r="O22" s="302" t="s">
        <v>1877</v>
      </c>
      <c r="P22" s="425" t="s">
        <v>1874</v>
      </c>
      <c r="Q22" s="432">
        <v>147366611</v>
      </c>
      <c r="R22" s="308">
        <v>1352</v>
      </c>
      <c r="S22" s="363">
        <v>147366611</v>
      </c>
      <c r="T22" s="302"/>
      <c r="U22" s="302"/>
    </row>
    <row r="23" spans="2:23" ht="148.5" x14ac:dyDescent="0.2">
      <c r="B23" s="107">
        <v>55</v>
      </c>
      <c r="C23" s="107" t="s">
        <v>1499</v>
      </c>
      <c r="D23" s="403">
        <v>66372530.729999997</v>
      </c>
      <c r="E23" s="303">
        <v>35454610</v>
      </c>
      <c r="F23" s="436">
        <f t="shared" si="0"/>
        <v>0.5341759551737979</v>
      </c>
      <c r="G23" s="107" t="s">
        <v>1736</v>
      </c>
      <c r="H23" s="180" t="s">
        <v>73</v>
      </c>
      <c r="I23" s="492" t="s">
        <v>1663</v>
      </c>
      <c r="J23" s="180" t="s">
        <v>1643</v>
      </c>
      <c r="K23" s="317" t="s">
        <v>221</v>
      </c>
      <c r="L23" s="163">
        <v>1</v>
      </c>
      <c r="M23" s="302"/>
      <c r="N23" s="302"/>
      <c r="O23" s="302" t="s">
        <v>1877</v>
      </c>
      <c r="P23" s="425" t="s">
        <v>1740</v>
      </c>
      <c r="Q23" s="303">
        <v>35454610</v>
      </c>
      <c r="R23" s="308">
        <v>1361</v>
      </c>
      <c r="S23" s="303">
        <v>35454610</v>
      </c>
      <c r="T23" s="508">
        <v>6932</v>
      </c>
      <c r="U23" s="303">
        <v>35454610</v>
      </c>
    </row>
    <row r="24" spans="2:23" ht="148.5" x14ac:dyDescent="0.2">
      <c r="B24" s="107">
        <v>55</v>
      </c>
      <c r="C24" s="313" t="s">
        <v>1499</v>
      </c>
      <c r="D24" s="536">
        <v>66372530.729999997</v>
      </c>
      <c r="E24" s="404">
        <v>135909351</v>
      </c>
      <c r="F24" s="436">
        <f t="shared" si="0"/>
        <v>2.0476746856748944</v>
      </c>
      <c r="G24" s="313" t="s">
        <v>1737</v>
      </c>
      <c r="H24" s="180" t="s">
        <v>73</v>
      </c>
      <c r="I24" s="313" t="s">
        <v>1662</v>
      </c>
      <c r="J24" s="180" t="s">
        <v>1643</v>
      </c>
      <c r="K24" s="317" t="s">
        <v>1739</v>
      </c>
      <c r="L24" s="163">
        <v>1</v>
      </c>
      <c r="M24" s="537"/>
      <c r="N24" s="537"/>
      <c r="O24" s="302" t="s">
        <v>1877</v>
      </c>
      <c r="P24" s="534" t="s">
        <v>1741</v>
      </c>
      <c r="Q24" s="404">
        <v>135909351</v>
      </c>
      <c r="R24" s="308">
        <v>1361</v>
      </c>
      <c r="S24" s="404">
        <v>135909351</v>
      </c>
      <c r="T24" s="508">
        <v>6932</v>
      </c>
      <c r="U24" s="404">
        <v>135909351</v>
      </c>
    </row>
    <row r="25" spans="2:23" ht="165" x14ac:dyDescent="0.2">
      <c r="B25" s="107">
        <v>55</v>
      </c>
      <c r="C25" s="107" t="s">
        <v>1499</v>
      </c>
      <c r="D25" s="403">
        <v>66372530.729999997</v>
      </c>
      <c r="E25" s="303">
        <v>33060189</v>
      </c>
      <c r="F25" s="357">
        <f t="shared" si="0"/>
        <v>0.49810047374096866</v>
      </c>
      <c r="G25" s="107" t="s">
        <v>1738</v>
      </c>
      <c r="H25" s="55" t="s">
        <v>73</v>
      </c>
      <c r="I25" s="107" t="s">
        <v>1663</v>
      </c>
      <c r="J25" s="55" t="s">
        <v>1643</v>
      </c>
      <c r="K25" s="196" t="s">
        <v>682</v>
      </c>
      <c r="L25" s="163">
        <v>1</v>
      </c>
      <c r="M25" s="302"/>
      <c r="N25" s="302"/>
      <c r="O25" s="302" t="s">
        <v>1877</v>
      </c>
      <c r="P25" s="486" t="s">
        <v>1742</v>
      </c>
      <c r="Q25" s="303">
        <v>33060189</v>
      </c>
      <c r="R25" s="308">
        <v>1361</v>
      </c>
      <c r="S25" s="303">
        <v>33060189</v>
      </c>
      <c r="T25" s="508">
        <v>6932</v>
      </c>
      <c r="U25" s="303">
        <v>33060189</v>
      </c>
    </row>
    <row r="26" spans="2:23" ht="214.5" x14ac:dyDescent="0.3">
      <c r="B26" s="443"/>
      <c r="C26" s="107" t="s">
        <v>1876</v>
      </c>
      <c r="D26" s="208">
        <v>145656000</v>
      </c>
      <c r="E26" s="208">
        <v>145656000</v>
      </c>
      <c r="F26" s="357">
        <f t="shared" si="0"/>
        <v>1</v>
      </c>
      <c r="G26" s="207" t="s">
        <v>1873</v>
      </c>
      <c r="H26" s="55" t="s">
        <v>73</v>
      </c>
      <c r="I26" s="197" t="s">
        <v>1577</v>
      </c>
      <c r="J26" s="55" t="s">
        <v>1643</v>
      </c>
      <c r="K26" s="108" t="s">
        <v>150</v>
      </c>
      <c r="L26" s="108"/>
      <c r="M26" s="360">
        <v>2</v>
      </c>
      <c r="N26" s="109"/>
      <c r="O26" s="302" t="s">
        <v>1877</v>
      </c>
      <c r="P26" s="197" t="s">
        <v>1875</v>
      </c>
      <c r="Q26" s="208">
        <v>145656000</v>
      </c>
      <c r="R26" s="538">
        <v>1580</v>
      </c>
      <c r="S26" s="303">
        <v>145656000</v>
      </c>
      <c r="T26" s="448"/>
      <c r="U26" s="448"/>
    </row>
  </sheetData>
  <sheetProtection algorithmName="SHA-512" hashValue="WElmFlMeCSAwmVjT10cNCESquLrJQv8DCVIZryL8n3mCMIoPXi8OkhSSsWKyZtwlNZtbAjBZ8iFD0HIKLxglsA==" saltValue="S4Ai5bCLUuFl0WZ8YB3wgA==" spinCount="100000" sheet="1" objects="1" scenarios="1"/>
  <mergeCells count="37">
    <mergeCell ref="S16:S17"/>
    <mergeCell ref="T16:T17"/>
    <mergeCell ref="U16:U17"/>
    <mergeCell ref="J16:J17"/>
    <mergeCell ref="K16:K17"/>
    <mergeCell ref="L16:N16"/>
    <mergeCell ref="O16:O17"/>
    <mergeCell ref="P16:P17"/>
    <mergeCell ref="Q16:Q17"/>
    <mergeCell ref="G16:G17"/>
    <mergeCell ref="H16:H17"/>
    <mergeCell ref="I16:I17"/>
    <mergeCell ref="B14:E14"/>
    <mergeCell ref="R16:R17"/>
    <mergeCell ref="B16:B17"/>
    <mergeCell ref="C16:C17"/>
    <mergeCell ref="D16:D17"/>
    <mergeCell ref="E16:E17"/>
    <mergeCell ref="F16:F17"/>
    <mergeCell ref="C8:D8"/>
    <mergeCell ref="C9:D9"/>
    <mergeCell ref="K10:L10"/>
    <mergeCell ref="B11:B12"/>
    <mergeCell ref="C11:C12"/>
    <mergeCell ref="D11:D12"/>
    <mergeCell ref="E11:E12"/>
    <mergeCell ref="F11:F12"/>
    <mergeCell ref="G11:G12"/>
    <mergeCell ref="H11:H12"/>
    <mergeCell ref="I11:I12"/>
    <mergeCell ref="B2:C4"/>
    <mergeCell ref="D2:T2"/>
    <mergeCell ref="U2:V2"/>
    <mergeCell ref="D3:T3"/>
    <mergeCell ref="U3:V3"/>
    <mergeCell ref="D4:T4"/>
    <mergeCell ref="U4:V4"/>
  </mergeCells>
  <dataValidations count="1">
    <dataValidation type="list" allowBlank="1" showInputMessage="1" showErrorMessage="1" sqref="H18:H26">
      <formula1>#REF!</formula1>
    </dataValidation>
  </dataValidations>
  <printOptions horizontalCentered="1"/>
  <pageMargins left="0.23622047244094491" right="0.23622047244094491" top="0.74803149606299213" bottom="0.74803149606299213" header="0.31496062992125984" footer="0.31496062992125984"/>
  <pageSetup paperSize="123" scale="5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C49"/>
  <sheetViews>
    <sheetView topLeftCell="A4" zoomScale="70" zoomScaleNormal="70" workbookViewId="0">
      <selection activeCell="F17" sqref="F17"/>
    </sheetView>
  </sheetViews>
  <sheetFormatPr baseColWidth="10" defaultColWidth="21.28515625" defaultRowHeight="15.75" x14ac:dyDescent="0.2"/>
  <cols>
    <col min="1" max="1" width="0.7109375" style="2" customWidth="1"/>
    <col min="2" max="2" width="9.42578125" style="9" customWidth="1"/>
    <col min="3" max="3" width="20.140625" style="10" customWidth="1"/>
    <col min="4" max="4" width="23.7109375" style="32" customWidth="1"/>
    <col min="5" max="5" width="19.28515625" style="15" customWidth="1"/>
    <col min="6" max="6" width="22.42578125" style="15" bestFit="1" customWidth="1"/>
    <col min="7" max="7" width="29.5703125" style="13" customWidth="1"/>
    <col min="8" max="8" width="23.7109375" style="13" customWidth="1"/>
    <col min="9" max="9" width="21.7109375" style="35" customWidth="1"/>
    <col min="10" max="10" width="16.42578125" style="27" customWidth="1"/>
    <col min="11" max="11" width="19.28515625" style="29" customWidth="1"/>
    <col min="12" max="13" width="5.42578125" style="44" customWidth="1"/>
    <col min="14" max="14" width="5.42578125" style="25" customWidth="1"/>
    <col min="15" max="15" width="14.85546875" style="25" customWidth="1"/>
    <col min="16" max="16" width="14.5703125" style="25" customWidth="1"/>
    <col min="17" max="17" width="26.7109375" style="79" customWidth="1"/>
    <col min="18" max="18" width="16.42578125" style="25" customWidth="1"/>
    <col min="19" max="19" width="17.140625" style="3" bestFit="1" customWidth="1"/>
    <col min="20" max="20" width="16.42578125" style="3" customWidth="1"/>
    <col min="21" max="21" width="19.85546875" style="30" customWidth="1"/>
    <col min="22" max="22" width="27.28515625" style="3" customWidth="1"/>
    <col min="23" max="24" width="14" style="3" customWidth="1"/>
    <col min="25" max="25" width="14" style="2" customWidth="1"/>
    <col min="26" max="16384" width="21.28515625" style="2"/>
  </cols>
  <sheetData>
    <row r="1" spans="1:29" s="5" customFormat="1" ht="15.6" customHeight="1" x14ac:dyDescent="0.2">
      <c r="A1" s="5" t="s">
        <v>0</v>
      </c>
      <c r="B1" s="8"/>
      <c r="C1" s="8"/>
      <c r="D1" s="31"/>
      <c r="E1" s="14"/>
      <c r="F1" s="14"/>
      <c r="G1" s="12"/>
      <c r="H1" s="12"/>
      <c r="I1" s="34"/>
      <c r="J1" s="26"/>
      <c r="K1" s="28"/>
      <c r="L1" s="42"/>
      <c r="M1" s="42"/>
      <c r="N1" s="23"/>
      <c r="O1" s="23"/>
      <c r="P1" s="23"/>
      <c r="Q1" s="75"/>
      <c r="R1" s="23"/>
      <c r="S1" s="6"/>
      <c r="T1" s="6"/>
      <c r="U1" s="8"/>
    </row>
    <row r="2" spans="1:29" s="8" customFormat="1" ht="31.15" customHeight="1" x14ac:dyDescent="0.2">
      <c r="B2" s="564"/>
      <c r="C2" s="565"/>
      <c r="D2" s="573" t="s">
        <v>1</v>
      </c>
      <c r="E2" s="574"/>
      <c r="F2" s="574"/>
      <c r="G2" s="574"/>
      <c r="H2" s="574"/>
      <c r="I2" s="574"/>
      <c r="J2" s="574"/>
      <c r="K2" s="574"/>
      <c r="L2" s="574"/>
      <c r="M2" s="574"/>
      <c r="N2" s="574"/>
      <c r="O2" s="574"/>
      <c r="P2" s="574"/>
      <c r="Q2" s="574"/>
      <c r="R2" s="574"/>
      <c r="S2" s="574"/>
      <c r="T2" s="575"/>
      <c r="U2" s="573" t="s">
        <v>2</v>
      </c>
      <c r="V2" s="575"/>
      <c r="W2" s="5"/>
      <c r="X2" s="5"/>
      <c r="Y2" s="5"/>
      <c r="Z2" s="5"/>
      <c r="AA2" s="11"/>
      <c r="AB2" s="11"/>
      <c r="AC2" s="11"/>
    </row>
    <row r="3" spans="1:29" s="8" customFormat="1" ht="31.15" customHeight="1" x14ac:dyDescent="0.2">
      <c r="B3" s="566"/>
      <c r="C3" s="567"/>
      <c r="D3" s="573" t="s">
        <v>3</v>
      </c>
      <c r="E3" s="574"/>
      <c r="F3" s="574"/>
      <c r="G3" s="574"/>
      <c r="H3" s="574"/>
      <c r="I3" s="574"/>
      <c r="J3" s="574"/>
      <c r="K3" s="574"/>
      <c r="L3" s="574"/>
      <c r="M3" s="574"/>
      <c r="N3" s="574"/>
      <c r="O3" s="574"/>
      <c r="P3" s="574"/>
      <c r="Q3" s="574"/>
      <c r="R3" s="574"/>
      <c r="S3" s="574"/>
      <c r="T3" s="575"/>
      <c r="U3" s="573" t="s">
        <v>4</v>
      </c>
      <c r="V3" s="575"/>
      <c r="W3" s="5"/>
      <c r="X3" s="5"/>
      <c r="Y3" s="5"/>
      <c r="Z3" s="5"/>
      <c r="AA3" s="11"/>
      <c r="AB3" s="11"/>
      <c r="AC3" s="11"/>
    </row>
    <row r="4" spans="1:29" s="8" customFormat="1" ht="31.15" customHeight="1" x14ac:dyDescent="0.2">
      <c r="B4" s="568"/>
      <c r="C4" s="569"/>
      <c r="D4" s="573" t="s">
        <v>5</v>
      </c>
      <c r="E4" s="574"/>
      <c r="F4" s="574"/>
      <c r="G4" s="574"/>
      <c r="H4" s="574"/>
      <c r="I4" s="574"/>
      <c r="J4" s="574"/>
      <c r="K4" s="574"/>
      <c r="L4" s="574"/>
      <c r="M4" s="574"/>
      <c r="N4" s="574"/>
      <c r="O4" s="574"/>
      <c r="P4" s="574"/>
      <c r="Q4" s="574"/>
      <c r="R4" s="574"/>
      <c r="S4" s="574"/>
      <c r="T4" s="575"/>
      <c r="U4" s="573" t="s">
        <v>6</v>
      </c>
      <c r="V4" s="575"/>
      <c r="W4" s="5"/>
      <c r="X4" s="5"/>
      <c r="Y4" s="5"/>
      <c r="Z4" s="5"/>
      <c r="AA4" s="11"/>
      <c r="AB4" s="11"/>
      <c r="AC4" s="11"/>
    </row>
    <row r="5" spans="1:29" s="5" customFormat="1" ht="16.5" customHeight="1" x14ac:dyDescent="0.2">
      <c r="B5" s="17" t="s">
        <v>7</v>
      </c>
      <c r="C5" s="8"/>
      <c r="D5" s="31"/>
      <c r="E5" s="14"/>
      <c r="F5" s="14"/>
      <c r="G5" s="12"/>
      <c r="H5" s="12"/>
      <c r="I5" s="34"/>
      <c r="J5" s="26"/>
      <c r="K5" s="28"/>
      <c r="L5" s="42"/>
      <c r="M5" s="42"/>
      <c r="N5" s="24"/>
      <c r="Q5" s="76"/>
      <c r="U5" s="8"/>
    </row>
    <row r="6" spans="1:29" s="5" customFormat="1" ht="25.9" customHeight="1" x14ac:dyDescent="0.2">
      <c r="C6" s="570" t="s">
        <v>8</v>
      </c>
      <c r="D6" s="571"/>
      <c r="E6" s="16" t="s">
        <v>1647</v>
      </c>
      <c r="F6" s="19"/>
      <c r="G6" s="12"/>
      <c r="H6" s="12"/>
      <c r="I6" s="34"/>
      <c r="J6" s="26"/>
      <c r="K6" s="28"/>
      <c r="L6" s="42"/>
      <c r="M6" s="42"/>
      <c r="N6" s="23"/>
      <c r="Q6" s="76"/>
      <c r="U6" s="8"/>
    </row>
    <row r="7" spans="1:29" s="5" customFormat="1" ht="25.9" customHeight="1" x14ac:dyDescent="0.2">
      <c r="C7" s="570" t="s">
        <v>9</v>
      </c>
      <c r="D7" s="571"/>
      <c r="E7" s="16">
        <v>8</v>
      </c>
      <c r="F7" s="19"/>
      <c r="G7" s="12"/>
      <c r="H7" s="12"/>
      <c r="I7" s="34"/>
      <c r="J7" s="26"/>
      <c r="K7" s="28"/>
      <c r="L7" s="42"/>
      <c r="M7" s="42"/>
      <c r="N7" s="23"/>
      <c r="Q7" s="76"/>
      <c r="U7" s="8"/>
    </row>
    <row r="8" spans="1:29" s="5" customFormat="1" ht="25.9" customHeight="1" x14ac:dyDescent="0.2">
      <c r="B8" s="8"/>
      <c r="C8" s="8"/>
      <c r="D8" s="31"/>
      <c r="E8" s="14"/>
      <c r="F8" s="14"/>
      <c r="G8" s="12"/>
      <c r="H8" s="12"/>
      <c r="I8" s="34"/>
      <c r="J8" s="26"/>
      <c r="O8" s="23"/>
      <c r="P8" s="23"/>
      <c r="Q8" s="75"/>
      <c r="R8" s="23"/>
      <c r="S8" s="6"/>
      <c r="T8" s="6"/>
      <c r="U8" s="8"/>
    </row>
    <row r="9" spans="1:29" s="18" customFormat="1" ht="25.9" customHeight="1" x14ac:dyDescent="0.25">
      <c r="B9" s="584" t="s">
        <v>10</v>
      </c>
      <c r="C9" s="584" t="s">
        <v>11</v>
      </c>
      <c r="D9" s="584" t="s">
        <v>33</v>
      </c>
      <c r="E9" s="584" t="s">
        <v>34</v>
      </c>
      <c r="F9" s="576" t="s">
        <v>35</v>
      </c>
      <c r="G9" s="572" t="s">
        <v>36</v>
      </c>
      <c r="H9" s="582" t="s">
        <v>37</v>
      </c>
      <c r="I9" s="580" t="s">
        <v>38</v>
      </c>
      <c r="K9" s="578" t="s">
        <v>39</v>
      </c>
      <c r="L9" s="579"/>
      <c r="M9" s="20">
        <f>SUM(M10:M12)</f>
        <v>33</v>
      </c>
      <c r="Q9" s="77"/>
    </row>
    <row r="10" spans="1:29" s="18" customFormat="1" ht="25.9" customHeight="1" x14ac:dyDescent="0.25">
      <c r="B10" s="591"/>
      <c r="C10" s="591"/>
      <c r="D10" s="591"/>
      <c r="E10" s="591"/>
      <c r="F10" s="577"/>
      <c r="G10" s="572"/>
      <c r="H10" s="583"/>
      <c r="I10" s="581"/>
      <c r="K10" s="20" t="s">
        <v>40</v>
      </c>
      <c r="L10" s="39">
        <v>1</v>
      </c>
      <c r="M10" s="20">
        <f>COUNT(L16:L135)</f>
        <v>33</v>
      </c>
      <c r="Q10" s="77"/>
    </row>
    <row r="11" spans="1:29" s="36" customFormat="1" ht="51" customHeight="1" x14ac:dyDescent="0.2">
      <c r="B11" s="294">
        <v>410101</v>
      </c>
      <c r="C11" s="295" t="s">
        <v>18</v>
      </c>
      <c r="D11" s="295" t="s">
        <v>41</v>
      </c>
      <c r="E11" s="296">
        <v>451772125</v>
      </c>
      <c r="F11" s="290">
        <f>SUM(Q16:Q48)</f>
        <v>433689393</v>
      </c>
      <c r="G11" s="291">
        <f>+SUM(S16:S48)</f>
        <v>433689393</v>
      </c>
      <c r="H11" s="292">
        <f>SUM(U16:U48)</f>
        <v>432630547</v>
      </c>
      <c r="I11" s="289">
        <f>+E11-F11</f>
        <v>18082732</v>
      </c>
      <c r="K11" s="20" t="s">
        <v>42</v>
      </c>
      <c r="L11" s="40">
        <v>2</v>
      </c>
      <c r="M11" s="20">
        <f>COUNT(M16:M97)</f>
        <v>0</v>
      </c>
      <c r="P11" s="226"/>
      <c r="Q11" s="78"/>
    </row>
    <row r="12" spans="1:29" s="36" customFormat="1" ht="25.5" x14ac:dyDescent="0.2">
      <c r="B12" s="572" t="s">
        <v>13</v>
      </c>
      <c r="C12" s="572"/>
      <c r="D12" s="572"/>
      <c r="E12" s="572"/>
      <c r="F12" s="293">
        <f>+F11/E11</f>
        <v>0.95997377660252947</v>
      </c>
      <c r="G12" s="293">
        <f>+G11/E11</f>
        <v>0.95997377660252947</v>
      </c>
      <c r="H12" s="293">
        <f>+H11/E11</f>
        <v>0.95763001535342629</v>
      </c>
      <c r="I12" s="286"/>
      <c r="K12" s="20" t="s">
        <v>43</v>
      </c>
      <c r="L12" s="41">
        <v>3</v>
      </c>
      <c r="M12" s="20">
        <f>COUNT(N16:N124)</f>
        <v>0</v>
      </c>
      <c r="N12" s="287"/>
      <c r="P12" s="226"/>
      <c r="Q12" s="78"/>
    </row>
    <row r="13" spans="1:29" s="36" customFormat="1" ht="24.6" customHeight="1" x14ac:dyDescent="0.2">
      <c r="L13" s="33"/>
      <c r="M13" s="33"/>
      <c r="N13" s="33"/>
      <c r="Q13" s="78"/>
    </row>
    <row r="14" spans="1:29" s="36" customFormat="1" ht="24.6" customHeight="1" x14ac:dyDescent="0.2">
      <c r="B14" s="584" t="s">
        <v>44</v>
      </c>
      <c r="C14" s="584" t="s">
        <v>45</v>
      </c>
      <c r="D14" s="584" t="s">
        <v>46</v>
      </c>
      <c r="E14" s="584" t="s">
        <v>35</v>
      </c>
      <c r="F14" s="584" t="s">
        <v>47</v>
      </c>
      <c r="G14" s="584" t="s">
        <v>48</v>
      </c>
      <c r="H14" s="584" t="s">
        <v>49</v>
      </c>
      <c r="I14" s="584" t="s">
        <v>50</v>
      </c>
      <c r="J14" s="584" t="s">
        <v>51</v>
      </c>
      <c r="K14" s="584" t="s">
        <v>52</v>
      </c>
      <c r="L14" s="586" t="s">
        <v>53</v>
      </c>
      <c r="M14" s="587"/>
      <c r="N14" s="588"/>
      <c r="O14" s="584" t="s">
        <v>54</v>
      </c>
      <c r="P14" s="584" t="s">
        <v>55</v>
      </c>
      <c r="Q14" s="589" t="s">
        <v>56</v>
      </c>
      <c r="R14" s="584" t="s">
        <v>57</v>
      </c>
      <c r="S14" s="584" t="s">
        <v>58</v>
      </c>
      <c r="T14" s="584" t="s">
        <v>59</v>
      </c>
      <c r="U14" s="584" t="s">
        <v>60</v>
      </c>
      <c r="V14" s="572" t="s">
        <v>61</v>
      </c>
    </row>
    <row r="15" spans="1:29" s="36" customFormat="1" ht="24.6" customHeight="1" x14ac:dyDescent="0.2">
      <c r="B15" s="585"/>
      <c r="C15" s="585"/>
      <c r="D15" s="585"/>
      <c r="E15" s="585"/>
      <c r="F15" s="585"/>
      <c r="G15" s="585"/>
      <c r="H15" s="585"/>
      <c r="I15" s="585"/>
      <c r="J15" s="585"/>
      <c r="K15" s="585"/>
      <c r="L15" s="45">
        <v>1</v>
      </c>
      <c r="M15" s="46">
        <v>2</v>
      </c>
      <c r="N15" s="47">
        <v>3</v>
      </c>
      <c r="O15" s="585"/>
      <c r="P15" s="585"/>
      <c r="Q15" s="590"/>
      <c r="R15" s="585"/>
      <c r="S15" s="585"/>
      <c r="T15" s="585"/>
      <c r="U15" s="585"/>
      <c r="V15" s="572"/>
    </row>
    <row r="16" spans="1:29" s="36" customFormat="1" ht="56.45" customHeight="1" x14ac:dyDescent="0.2">
      <c r="A16" s="48"/>
      <c r="B16" s="49">
        <v>11</v>
      </c>
      <c r="C16" s="68" t="s">
        <v>18</v>
      </c>
      <c r="D16" s="296">
        <v>451772125</v>
      </c>
      <c r="E16" s="73">
        <v>17556060</v>
      </c>
      <c r="F16" s="83">
        <f>+E16/D16</f>
        <v>3.8860432126041421E-2</v>
      </c>
      <c r="G16" s="55" t="s">
        <v>62</v>
      </c>
      <c r="H16" s="64" t="s">
        <v>63</v>
      </c>
      <c r="I16" s="55" t="s">
        <v>64</v>
      </c>
      <c r="J16" s="65" t="s">
        <v>65</v>
      </c>
      <c r="K16" s="66" t="s">
        <v>64</v>
      </c>
      <c r="L16" s="43">
        <v>1</v>
      </c>
      <c r="M16" s="50"/>
      <c r="N16" s="300"/>
      <c r="O16" s="53" t="s">
        <v>19</v>
      </c>
      <c r="P16" s="54" t="s">
        <v>67</v>
      </c>
      <c r="Q16" s="73">
        <v>17556060</v>
      </c>
      <c r="R16" s="306">
        <v>180</v>
      </c>
      <c r="S16" s="94">
        <v>17556060</v>
      </c>
      <c r="T16" s="309">
        <v>1341</v>
      </c>
      <c r="U16" s="94">
        <v>17556060</v>
      </c>
      <c r="V16" s="71"/>
    </row>
    <row r="17" spans="1:22" s="36" customFormat="1" ht="245.45" customHeight="1" x14ac:dyDescent="0.2">
      <c r="A17" s="48"/>
      <c r="B17" s="49">
        <v>11</v>
      </c>
      <c r="C17" s="68" t="s">
        <v>18</v>
      </c>
      <c r="D17" s="296">
        <v>451772125</v>
      </c>
      <c r="E17" s="73">
        <v>900000</v>
      </c>
      <c r="F17" s="83">
        <f t="shared" ref="F17:F48" si="0">+E17/D17</f>
        <v>1.9921547837861843E-3</v>
      </c>
      <c r="G17" s="55" t="s">
        <v>68</v>
      </c>
      <c r="H17" s="64" t="s">
        <v>63</v>
      </c>
      <c r="I17" s="55" t="s">
        <v>64</v>
      </c>
      <c r="J17" s="65" t="s">
        <v>65</v>
      </c>
      <c r="K17" s="66" t="s">
        <v>64</v>
      </c>
      <c r="L17" s="43">
        <v>1</v>
      </c>
      <c r="M17" s="176"/>
      <c r="N17" s="300"/>
      <c r="O17" s="53" t="s">
        <v>19</v>
      </c>
      <c r="P17" s="54" t="s">
        <v>69</v>
      </c>
      <c r="Q17" s="73">
        <v>900000</v>
      </c>
      <c r="R17" s="306">
        <v>272</v>
      </c>
      <c r="S17" s="94">
        <v>900000</v>
      </c>
      <c r="T17" s="309">
        <v>3211</v>
      </c>
      <c r="U17" s="94">
        <v>900000</v>
      </c>
      <c r="V17" s="55"/>
    </row>
    <row r="18" spans="1:22" s="36" customFormat="1" ht="245.45" customHeight="1" x14ac:dyDescent="0.2">
      <c r="A18" s="48"/>
      <c r="B18" s="49">
        <v>11</v>
      </c>
      <c r="C18" s="68" t="s">
        <v>18</v>
      </c>
      <c r="D18" s="296">
        <v>451772125</v>
      </c>
      <c r="E18" s="73">
        <v>900000</v>
      </c>
      <c r="F18" s="83">
        <f t="shared" si="0"/>
        <v>1.9921547837861843E-3</v>
      </c>
      <c r="G18" s="55" t="s">
        <v>70</v>
      </c>
      <c r="H18" s="64" t="s">
        <v>63</v>
      </c>
      <c r="I18" s="55" t="s">
        <v>64</v>
      </c>
      <c r="J18" s="65" t="s">
        <v>65</v>
      </c>
      <c r="K18" s="66" t="s">
        <v>64</v>
      </c>
      <c r="L18" s="43">
        <v>1</v>
      </c>
      <c r="M18" s="176"/>
      <c r="N18" s="300"/>
      <c r="O18" s="53" t="s">
        <v>19</v>
      </c>
      <c r="P18" s="54" t="s">
        <v>71</v>
      </c>
      <c r="Q18" s="73">
        <v>900000</v>
      </c>
      <c r="R18" s="306">
        <v>263</v>
      </c>
      <c r="S18" s="94">
        <v>900000</v>
      </c>
      <c r="T18" s="309">
        <v>3212</v>
      </c>
      <c r="U18" s="94">
        <v>900000</v>
      </c>
      <c r="V18" s="71"/>
    </row>
    <row r="19" spans="1:22" ht="245.45" customHeight="1" x14ac:dyDescent="0.2">
      <c r="A19" s="51"/>
      <c r="B19" s="49">
        <v>11</v>
      </c>
      <c r="C19" s="68" t="s">
        <v>18</v>
      </c>
      <c r="D19" s="296">
        <v>451772125</v>
      </c>
      <c r="E19" s="73">
        <v>13125000</v>
      </c>
      <c r="F19" s="83">
        <f t="shared" si="0"/>
        <v>2.9052257263548521E-2</v>
      </c>
      <c r="G19" s="55" t="s">
        <v>72</v>
      </c>
      <c r="H19" s="64" t="s">
        <v>73</v>
      </c>
      <c r="I19" s="55" t="s">
        <v>74</v>
      </c>
      <c r="J19" s="65" t="s">
        <v>65</v>
      </c>
      <c r="K19" s="67" t="s">
        <v>75</v>
      </c>
      <c r="L19" s="43">
        <v>1</v>
      </c>
      <c r="M19" s="52"/>
      <c r="N19" s="301"/>
      <c r="O19" s="53" t="s">
        <v>19</v>
      </c>
      <c r="P19" s="55" t="s">
        <v>76</v>
      </c>
      <c r="Q19" s="73">
        <v>13125000</v>
      </c>
      <c r="R19" s="91">
        <v>256</v>
      </c>
      <c r="S19" s="94">
        <v>13125000</v>
      </c>
      <c r="T19" s="55">
        <v>1530</v>
      </c>
      <c r="U19" s="94">
        <v>12721154</v>
      </c>
      <c r="V19" s="302" t="s">
        <v>1403</v>
      </c>
    </row>
    <row r="20" spans="1:22" ht="245.45" customHeight="1" x14ac:dyDescent="0.2">
      <c r="A20" s="51"/>
      <c r="B20" s="49">
        <v>11</v>
      </c>
      <c r="C20" s="68" t="s">
        <v>18</v>
      </c>
      <c r="D20" s="296">
        <v>451772125</v>
      </c>
      <c r="E20" s="73">
        <v>20000000</v>
      </c>
      <c r="F20" s="83">
        <f t="shared" si="0"/>
        <v>4.4270106306359649E-2</v>
      </c>
      <c r="G20" s="55" t="s">
        <v>77</v>
      </c>
      <c r="H20" s="64" t="s">
        <v>73</v>
      </c>
      <c r="I20" s="55" t="s">
        <v>78</v>
      </c>
      <c r="J20" s="65" t="s">
        <v>65</v>
      </c>
      <c r="K20" s="67" t="s">
        <v>75</v>
      </c>
      <c r="L20" s="43">
        <v>1</v>
      </c>
      <c r="M20" s="52"/>
      <c r="N20" s="301"/>
      <c r="O20" s="53" t="s">
        <v>19</v>
      </c>
      <c r="P20" s="55" t="s">
        <v>79</v>
      </c>
      <c r="Q20" s="73">
        <v>20000000</v>
      </c>
      <c r="R20" s="91">
        <v>263</v>
      </c>
      <c r="S20" s="94">
        <v>20000000</v>
      </c>
      <c r="T20" s="55">
        <v>1652</v>
      </c>
      <c r="U20" s="94">
        <v>20000000</v>
      </c>
      <c r="V20" s="302"/>
    </row>
    <row r="21" spans="1:22" ht="245.45" customHeight="1" x14ac:dyDescent="0.2">
      <c r="A21" s="51"/>
      <c r="B21" s="49">
        <v>11</v>
      </c>
      <c r="C21" s="68" t="s">
        <v>18</v>
      </c>
      <c r="D21" s="296">
        <v>451772125</v>
      </c>
      <c r="E21" s="73">
        <v>21000000</v>
      </c>
      <c r="F21" s="83">
        <f t="shared" si="0"/>
        <v>4.6483611621677634E-2</v>
      </c>
      <c r="G21" s="55" t="s">
        <v>80</v>
      </c>
      <c r="H21" s="64" t="s">
        <v>73</v>
      </c>
      <c r="I21" s="55" t="s">
        <v>81</v>
      </c>
      <c r="J21" s="65" t="s">
        <v>65</v>
      </c>
      <c r="K21" s="67" t="s">
        <v>75</v>
      </c>
      <c r="L21" s="43">
        <v>1</v>
      </c>
      <c r="M21" s="52"/>
      <c r="N21" s="301"/>
      <c r="O21" s="53" t="s">
        <v>19</v>
      </c>
      <c r="P21" s="59" t="s">
        <v>82</v>
      </c>
      <c r="Q21" s="73">
        <v>21000000</v>
      </c>
      <c r="R21" s="91">
        <v>271</v>
      </c>
      <c r="S21" s="94">
        <v>21000000</v>
      </c>
      <c r="T21" s="55">
        <v>1650</v>
      </c>
      <c r="U21" s="94">
        <v>21000000</v>
      </c>
      <c r="V21" s="302"/>
    </row>
    <row r="22" spans="1:22" ht="245.45" customHeight="1" x14ac:dyDescent="0.2">
      <c r="A22" s="51"/>
      <c r="B22" s="49">
        <v>11</v>
      </c>
      <c r="C22" s="68" t="s">
        <v>18</v>
      </c>
      <c r="D22" s="296">
        <v>451772125</v>
      </c>
      <c r="E22" s="73">
        <v>20000000</v>
      </c>
      <c r="F22" s="83">
        <f t="shared" si="0"/>
        <v>4.4270106306359649E-2</v>
      </c>
      <c r="G22" s="55" t="s">
        <v>83</v>
      </c>
      <c r="H22" s="64" t="s">
        <v>73</v>
      </c>
      <c r="I22" s="55" t="s">
        <v>84</v>
      </c>
      <c r="J22" s="65" t="s">
        <v>65</v>
      </c>
      <c r="K22" s="67" t="s">
        <v>75</v>
      </c>
      <c r="L22" s="43">
        <v>1</v>
      </c>
      <c r="M22" s="52"/>
      <c r="N22" s="301"/>
      <c r="O22" s="53" t="s">
        <v>19</v>
      </c>
      <c r="P22" s="55" t="s">
        <v>85</v>
      </c>
      <c r="Q22" s="73">
        <v>20000000</v>
      </c>
      <c r="R22" s="91">
        <v>314</v>
      </c>
      <c r="S22" s="94">
        <v>20000000</v>
      </c>
      <c r="T22" s="55">
        <v>1803</v>
      </c>
      <c r="U22" s="94">
        <v>20000000</v>
      </c>
      <c r="V22" s="302"/>
    </row>
    <row r="23" spans="1:22" ht="245.45" customHeight="1" x14ac:dyDescent="0.2">
      <c r="A23" s="51"/>
      <c r="B23" s="49">
        <v>11</v>
      </c>
      <c r="C23" s="68" t="s">
        <v>18</v>
      </c>
      <c r="D23" s="296">
        <v>451772125</v>
      </c>
      <c r="E23" s="73">
        <v>6240000</v>
      </c>
      <c r="F23" s="83">
        <f t="shared" si="0"/>
        <v>1.381227316758421E-2</v>
      </c>
      <c r="G23" s="55" t="s">
        <v>86</v>
      </c>
      <c r="H23" s="64" t="s">
        <v>73</v>
      </c>
      <c r="I23" s="55" t="s">
        <v>87</v>
      </c>
      <c r="J23" s="65" t="s">
        <v>65</v>
      </c>
      <c r="K23" s="67" t="s">
        <v>75</v>
      </c>
      <c r="L23" s="43">
        <v>1</v>
      </c>
      <c r="M23" s="52"/>
      <c r="N23" s="301"/>
      <c r="O23" s="53" t="s">
        <v>19</v>
      </c>
      <c r="P23" s="59">
        <v>246</v>
      </c>
      <c r="Q23" s="73">
        <v>6240000</v>
      </c>
      <c r="R23" s="91">
        <v>697</v>
      </c>
      <c r="S23" s="94">
        <v>6240000</v>
      </c>
      <c r="T23" s="55">
        <v>2759</v>
      </c>
      <c r="U23" s="94">
        <v>6240000</v>
      </c>
      <c r="V23" s="302"/>
    </row>
    <row r="24" spans="1:22" ht="245.45" customHeight="1" x14ac:dyDescent="0.2">
      <c r="A24" s="51"/>
      <c r="B24" s="49">
        <v>11</v>
      </c>
      <c r="C24" s="68" t="s">
        <v>18</v>
      </c>
      <c r="D24" s="296">
        <v>451772125</v>
      </c>
      <c r="E24" s="73">
        <v>15000000</v>
      </c>
      <c r="F24" s="83">
        <f t="shared" si="0"/>
        <v>3.3202579729769741E-2</v>
      </c>
      <c r="G24" s="55" t="s">
        <v>88</v>
      </c>
      <c r="H24" s="64" t="s">
        <v>73</v>
      </c>
      <c r="I24" s="56" t="s">
        <v>89</v>
      </c>
      <c r="J24" s="65" t="s">
        <v>65</v>
      </c>
      <c r="K24" s="67" t="s">
        <v>75</v>
      </c>
      <c r="L24" s="43">
        <v>1</v>
      </c>
      <c r="M24" s="52"/>
      <c r="N24" s="301"/>
      <c r="O24" s="53" t="s">
        <v>19</v>
      </c>
      <c r="P24" s="55" t="s">
        <v>90</v>
      </c>
      <c r="Q24" s="73">
        <v>15000000</v>
      </c>
      <c r="R24" s="91">
        <v>315</v>
      </c>
      <c r="S24" s="94">
        <v>15000000</v>
      </c>
      <c r="T24" s="55">
        <v>1799</v>
      </c>
      <c r="U24" s="94">
        <v>15000000</v>
      </c>
      <c r="V24" s="302"/>
    </row>
    <row r="25" spans="1:22" ht="245.45" customHeight="1" x14ac:dyDescent="0.2">
      <c r="A25" s="51"/>
      <c r="B25" s="49">
        <v>11</v>
      </c>
      <c r="C25" s="68" t="s">
        <v>18</v>
      </c>
      <c r="D25" s="296">
        <v>451772125</v>
      </c>
      <c r="E25" s="73">
        <v>15000000</v>
      </c>
      <c r="F25" s="83">
        <f t="shared" si="0"/>
        <v>3.3202579729769741E-2</v>
      </c>
      <c r="G25" s="55" t="s">
        <v>91</v>
      </c>
      <c r="H25" s="64" t="s">
        <v>73</v>
      </c>
      <c r="I25" s="56" t="s">
        <v>92</v>
      </c>
      <c r="J25" s="65" t="s">
        <v>65</v>
      </c>
      <c r="K25" s="67" t="s">
        <v>75</v>
      </c>
      <c r="L25" s="43">
        <v>1</v>
      </c>
      <c r="M25" s="52"/>
      <c r="N25" s="301"/>
      <c r="O25" s="53" t="s">
        <v>19</v>
      </c>
      <c r="P25" s="55" t="s">
        <v>93</v>
      </c>
      <c r="Q25" s="73">
        <v>15000000</v>
      </c>
      <c r="R25" s="91">
        <v>272</v>
      </c>
      <c r="S25" s="94">
        <v>15000000</v>
      </c>
      <c r="T25" s="55">
        <v>1651</v>
      </c>
      <c r="U25" s="94">
        <v>15000000</v>
      </c>
      <c r="V25" s="302"/>
    </row>
    <row r="26" spans="1:22" ht="245.45" customHeight="1" x14ac:dyDescent="0.2">
      <c r="A26" s="51"/>
      <c r="B26" s="49">
        <v>11</v>
      </c>
      <c r="C26" s="68" t="s">
        <v>18</v>
      </c>
      <c r="D26" s="296">
        <v>451772125</v>
      </c>
      <c r="E26" s="73">
        <v>22500000</v>
      </c>
      <c r="F26" s="83">
        <f t="shared" si="0"/>
        <v>4.9803869594654604E-2</v>
      </c>
      <c r="G26" s="55" t="s">
        <v>94</v>
      </c>
      <c r="H26" s="64" t="s">
        <v>73</v>
      </c>
      <c r="I26" s="56" t="s">
        <v>95</v>
      </c>
      <c r="J26" s="65" t="s">
        <v>65</v>
      </c>
      <c r="K26" s="67" t="s">
        <v>75</v>
      </c>
      <c r="L26" s="43">
        <v>1</v>
      </c>
      <c r="M26" s="52"/>
      <c r="N26" s="301"/>
      <c r="O26" s="53" t="s">
        <v>19</v>
      </c>
      <c r="P26" s="55" t="s">
        <v>96</v>
      </c>
      <c r="Q26" s="73">
        <v>22500000</v>
      </c>
      <c r="R26" s="91">
        <v>273</v>
      </c>
      <c r="S26" s="94">
        <v>22500000</v>
      </c>
      <c r="T26" s="55">
        <v>1653</v>
      </c>
      <c r="U26" s="94">
        <v>22500000</v>
      </c>
      <c r="V26" s="302"/>
    </row>
    <row r="27" spans="1:22" ht="245.45" customHeight="1" x14ac:dyDescent="0.2">
      <c r="A27" s="51"/>
      <c r="B27" s="49">
        <v>11</v>
      </c>
      <c r="C27" s="68" t="s">
        <v>18</v>
      </c>
      <c r="D27" s="296">
        <v>451772125</v>
      </c>
      <c r="E27" s="73">
        <v>14000000</v>
      </c>
      <c r="F27" s="83">
        <f t="shared" si="0"/>
        <v>3.0989074414451756E-2</v>
      </c>
      <c r="G27" s="55" t="s">
        <v>97</v>
      </c>
      <c r="H27" s="64" t="s">
        <v>73</v>
      </c>
      <c r="I27" s="56" t="s">
        <v>98</v>
      </c>
      <c r="J27" s="65" t="s">
        <v>65</v>
      </c>
      <c r="K27" s="67" t="s">
        <v>75</v>
      </c>
      <c r="L27" s="43">
        <v>1</v>
      </c>
      <c r="M27" s="52"/>
      <c r="N27" s="301"/>
      <c r="O27" s="53" t="s">
        <v>19</v>
      </c>
      <c r="P27" s="55" t="s">
        <v>99</v>
      </c>
      <c r="Q27" s="73">
        <v>14000000</v>
      </c>
      <c r="R27" s="91">
        <v>262</v>
      </c>
      <c r="S27" s="94">
        <v>14000000</v>
      </c>
      <c r="T27" s="55">
        <v>1816</v>
      </c>
      <c r="U27" s="94">
        <v>14000000</v>
      </c>
      <c r="V27" s="302"/>
    </row>
    <row r="28" spans="1:22" ht="245.45" customHeight="1" x14ac:dyDescent="0.2">
      <c r="A28" s="51"/>
      <c r="B28" s="49">
        <v>11</v>
      </c>
      <c r="C28" s="68" t="s">
        <v>18</v>
      </c>
      <c r="D28" s="296">
        <v>451772125</v>
      </c>
      <c r="E28" s="73">
        <v>13500000</v>
      </c>
      <c r="F28" s="83">
        <f t="shared" si="0"/>
        <v>2.9882321756792764E-2</v>
      </c>
      <c r="G28" s="55" t="s">
        <v>101</v>
      </c>
      <c r="H28" s="64" t="s">
        <v>73</v>
      </c>
      <c r="I28" s="56" t="s">
        <v>102</v>
      </c>
      <c r="J28" s="65" t="s">
        <v>65</v>
      </c>
      <c r="K28" s="67" t="s">
        <v>103</v>
      </c>
      <c r="L28" s="43">
        <v>1</v>
      </c>
      <c r="M28" s="52"/>
      <c r="N28" s="301"/>
      <c r="O28" s="53" t="s">
        <v>19</v>
      </c>
      <c r="P28" s="55" t="s">
        <v>104</v>
      </c>
      <c r="Q28" s="73">
        <v>13500000</v>
      </c>
      <c r="R28" s="307">
        <v>854</v>
      </c>
      <c r="S28" s="298">
        <v>13500000</v>
      </c>
      <c r="T28" s="59">
        <v>3472</v>
      </c>
      <c r="U28" s="298">
        <v>13500000</v>
      </c>
      <c r="V28" s="302"/>
    </row>
    <row r="29" spans="1:22" ht="245.45" customHeight="1" x14ac:dyDescent="0.2">
      <c r="A29" s="51"/>
      <c r="B29" s="49">
        <v>11</v>
      </c>
      <c r="C29" s="68" t="s">
        <v>18</v>
      </c>
      <c r="D29" s="296">
        <v>451772125</v>
      </c>
      <c r="E29" s="73">
        <v>13000000</v>
      </c>
      <c r="F29" s="83">
        <f t="shared" si="0"/>
        <v>2.8775569099133771E-2</v>
      </c>
      <c r="G29" s="55" t="s">
        <v>105</v>
      </c>
      <c r="H29" s="64" t="s">
        <v>73</v>
      </c>
      <c r="I29" s="56" t="s">
        <v>106</v>
      </c>
      <c r="J29" s="65" t="s">
        <v>65</v>
      </c>
      <c r="K29" s="67" t="s">
        <v>103</v>
      </c>
      <c r="L29" s="43">
        <v>1</v>
      </c>
      <c r="M29" s="176"/>
      <c r="N29" s="301"/>
      <c r="O29" s="53" t="s">
        <v>19</v>
      </c>
      <c r="P29" s="55" t="s">
        <v>107</v>
      </c>
      <c r="Q29" s="73">
        <v>13000000</v>
      </c>
      <c r="R29" s="307">
        <v>882</v>
      </c>
      <c r="S29" s="298">
        <v>13000000</v>
      </c>
      <c r="T29" s="55">
        <v>3642</v>
      </c>
      <c r="U29" s="94">
        <v>13000000</v>
      </c>
      <c r="V29" s="302"/>
    </row>
    <row r="30" spans="1:22" ht="245.45" customHeight="1" x14ac:dyDescent="0.2">
      <c r="A30" s="51"/>
      <c r="B30" s="49">
        <v>11</v>
      </c>
      <c r="C30" s="68" t="s">
        <v>18</v>
      </c>
      <c r="D30" s="296">
        <v>451772125</v>
      </c>
      <c r="E30" s="73">
        <v>15400000</v>
      </c>
      <c r="F30" s="83">
        <f t="shared" si="0"/>
        <v>3.4087981855896933E-2</v>
      </c>
      <c r="G30" s="55" t="s">
        <v>108</v>
      </c>
      <c r="H30" s="64" t="s">
        <v>73</v>
      </c>
      <c r="I30" s="56" t="s">
        <v>109</v>
      </c>
      <c r="J30" s="65" t="s">
        <v>65</v>
      </c>
      <c r="K30" s="67" t="s">
        <v>103</v>
      </c>
      <c r="L30" s="43">
        <v>1</v>
      </c>
      <c r="M30" s="52"/>
      <c r="N30" s="301"/>
      <c r="O30" s="53" t="s">
        <v>19</v>
      </c>
      <c r="P30" s="55" t="s">
        <v>110</v>
      </c>
      <c r="Q30" s="73">
        <v>15400000</v>
      </c>
      <c r="R30" s="307">
        <v>873</v>
      </c>
      <c r="S30" s="298">
        <v>15400000</v>
      </c>
      <c r="T30" s="59">
        <v>3458</v>
      </c>
      <c r="U30" s="298">
        <v>15400000</v>
      </c>
      <c r="V30" s="302"/>
    </row>
    <row r="31" spans="1:22" ht="245.45" customHeight="1" x14ac:dyDescent="0.2">
      <c r="A31" s="51"/>
      <c r="B31" s="49">
        <v>11</v>
      </c>
      <c r="C31" s="68" t="s">
        <v>18</v>
      </c>
      <c r="D31" s="296">
        <v>451772125</v>
      </c>
      <c r="E31" s="73">
        <v>5760000</v>
      </c>
      <c r="F31" s="83">
        <f t="shared" si="0"/>
        <v>1.2749790616231578E-2</v>
      </c>
      <c r="G31" s="55" t="s">
        <v>111</v>
      </c>
      <c r="H31" s="64" t="s">
        <v>73</v>
      </c>
      <c r="I31" s="56" t="s">
        <v>112</v>
      </c>
      <c r="J31" s="65" t="s">
        <v>65</v>
      </c>
      <c r="K31" s="67" t="s">
        <v>103</v>
      </c>
      <c r="L31" s="43">
        <v>1</v>
      </c>
      <c r="M31" s="52"/>
      <c r="N31" s="301"/>
      <c r="O31" s="53" t="s">
        <v>19</v>
      </c>
      <c r="P31" s="55" t="s">
        <v>113</v>
      </c>
      <c r="Q31" s="73">
        <v>5760000</v>
      </c>
      <c r="R31" s="307">
        <v>848</v>
      </c>
      <c r="S31" s="298">
        <v>5760000</v>
      </c>
      <c r="T31" s="55">
        <v>3803</v>
      </c>
      <c r="U31" s="94">
        <v>5760000</v>
      </c>
      <c r="V31" s="302"/>
    </row>
    <row r="32" spans="1:22" ht="245.45" customHeight="1" x14ac:dyDescent="0.2">
      <c r="A32" s="51"/>
      <c r="B32" s="49">
        <v>11</v>
      </c>
      <c r="C32" s="68" t="s">
        <v>18</v>
      </c>
      <c r="D32" s="296">
        <v>451772125</v>
      </c>
      <c r="E32" s="73">
        <v>8500000</v>
      </c>
      <c r="F32" s="83">
        <f t="shared" si="0"/>
        <v>1.8814795180202851E-2</v>
      </c>
      <c r="G32" s="55" t="s">
        <v>114</v>
      </c>
      <c r="H32" s="64" t="s">
        <v>73</v>
      </c>
      <c r="I32" s="56" t="s">
        <v>115</v>
      </c>
      <c r="J32" s="65" t="s">
        <v>65</v>
      </c>
      <c r="K32" s="67" t="s">
        <v>103</v>
      </c>
      <c r="L32" s="43">
        <v>1</v>
      </c>
      <c r="M32" s="52"/>
      <c r="N32" s="301"/>
      <c r="O32" s="53" t="s">
        <v>19</v>
      </c>
      <c r="P32" s="55" t="s">
        <v>116</v>
      </c>
      <c r="Q32" s="73">
        <v>8500000</v>
      </c>
      <c r="R32" s="307">
        <v>849</v>
      </c>
      <c r="S32" s="298">
        <v>8500000</v>
      </c>
      <c r="T32" s="59">
        <v>3533</v>
      </c>
      <c r="U32" s="298">
        <v>8500000</v>
      </c>
      <c r="V32" s="302"/>
    </row>
    <row r="33" spans="1:22" ht="245.45" customHeight="1" x14ac:dyDescent="0.2">
      <c r="A33" s="51"/>
      <c r="B33" s="49">
        <v>11</v>
      </c>
      <c r="C33" s="68" t="s">
        <v>18</v>
      </c>
      <c r="D33" s="296">
        <v>451772125</v>
      </c>
      <c r="E33" s="73">
        <v>3250000</v>
      </c>
      <c r="F33" s="83">
        <f t="shared" si="0"/>
        <v>7.1938922747834429E-3</v>
      </c>
      <c r="G33" s="55" t="s">
        <v>117</v>
      </c>
      <c r="H33" s="64" t="s">
        <v>73</v>
      </c>
      <c r="I33" s="56" t="s">
        <v>118</v>
      </c>
      <c r="J33" s="65" t="s">
        <v>65</v>
      </c>
      <c r="K33" s="67" t="s">
        <v>103</v>
      </c>
      <c r="L33" s="43">
        <v>1</v>
      </c>
      <c r="M33" s="52"/>
      <c r="N33" s="301"/>
      <c r="O33" s="53" t="s">
        <v>19</v>
      </c>
      <c r="P33" s="55" t="s">
        <v>119</v>
      </c>
      <c r="Q33" s="73">
        <v>3250000</v>
      </c>
      <c r="R33" s="307">
        <v>871</v>
      </c>
      <c r="S33" s="298">
        <v>3250000</v>
      </c>
      <c r="T33" s="55">
        <v>3701</v>
      </c>
      <c r="U33" s="94">
        <v>3250000</v>
      </c>
      <c r="V33" s="302"/>
    </row>
    <row r="34" spans="1:22" ht="245.45" customHeight="1" x14ac:dyDescent="0.2">
      <c r="A34" s="51"/>
      <c r="B34" s="49">
        <v>11</v>
      </c>
      <c r="C34" s="68" t="s">
        <v>18</v>
      </c>
      <c r="D34" s="296">
        <v>451772125</v>
      </c>
      <c r="E34" s="73">
        <v>16250000</v>
      </c>
      <c r="F34" s="83">
        <f t="shared" si="0"/>
        <v>3.5969461373917218E-2</v>
      </c>
      <c r="G34" s="55" t="s">
        <v>120</v>
      </c>
      <c r="H34" s="64" t="s">
        <v>73</v>
      </c>
      <c r="I34" s="56" t="s">
        <v>121</v>
      </c>
      <c r="J34" s="65" t="s">
        <v>65</v>
      </c>
      <c r="K34" s="67" t="s">
        <v>103</v>
      </c>
      <c r="L34" s="43">
        <v>1</v>
      </c>
      <c r="M34" s="52"/>
      <c r="N34" s="301"/>
      <c r="O34" s="53" t="s">
        <v>19</v>
      </c>
      <c r="P34" s="55" t="s">
        <v>122</v>
      </c>
      <c r="Q34" s="73">
        <v>16250000</v>
      </c>
      <c r="R34" s="307">
        <v>850</v>
      </c>
      <c r="S34" s="298">
        <v>16250000</v>
      </c>
      <c r="T34" s="59">
        <v>3534</v>
      </c>
      <c r="U34" s="298">
        <v>16250000</v>
      </c>
      <c r="V34" s="302"/>
    </row>
    <row r="35" spans="1:22" ht="245.45" customHeight="1" x14ac:dyDescent="0.2">
      <c r="A35" s="51"/>
      <c r="B35" s="49">
        <v>11</v>
      </c>
      <c r="C35" s="68" t="s">
        <v>18</v>
      </c>
      <c r="D35" s="296">
        <v>451772125</v>
      </c>
      <c r="E35" s="73">
        <v>7700000</v>
      </c>
      <c r="F35" s="83">
        <f t="shared" si="0"/>
        <v>1.7043990927948467E-2</v>
      </c>
      <c r="G35" s="55" t="s">
        <v>123</v>
      </c>
      <c r="H35" s="64" t="s">
        <v>73</v>
      </c>
      <c r="I35" s="56" t="s">
        <v>124</v>
      </c>
      <c r="J35" s="65" t="s">
        <v>65</v>
      </c>
      <c r="K35" s="67" t="s">
        <v>103</v>
      </c>
      <c r="L35" s="43">
        <v>1</v>
      </c>
      <c r="M35" s="176"/>
      <c r="N35" s="301"/>
      <c r="O35" s="53" t="s">
        <v>19</v>
      </c>
      <c r="P35" s="55" t="s">
        <v>125</v>
      </c>
      <c r="Q35" s="73">
        <v>7700000</v>
      </c>
      <c r="R35" s="307">
        <v>878</v>
      </c>
      <c r="S35" s="298">
        <v>7700000</v>
      </c>
      <c r="T35" s="55">
        <v>3632</v>
      </c>
      <c r="U35" s="94">
        <v>7700000</v>
      </c>
      <c r="V35" s="302"/>
    </row>
    <row r="36" spans="1:22" ht="245.45" customHeight="1" x14ac:dyDescent="0.2">
      <c r="A36" s="51"/>
      <c r="B36" s="49">
        <v>11</v>
      </c>
      <c r="C36" s="68" t="s">
        <v>18</v>
      </c>
      <c r="D36" s="296">
        <v>451772125</v>
      </c>
      <c r="E36" s="73">
        <v>13658333</v>
      </c>
      <c r="F36" s="83">
        <f t="shared" si="0"/>
        <v>3.0232792693883005E-2</v>
      </c>
      <c r="G36" s="180" t="s">
        <v>126</v>
      </c>
      <c r="H36" s="205" t="s">
        <v>73</v>
      </c>
      <c r="I36" s="184" t="s">
        <v>127</v>
      </c>
      <c r="J36" s="283" t="s">
        <v>65</v>
      </c>
      <c r="K36" s="206" t="s">
        <v>103</v>
      </c>
      <c r="L36" s="284">
        <v>1</v>
      </c>
      <c r="M36" s="285"/>
      <c r="N36" s="301"/>
      <c r="O36" s="53" t="s">
        <v>19</v>
      </c>
      <c r="P36" s="55" t="s">
        <v>128</v>
      </c>
      <c r="Q36" s="73">
        <v>13658333</v>
      </c>
      <c r="R36" s="307">
        <v>875</v>
      </c>
      <c r="S36" s="298">
        <v>13658333</v>
      </c>
      <c r="T36" s="55">
        <v>3804</v>
      </c>
      <c r="U36" s="94">
        <v>13658333</v>
      </c>
      <c r="V36" s="302"/>
    </row>
    <row r="37" spans="1:22" ht="157.9" customHeight="1" x14ac:dyDescent="0.2">
      <c r="B37" s="49">
        <v>11</v>
      </c>
      <c r="C37" s="68" t="s">
        <v>18</v>
      </c>
      <c r="D37" s="296">
        <v>451772125</v>
      </c>
      <c r="E37" s="303">
        <v>13450000</v>
      </c>
      <c r="F37" s="83">
        <f t="shared" si="0"/>
        <v>2.9771646491026864E-2</v>
      </c>
      <c r="G37" s="180" t="s">
        <v>129</v>
      </c>
      <c r="H37" s="282" t="s">
        <v>73</v>
      </c>
      <c r="I37" s="276" t="s">
        <v>130</v>
      </c>
      <c r="J37" s="259" t="s">
        <v>1651</v>
      </c>
      <c r="K37" s="275" t="s">
        <v>131</v>
      </c>
      <c r="L37" s="43">
        <v>1</v>
      </c>
      <c r="M37" s="52"/>
      <c r="N37" s="305"/>
      <c r="O37" s="53" t="s">
        <v>1650</v>
      </c>
      <c r="P37" s="304">
        <v>461</v>
      </c>
      <c r="Q37" s="303">
        <v>13450000</v>
      </c>
      <c r="R37" s="110">
        <v>1299</v>
      </c>
      <c r="S37" s="349">
        <v>13450000</v>
      </c>
      <c r="T37" s="110">
        <v>5155</v>
      </c>
      <c r="U37" s="349">
        <v>13450000</v>
      </c>
      <c r="V37" s="302"/>
    </row>
    <row r="38" spans="1:22" ht="153.6" customHeight="1" x14ac:dyDescent="0.2">
      <c r="B38" s="49">
        <v>11</v>
      </c>
      <c r="C38" s="68" t="s">
        <v>18</v>
      </c>
      <c r="D38" s="296">
        <v>451772125</v>
      </c>
      <c r="E38" s="303">
        <v>11350000</v>
      </c>
      <c r="F38" s="83">
        <f t="shared" si="0"/>
        <v>2.5123285328859102E-2</v>
      </c>
      <c r="G38" s="180" t="s">
        <v>132</v>
      </c>
      <c r="H38" s="282" t="s">
        <v>73</v>
      </c>
      <c r="I38" s="276" t="s">
        <v>133</v>
      </c>
      <c r="J38" s="259" t="s">
        <v>1651</v>
      </c>
      <c r="K38" s="275" t="s">
        <v>131</v>
      </c>
      <c r="L38" s="284">
        <v>1</v>
      </c>
      <c r="M38" s="52"/>
      <c r="N38" s="305"/>
      <c r="O38" s="53" t="s">
        <v>1650</v>
      </c>
      <c r="P38" s="304">
        <v>464</v>
      </c>
      <c r="Q38" s="303">
        <v>11350000</v>
      </c>
      <c r="R38" s="110">
        <v>1311</v>
      </c>
      <c r="S38" s="349">
        <v>11350000</v>
      </c>
      <c r="T38" s="110">
        <v>5156</v>
      </c>
      <c r="U38" s="349">
        <v>11350000</v>
      </c>
      <c r="V38" s="302"/>
    </row>
    <row r="39" spans="1:22" ht="198" x14ac:dyDescent="0.2">
      <c r="B39" s="49">
        <v>11</v>
      </c>
      <c r="C39" s="68" t="s">
        <v>18</v>
      </c>
      <c r="D39" s="296">
        <v>451772125</v>
      </c>
      <c r="E39" s="74">
        <v>0</v>
      </c>
      <c r="F39" s="83">
        <f t="shared" si="0"/>
        <v>0</v>
      </c>
      <c r="G39" s="180" t="s">
        <v>134</v>
      </c>
      <c r="H39" s="282" t="s">
        <v>73</v>
      </c>
      <c r="I39" s="276" t="s">
        <v>135</v>
      </c>
      <c r="J39" s="281"/>
      <c r="K39" s="275" t="s">
        <v>136</v>
      </c>
      <c r="L39" s="43">
        <v>1</v>
      </c>
      <c r="M39" s="176"/>
      <c r="N39" s="440"/>
      <c r="O39" s="53" t="s">
        <v>19</v>
      </c>
      <c r="P39" s="304">
        <v>582</v>
      </c>
      <c r="Q39" s="303">
        <v>3000000</v>
      </c>
      <c r="R39" s="308">
        <v>854</v>
      </c>
      <c r="S39" s="303">
        <v>3000000</v>
      </c>
      <c r="T39" s="110">
        <v>6060</v>
      </c>
      <c r="U39" s="303">
        <v>3000000</v>
      </c>
      <c r="V39" s="302"/>
    </row>
    <row r="40" spans="1:22" ht="198" x14ac:dyDescent="0.2">
      <c r="B40" s="49">
        <v>11</v>
      </c>
      <c r="C40" s="68" t="s">
        <v>18</v>
      </c>
      <c r="D40" s="296">
        <v>451772125</v>
      </c>
      <c r="E40" s="74">
        <v>0</v>
      </c>
      <c r="F40" s="83">
        <f t="shared" si="0"/>
        <v>0</v>
      </c>
      <c r="G40" s="180" t="s">
        <v>77</v>
      </c>
      <c r="H40" s="282" t="s">
        <v>73</v>
      </c>
      <c r="I40" s="276" t="s">
        <v>137</v>
      </c>
      <c r="J40" s="281"/>
      <c r="K40" s="275" t="s">
        <v>136</v>
      </c>
      <c r="L40" s="284">
        <v>1</v>
      </c>
      <c r="M40" s="285"/>
      <c r="N40" s="440"/>
      <c r="O40" s="53" t="s">
        <v>19</v>
      </c>
      <c r="P40" s="304">
        <v>583</v>
      </c>
      <c r="Q40" s="303">
        <v>5000000</v>
      </c>
      <c r="R40" s="308">
        <v>882</v>
      </c>
      <c r="S40" s="303">
        <v>5000000</v>
      </c>
      <c r="T40" s="110">
        <v>5950</v>
      </c>
      <c r="U40" s="303">
        <v>5000000</v>
      </c>
      <c r="V40" s="302"/>
    </row>
    <row r="41" spans="1:22" ht="198" x14ac:dyDescent="0.2">
      <c r="B41" s="49">
        <v>11</v>
      </c>
      <c r="C41" s="68" t="s">
        <v>18</v>
      </c>
      <c r="D41" s="296">
        <v>451772125</v>
      </c>
      <c r="E41" s="303">
        <v>15000000</v>
      </c>
      <c r="F41" s="83">
        <f t="shared" si="0"/>
        <v>3.3202579729769741E-2</v>
      </c>
      <c r="G41" s="180" t="s">
        <v>138</v>
      </c>
      <c r="H41" s="282" t="s">
        <v>73</v>
      </c>
      <c r="I41" s="276" t="s">
        <v>139</v>
      </c>
      <c r="J41" s="259" t="s">
        <v>1651</v>
      </c>
      <c r="K41" s="275" t="s">
        <v>131</v>
      </c>
      <c r="L41" s="43">
        <v>1</v>
      </c>
      <c r="M41" s="52"/>
      <c r="N41" s="305"/>
      <c r="O41" s="53" t="s">
        <v>1650</v>
      </c>
      <c r="P41" s="304">
        <v>462</v>
      </c>
      <c r="Q41" s="303">
        <v>15000000</v>
      </c>
      <c r="R41" s="110">
        <v>1308</v>
      </c>
      <c r="S41" s="349">
        <v>15000000</v>
      </c>
      <c r="T41" s="110">
        <v>5154</v>
      </c>
      <c r="U41" s="349">
        <v>15000000</v>
      </c>
      <c r="V41" s="302"/>
    </row>
    <row r="42" spans="1:22" ht="165" x14ac:dyDescent="0.2">
      <c r="B42" s="49">
        <v>11</v>
      </c>
      <c r="C42" s="68" t="s">
        <v>18</v>
      </c>
      <c r="D42" s="296">
        <v>451772125</v>
      </c>
      <c r="E42" s="303">
        <v>14850000</v>
      </c>
      <c r="F42" s="83">
        <f t="shared" si="0"/>
        <v>3.2870553932472041E-2</v>
      </c>
      <c r="G42" s="180" t="s">
        <v>140</v>
      </c>
      <c r="H42" s="282" t="s">
        <v>73</v>
      </c>
      <c r="I42" s="276" t="s">
        <v>141</v>
      </c>
      <c r="J42" s="259" t="s">
        <v>1651</v>
      </c>
      <c r="K42" s="275" t="s">
        <v>131</v>
      </c>
      <c r="L42" s="284">
        <v>1</v>
      </c>
      <c r="M42" s="52"/>
      <c r="N42" s="305"/>
      <c r="O42" s="53" t="s">
        <v>1650</v>
      </c>
      <c r="P42" s="304">
        <v>463</v>
      </c>
      <c r="Q42" s="303">
        <v>14850000</v>
      </c>
      <c r="R42" s="110">
        <v>1309</v>
      </c>
      <c r="S42" s="349">
        <v>14850000</v>
      </c>
      <c r="T42" s="110">
        <v>5187</v>
      </c>
      <c r="U42" s="349">
        <v>14850000</v>
      </c>
      <c r="V42" s="302"/>
    </row>
    <row r="43" spans="1:22" ht="181.5" x14ac:dyDescent="0.2">
      <c r="B43" s="49">
        <v>11</v>
      </c>
      <c r="C43" s="68" t="s">
        <v>18</v>
      </c>
      <c r="D43" s="296">
        <v>451772125</v>
      </c>
      <c r="E43" s="303">
        <v>14850000</v>
      </c>
      <c r="F43" s="83">
        <f t="shared" si="0"/>
        <v>3.2870553932472041E-2</v>
      </c>
      <c r="G43" s="180" t="s">
        <v>142</v>
      </c>
      <c r="H43" s="282" t="s">
        <v>73</v>
      </c>
      <c r="I43" s="276" t="s">
        <v>143</v>
      </c>
      <c r="J43" s="259" t="s">
        <v>1651</v>
      </c>
      <c r="K43" s="275" t="s">
        <v>131</v>
      </c>
      <c r="L43" s="43">
        <v>1</v>
      </c>
      <c r="M43" s="176"/>
      <c r="N43" s="305"/>
      <c r="O43" s="53" t="s">
        <v>1650</v>
      </c>
      <c r="P43" s="304">
        <v>465</v>
      </c>
      <c r="Q43" s="303">
        <v>14850000</v>
      </c>
      <c r="R43" s="110">
        <v>1303</v>
      </c>
      <c r="S43" s="349">
        <v>14850000</v>
      </c>
      <c r="T43" s="110">
        <v>5158</v>
      </c>
      <c r="U43" s="349">
        <v>14850000</v>
      </c>
      <c r="V43" s="302"/>
    </row>
    <row r="44" spans="1:22" ht="165" x14ac:dyDescent="0.2">
      <c r="B44" s="49">
        <v>11</v>
      </c>
      <c r="C44" s="68" t="s">
        <v>18</v>
      </c>
      <c r="D44" s="296">
        <v>451772125</v>
      </c>
      <c r="E44" s="303">
        <v>9800000</v>
      </c>
      <c r="F44" s="83">
        <f t="shared" si="0"/>
        <v>2.1692352090116229E-2</v>
      </c>
      <c r="G44" s="180" t="s">
        <v>144</v>
      </c>
      <c r="H44" s="282" t="s">
        <v>73</v>
      </c>
      <c r="I44" s="276" t="s">
        <v>145</v>
      </c>
      <c r="J44" s="259" t="s">
        <v>1651</v>
      </c>
      <c r="K44" s="275" t="s">
        <v>131</v>
      </c>
      <c r="L44" s="284">
        <v>1</v>
      </c>
      <c r="M44" s="285"/>
      <c r="N44" s="305"/>
      <c r="O44" s="53" t="s">
        <v>1650</v>
      </c>
      <c r="P44" s="304">
        <v>497</v>
      </c>
      <c r="Q44" s="303">
        <v>9800000</v>
      </c>
      <c r="R44" s="358">
        <v>1301</v>
      </c>
      <c r="S44" s="349">
        <v>9800000</v>
      </c>
      <c r="T44" s="110">
        <v>5174</v>
      </c>
      <c r="U44" s="349">
        <v>9800000</v>
      </c>
      <c r="V44" s="302"/>
    </row>
    <row r="45" spans="1:22" ht="214.5" x14ac:dyDescent="0.2">
      <c r="B45" s="49">
        <v>11</v>
      </c>
      <c r="C45" s="68" t="s">
        <v>18</v>
      </c>
      <c r="D45" s="296">
        <v>451772125</v>
      </c>
      <c r="E45" s="303">
        <v>13450000</v>
      </c>
      <c r="F45" s="83">
        <f t="shared" si="0"/>
        <v>2.9771646491026864E-2</v>
      </c>
      <c r="G45" s="180" t="s">
        <v>146</v>
      </c>
      <c r="H45" s="282" t="s">
        <v>73</v>
      </c>
      <c r="I45" s="276" t="s">
        <v>147</v>
      </c>
      <c r="J45" s="259" t="s">
        <v>541</v>
      </c>
      <c r="K45" s="275" t="s">
        <v>131</v>
      </c>
      <c r="L45" s="43">
        <v>1</v>
      </c>
      <c r="M45" s="52"/>
      <c r="N45" s="305"/>
      <c r="O45" s="53" t="s">
        <v>19</v>
      </c>
      <c r="P45" s="304">
        <v>390</v>
      </c>
      <c r="Q45" s="303">
        <v>13450000</v>
      </c>
      <c r="R45" s="358">
        <v>1193</v>
      </c>
      <c r="S45" s="303">
        <v>13450000</v>
      </c>
      <c r="T45" s="110">
        <v>5073</v>
      </c>
      <c r="U45" s="303">
        <v>13450000</v>
      </c>
      <c r="V45" s="302"/>
    </row>
    <row r="46" spans="1:22" ht="115.5" x14ac:dyDescent="0.2">
      <c r="B46" s="49">
        <v>11</v>
      </c>
      <c r="C46" s="68" t="s">
        <v>18</v>
      </c>
      <c r="D46" s="296">
        <v>451772125</v>
      </c>
      <c r="E46" s="80">
        <v>13000000</v>
      </c>
      <c r="F46" s="83">
        <f t="shared" si="0"/>
        <v>2.8775569099133771E-2</v>
      </c>
      <c r="G46" s="180" t="s">
        <v>148</v>
      </c>
      <c r="H46" s="282" t="s">
        <v>73</v>
      </c>
      <c r="I46" s="276" t="s">
        <v>149</v>
      </c>
      <c r="J46" s="259" t="s">
        <v>1482</v>
      </c>
      <c r="K46" s="275" t="s">
        <v>150</v>
      </c>
      <c r="L46" s="284">
        <v>1</v>
      </c>
      <c r="M46" s="52"/>
      <c r="N46" s="305"/>
      <c r="O46" s="53" t="s">
        <v>1483</v>
      </c>
      <c r="P46" s="304">
        <v>394</v>
      </c>
      <c r="Q46" s="303">
        <v>13000000</v>
      </c>
      <c r="R46" s="308">
        <v>1196</v>
      </c>
      <c r="S46" s="303">
        <v>13000000</v>
      </c>
      <c r="T46" s="110">
        <v>6874</v>
      </c>
      <c r="U46" s="349">
        <v>12495000</v>
      </c>
      <c r="V46" s="302"/>
    </row>
    <row r="47" spans="1:22" ht="165" x14ac:dyDescent="0.2">
      <c r="B47" s="49">
        <v>11</v>
      </c>
      <c r="C47" s="68" t="s">
        <v>18</v>
      </c>
      <c r="D47" s="296">
        <v>451772125</v>
      </c>
      <c r="E47" s="303">
        <v>45000000</v>
      </c>
      <c r="F47" s="83">
        <f t="shared" si="0"/>
        <v>9.9607739189309208E-2</v>
      </c>
      <c r="G47" s="180" t="s">
        <v>151</v>
      </c>
      <c r="H47" s="282" t="s">
        <v>73</v>
      </c>
      <c r="I47" s="276" t="s">
        <v>1616</v>
      </c>
      <c r="J47" s="259" t="s">
        <v>1651</v>
      </c>
      <c r="K47" s="275" t="s">
        <v>150</v>
      </c>
      <c r="L47" s="43">
        <v>1</v>
      </c>
      <c r="M47" s="176"/>
      <c r="N47" s="305"/>
      <c r="O47" s="53" t="s">
        <v>1650</v>
      </c>
      <c r="P47" s="304">
        <v>467</v>
      </c>
      <c r="Q47" s="303">
        <v>45000000</v>
      </c>
      <c r="R47" s="308">
        <v>1267</v>
      </c>
      <c r="S47" s="303">
        <v>45000000</v>
      </c>
      <c r="T47" s="110">
        <v>6369</v>
      </c>
      <c r="U47" s="349">
        <v>44850000</v>
      </c>
      <c r="V47" s="302"/>
    </row>
    <row r="48" spans="1:22" ht="214.5" x14ac:dyDescent="0.2">
      <c r="B48" s="49">
        <v>11</v>
      </c>
      <c r="C48" s="68" t="s">
        <v>18</v>
      </c>
      <c r="D48" s="296">
        <v>451772125</v>
      </c>
      <c r="E48" s="303">
        <v>11700000</v>
      </c>
      <c r="F48" s="83">
        <f t="shared" si="0"/>
        <v>2.5898012189220394E-2</v>
      </c>
      <c r="G48" s="55" t="s">
        <v>117</v>
      </c>
      <c r="H48" s="297" t="s">
        <v>73</v>
      </c>
      <c r="I48" s="276" t="s">
        <v>152</v>
      </c>
      <c r="J48" s="259" t="s">
        <v>1651</v>
      </c>
      <c r="K48" s="410" t="s">
        <v>131</v>
      </c>
      <c r="L48" s="284">
        <v>1</v>
      </c>
      <c r="M48" s="285"/>
      <c r="N48" s="203"/>
      <c r="O48" s="53" t="s">
        <v>1650</v>
      </c>
      <c r="P48" s="304">
        <v>466</v>
      </c>
      <c r="Q48" s="303">
        <v>11700000</v>
      </c>
      <c r="R48" s="358">
        <v>1310</v>
      </c>
      <c r="S48" s="349">
        <v>11700000</v>
      </c>
      <c r="T48" s="110">
        <v>5153</v>
      </c>
      <c r="U48" s="349">
        <v>11700000</v>
      </c>
      <c r="V48" s="302"/>
    </row>
    <row r="49" spans="4:4" x14ac:dyDescent="0.2">
      <c r="D49" s="296"/>
    </row>
  </sheetData>
  <sheetProtection algorithmName="SHA-512" hashValue="7Yl2aU7VLHeQcNdyz3Jh9oYfmTuxtFVxwqhe5yhcz7b1/6nhRmIJbR1qHpSkvu2clT474FkfTxeyBWIL2Opd+A==" saltValue="rG51s37iaPiV4etIrb8DHA==" spinCount="100000" sheet="1" objects="1" scenarios="1"/>
  <mergeCells count="38">
    <mergeCell ref="F14:F15"/>
    <mergeCell ref="I14:I15"/>
    <mergeCell ref="V14:V15"/>
    <mergeCell ref="B9:B10"/>
    <mergeCell ref="C9:C10"/>
    <mergeCell ref="B14:B15"/>
    <mergeCell ref="C14:C15"/>
    <mergeCell ref="D14:D15"/>
    <mergeCell ref="D9:D10"/>
    <mergeCell ref="J14:J15"/>
    <mergeCell ref="K14:K15"/>
    <mergeCell ref="E9:E10"/>
    <mergeCell ref="G9:G10"/>
    <mergeCell ref="E14:E15"/>
    <mergeCell ref="G14:G15"/>
    <mergeCell ref="H14:H15"/>
    <mergeCell ref="U14:U15"/>
    <mergeCell ref="L14:N14"/>
    <mergeCell ref="O14:O15"/>
    <mergeCell ref="P14:P15"/>
    <mergeCell ref="R14:R15"/>
    <mergeCell ref="T14:T15"/>
    <mergeCell ref="Q14:Q15"/>
    <mergeCell ref="S14:S15"/>
    <mergeCell ref="U2:V2"/>
    <mergeCell ref="D3:T3"/>
    <mergeCell ref="U3:V3"/>
    <mergeCell ref="D4:T4"/>
    <mergeCell ref="U4:V4"/>
    <mergeCell ref="B12:E12"/>
    <mergeCell ref="C6:D6"/>
    <mergeCell ref="C7:D7"/>
    <mergeCell ref="B2:C4"/>
    <mergeCell ref="D2:T2"/>
    <mergeCell ref="F9:F10"/>
    <mergeCell ref="K9:L9"/>
    <mergeCell ref="I9:I10"/>
    <mergeCell ref="H9:H10"/>
  </mergeCells>
  <dataValidations count="1">
    <dataValidation type="list" allowBlank="1" showInputMessage="1" showErrorMessage="1" sqref="H16:H48">
      <formula1>#REF!</formula1>
    </dataValidation>
  </dataValidations>
  <printOptions horizontalCentered="1"/>
  <pageMargins left="0.23622047244094491" right="0.23622047244094491" top="0.74803149606299213" bottom="0.74803149606299213" header="0.31496062992125984" footer="0.31496062992125984"/>
  <pageSetup paperSize="123" scale="5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AC32"/>
  <sheetViews>
    <sheetView tabSelected="1" zoomScale="70" zoomScaleNormal="70" workbookViewId="0">
      <selection activeCell="E13" sqref="E13"/>
    </sheetView>
  </sheetViews>
  <sheetFormatPr baseColWidth="10" defaultColWidth="21.28515625" defaultRowHeight="15.75" x14ac:dyDescent="0.2"/>
  <cols>
    <col min="1" max="1" width="0.7109375" style="2" customWidth="1"/>
    <col min="2" max="2" width="9.42578125" style="9" customWidth="1"/>
    <col min="3" max="3" width="20.140625" style="10" customWidth="1"/>
    <col min="4" max="4" width="20.140625" style="32" customWidth="1"/>
    <col min="5" max="5" width="18.5703125" style="15" customWidth="1"/>
    <col min="6" max="6" width="20.140625" style="15" customWidth="1"/>
    <col min="7" max="7" width="21.7109375" style="13" customWidth="1"/>
    <col min="8" max="8" width="20.28515625" style="13" customWidth="1"/>
    <col min="9" max="9" width="20.28515625" style="35" customWidth="1"/>
    <col min="10" max="10" width="16.42578125" style="27" customWidth="1"/>
    <col min="11" max="11" width="15.42578125" style="29" customWidth="1"/>
    <col min="12" max="13" width="5.42578125" style="44" customWidth="1"/>
    <col min="14" max="14" width="5.42578125" style="25" customWidth="1"/>
    <col min="15" max="15" width="12.5703125" style="25" customWidth="1"/>
    <col min="16" max="16" width="13.42578125" style="25" customWidth="1"/>
    <col min="17" max="18" width="16.42578125" style="25" customWidth="1"/>
    <col min="19" max="20" width="16.42578125" style="3" customWidth="1"/>
    <col min="21" max="21" width="16.42578125" style="30" customWidth="1"/>
    <col min="22" max="22" width="19.28515625" style="3" customWidth="1"/>
    <col min="23" max="23" width="14" style="3" customWidth="1"/>
    <col min="24" max="24" width="14" style="2" customWidth="1"/>
    <col min="25" max="16384" width="21.28515625" style="2"/>
  </cols>
  <sheetData>
    <row r="1" spans="1:29" s="5" customFormat="1" x14ac:dyDescent="0.2">
      <c r="A1" s="5" t="s">
        <v>0</v>
      </c>
      <c r="B1" s="8"/>
      <c r="C1" s="8"/>
      <c r="D1" s="31"/>
      <c r="E1" s="14"/>
      <c r="F1" s="14"/>
      <c r="G1" s="12"/>
      <c r="H1" s="12"/>
      <c r="I1" s="34"/>
      <c r="J1" s="26"/>
      <c r="K1" s="28"/>
      <c r="L1" s="42"/>
      <c r="M1" s="42"/>
      <c r="N1" s="23"/>
      <c r="O1" s="23"/>
      <c r="P1" s="23"/>
      <c r="Q1" s="23"/>
      <c r="R1" s="23"/>
      <c r="S1" s="6"/>
      <c r="T1" s="6"/>
      <c r="U1" s="8"/>
    </row>
    <row r="2" spans="1:29" s="8" customFormat="1" ht="31.15" customHeight="1" x14ac:dyDescent="0.2">
      <c r="B2" s="564"/>
      <c r="C2" s="565"/>
      <c r="D2" s="573" t="s">
        <v>1</v>
      </c>
      <c r="E2" s="574"/>
      <c r="F2" s="574"/>
      <c r="G2" s="574"/>
      <c r="H2" s="574"/>
      <c r="I2" s="574"/>
      <c r="J2" s="574"/>
      <c r="K2" s="574"/>
      <c r="L2" s="574"/>
      <c r="M2" s="574"/>
      <c r="N2" s="574"/>
      <c r="O2" s="574"/>
      <c r="P2" s="574"/>
      <c r="Q2" s="574"/>
      <c r="R2" s="574"/>
      <c r="S2" s="574"/>
      <c r="T2" s="575"/>
      <c r="U2" s="573" t="s">
        <v>2</v>
      </c>
      <c r="V2" s="575"/>
      <c r="W2" s="5"/>
      <c r="X2" s="5"/>
      <c r="Y2" s="5"/>
      <c r="Z2" s="5"/>
      <c r="AA2" s="11"/>
      <c r="AB2" s="11"/>
      <c r="AC2" s="11"/>
    </row>
    <row r="3" spans="1:29" s="8" customFormat="1" ht="31.15" customHeight="1" x14ac:dyDescent="0.2">
      <c r="B3" s="566"/>
      <c r="C3" s="567"/>
      <c r="D3" s="573" t="s">
        <v>3</v>
      </c>
      <c r="E3" s="574"/>
      <c r="F3" s="574"/>
      <c r="G3" s="574"/>
      <c r="H3" s="574"/>
      <c r="I3" s="574"/>
      <c r="J3" s="574"/>
      <c r="K3" s="574"/>
      <c r="L3" s="574"/>
      <c r="M3" s="574"/>
      <c r="N3" s="574"/>
      <c r="O3" s="574"/>
      <c r="P3" s="574"/>
      <c r="Q3" s="574"/>
      <c r="R3" s="574"/>
      <c r="S3" s="574"/>
      <c r="T3" s="575"/>
      <c r="U3" s="573" t="s">
        <v>4</v>
      </c>
      <c r="V3" s="575"/>
      <c r="W3" s="5"/>
      <c r="X3" s="5"/>
      <c r="Y3" s="5"/>
      <c r="Z3" s="5"/>
      <c r="AA3" s="11"/>
      <c r="AB3" s="11"/>
      <c r="AC3" s="11"/>
    </row>
    <row r="4" spans="1:29" s="8" customFormat="1" ht="31.15" customHeight="1" x14ac:dyDescent="0.2">
      <c r="B4" s="568"/>
      <c r="C4" s="569"/>
      <c r="D4" s="573" t="s">
        <v>5</v>
      </c>
      <c r="E4" s="574"/>
      <c r="F4" s="574"/>
      <c r="G4" s="574"/>
      <c r="H4" s="574"/>
      <c r="I4" s="574"/>
      <c r="J4" s="574"/>
      <c r="K4" s="574"/>
      <c r="L4" s="574"/>
      <c r="M4" s="574"/>
      <c r="N4" s="574"/>
      <c r="O4" s="574"/>
      <c r="P4" s="574"/>
      <c r="Q4" s="574"/>
      <c r="R4" s="574"/>
      <c r="S4" s="574"/>
      <c r="T4" s="575"/>
      <c r="U4" s="573" t="s">
        <v>6</v>
      </c>
      <c r="V4" s="575"/>
      <c r="W4" s="5"/>
      <c r="X4" s="5"/>
      <c r="Y4" s="5"/>
      <c r="Z4" s="5"/>
      <c r="AA4" s="11"/>
      <c r="AB4" s="11"/>
      <c r="AC4" s="11"/>
    </row>
    <row r="5" spans="1:29" s="5" customFormat="1" ht="16.5" customHeight="1" x14ac:dyDescent="0.2">
      <c r="B5" s="8"/>
      <c r="C5" s="8"/>
      <c r="D5" s="31"/>
      <c r="E5" s="14"/>
      <c r="F5" s="14"/>
      <c r="G5" s="12"/>
      <c r="H5" s="12"/>
      <c r="I5" s="34"/>
      <c r="J5" s="26"/>
      <c r="K5" s="28"/>
      <c r="L5" s="42"/>
      <c r="M5" s="42"/>
      <c r="N5" s="23"/>
      <c r="O5" s="23"/>
      <c r="P5" s="23"/>
      <c r="Q5" s="23"/>
      <c r="R5" s="23"/>
      <c r="S5" s="6"/>
      <c r="T5" s="6"/>
      <c r="U5" s="8"/>
    </row>
    <row r="6" spans="1:29" s="5" customFormat="1" ht="16.5" customHeight="1" x14ac:dyDescent="0.2">
      <c r="B6" s="17">
        <v>13</v>
      </c>
      <c r="C6" s="8"/>
      <c r="D6" s="31"/>
      <c r="E6" s="14"/>
      <c r="F6" s="14"/>
      <c r="G6" s="12"/>
      <c r="H6" s="12"/>
      <c r="I6" s="34"/>
      <c r="J6" s="26"/>
      <c r="K6" s="28"/>
      <c r="L6" s="42"/>
      <c r="M6" s="42"/>
      <c r="N6" s="24"/>
      <c r="U6" s="8"/>
    </row>
    <row r="7" spans="1:29" s="5" customFormat="1" ht="17.25" customHeight="1" x14ac:dyDescent="0.2">
      <c r="D7" s="24"/>
      <c r="E7" s="19"/>
      <c r="F7" s="19"/>
      <c r="G7" s="12"/>
      <c r="H7" s="12"/>
      <c r="I7" s="34"/>
      <c r="J7" s="26"/>
      <c r="K7" s="28"/>
      <c r="L7" s="42"/>
      <c r="M7" s="42"/>
      <c r="N7" s="23"/>
      <c r="U7" s="8"/>
    </row>
    <row r="8" spans="1:29" s="5" customFormat="1" ht="25.9" customHeight="1" x14ac:dyDescent="0.2">
      <c r="C8" s="570" t="s">
        <v>8</v>
      </c>
      <c r="D8" s="571"/>
      <c r="E8" s="16" t="s">
        <v>1647</v>
      </c>
      <c r="F8" s="19"/>
      <c r="G8" s="12"/>
      <c r="H8" s="12"/>
      <c r="I8" s="34"/>
      <c r="J8" s="26"/>
      <c r="K8" s="28"/>
      <c r="L8" s="42"/>
      <c r="M8" s="42"/>
      <c r="N8" s="23"/>
      <c r="U8" s="8"/>
    </row>
    <row r="9" spans="1:29" s="5" customFormat="1" ht="25.9" customHeight="1" x14ac:dyDescent="0.2">
      <c r="C9" s="570" t="s">
        <v>9</v>
      </c>
      <c r="D9" s="571"/>
      <c r="E9" s="16">
        <v>8</v>
      </c>
      <c r="F9" s="19"/>
      <c r="G9" s="12"/>
      <c r="H9" s="12"/>
      <c r="I9" s="34"/>
      <c r="J9" s="26"/>
      <c r="K9" s="28"/>
      <c r="L9" s="42"/>
      <c r="M9" s="42"/>
      <c r="N9" s="23"/>
      <c r="U9" s="8"/>
    </row>
    <row r="10" spans="1:29" s="5" customFormat="1" ht="25.9" customHeight="1" x14ac:dyDescent="0.2">
      <c r="B10" s="8"/>
      <c r="C10" s="8"/>
      <c r="D10" s="31" t="s">
        <v>1404</v>
      </c>
      <c r="E10" s="14"/>
      <c r="F10" s="14"/>
      <c r="G10" s="12"/>
      <c r="H10" s="12"/>
      <c r="I10" s="34"/>
      <c r="J10" s="26"/>
      <c r="O10" s="23"/>
      <c r="P10" s="23"/>
      <c r="Q10" s="23"/>
      <c r="R10" s="23"/>
      <c r="S10" s="6"/>
      <c r="T10" s="6"/>
      <c r="U10" s="8"/>
    </row>
    <row r="11" spans="1:29" s="18" customFormat="1" ht="25.9" customHeight="1" x14ac:dyDescent="0.25">
      <c r="B11" s="592" t="s">
        <v>10</v>
      </c>
      <c r="C11" s="592" t="s">
        <v>11</v>
      </c>
      <c r="D11" s="592" t="s">
        <v>33</v>
      </c>
      <c r="E11" s="592" t="s">
        <v>34</v>
      </c>
      <c r="F11" s="592" t="s">
        <v>35</v>
      </c>
      <c r="G11" s="572" t="s">
        <v>36</v>
      </c>
      <c r="H11" s="582" t="s">
        <v>37</v>
      </c>
      <c r="I11" s="580" t="s">
        <v>38</v>
      </c>
      <c r="K11" s="578" t="s">
        <v>39</v>
      </c>
      <c r="L11" s="579"/>
      <c r="M11" s="20">
        <f>SUM(M12:M14)</f>
        <v>15</v>
      </c>
    </row>
    <row r="12" spans="1:29" s="18" customFormat="1" ht="25.9" customHeight="1" x14ac:dyDescent="0.25">
      <c r="B12" s="593"/>
      <c r="C12" s="593"/>
      <c r="D12" s="593"/>
      <c r="E12" s="593"/>
      <c r="F12" s="593"/>
      <c r="G12" s="572"/>
      <c r="H12" s="583"/>
      <c r="I12" s="581"/>
      <c r="K12" s="20" t="s">
        <v>40</v>
      </c>
      <c r="L12" s="39">
        <v>1</v>
      </c>
      <c r="M12" s="20">
        <f>COUNT(L18:L294)</f>
        <v>13</v>
      </c>
    </row>
    <row r="13" spans="1:29" s="36" customFormat="1" ht="43.9" customHeight="1" x14ac:dyDescent="0.2">
      <c r="B13" s="141">
        <v>410102</v>
      </c>
      <c r="C13" s="81" t="s">
        <v>154</v>
      </c>
      <c r="D13" s="81" t="s">
        <v>155</v>
      </c>
      <c r="E13" s="310">
        <v>615936808.25</v>
      </c>
      <c r="F13" s="82">
        <f>SUM(Q18:Q56)</f>
        <v>513278030</v>
      </c>
      <c r="G13" s="291">
        <f>+SUM(S18:S52)</f>
        <v>513278030</v>
      </c>
      <c r="H13" s="292">
        <f>SUM(U18:U52)</f>
        <v>513278030</v>
      </c>
      <c r="I13" s="289">
        <f>+E13-F13</f>
        <v>102658778.25</v>
      </c>
      <c r="K13" s="20" t="s">
        <v>42</v>
      </c>
      <c r="L13" s="40">
        <v>2</v>
      </c>
      <c r="M13" s="20">
        <f>COUNT(M18:M113)</f>
        <v>0</v>
      </c>
    </row>
    <row r="14" spans="1:29" s="36" customFormat="1" ht="25.5" x14ac:dyDescent="0.2">
      <c r="B14" s="572" t="s">
        <v>13</v>
      </c>
      <c r="C14" s="572"/>
      <c r="D14" s="572"/>
      <c r="E14" s="572"/>
      <c r="F14" s="293">
        <f>+F13/E13</f>
        <v>0.83332904142930797</v>
      </c>
      <c r="G14" s="293">
        <f>+G13/E13</f>
        <v>0.83332904142930797</v>
      </c>
      <c r="H14" s="293">
        <f>+H13/E13</f>
        <v>0.83332904142930797</v>
      </c>
      <c r="I14" s="286"/>
      <c r="K14" s="20" t="s">
        <v>43</v>
      </c>
      <c r="L14" s="41">
        <v>3</v>
      </c>
      <c r="M14" s="20">
        <f>COUNT(N18:N387)</f>
        <v>2</v>
      </c>
    </row>
    <row r="15" spans="1:29" s="36" customFormat="1" ht="24.6" customHeight="1" x14ac:dyDescent="0.2">
      <c r="C15" s="37"/>
      <c r="L15" s="33"/>
      <c r="M15" s="33"/>
      <c r="N15" s="33"/>
    </row>
    <row r="16" spans="1:29" s="36" customFormat="1" ht="24.6" customHeight="1" x14ac:dyDescent="0.2">
      <c r="B16" s="584" t="s">
        <v>44</v>
      </c>
      <c r="C16" s="584" t="s">
        <v>45</v>
      </c>
      <c r="D16" s="584" t="s">
        <v>46</v>
      </c>
      <c r="E16" s="584" t="s">
        <v>35</v>
      </c>
      <c r="F16" s="584" t="s">
        <v>47</v>
      </c>
      <c r="G16" s="584" t="s">
        <v>48</v>
      </c>
      <c r="H16" s="584" t="s">
        <v>49</v>
      </c>
      <c r="I16" s="584" t="s">
        <v>50</v>
      </c>
      <c r="J16" s="584" t="s">
        <v>51</v>
      </c>
      <c r="K16" s="584" t="s">
        <v>52</v>
      </c>
      <c r="L16" s="586" t="s">
        <v>53</v>
      </c>
      <c r="M16" s="587"/>
      <c r="N16" s="588"/>
      <c r="O16" s="584" t="s">
        <v>54</v>
      </c>
      <c r="P16" s="584" t="s">
        <v>55</v>
      </c>
      <c r="Q16" s="584" t="s">
        <v>56</v>
      </c>
      <c r="R16" s="584" t="s">
        <v>57</v>
      </c>
      <c r="S16" s="584" t="s">
        <v>58</v>
      </c>
      <c r="T16" s="584" t="s">
        <v>59</v>
      </c>
      <c r="U16" s="584" t="s">
        <v>60</v>
      </c>
      <c r="V16" s="572" t="s">
        <v>61</v>
      </c>
    </row>
    <row r="17" spans="2:22" s="36" customFormat="1" ht="24.6" customHeight="1" x14ac:dyDescent="0.2">
      <c r="B17" s="585"/>
      <c r="C17" s="585"/>
      <c r="D17" s="585"/>
      <c r="E17" s="585"/>
      <c r="F17" s="585"/>
      <c r="G17" s="585"/>
      <c r="H17" s="585"/>
      <c r="I17" s="585"/>
      <c r="J17" s="585"/>
      <c r="K17" s="585"/>
      <c r="L17" s="45">
        <v>1</v>
      </c>
      <c r="M17" s="46">
        <v>2</v>
      </c>
      <c r="N17" s="47">
        <v>3</v>
      </c>
      <c r="O17" s="585"/>
      <c r="P17" s="585"/>
      <c r="Q17" s="585"/>
      <c r="R17" s="585"/>
      <c r="S17" s="585"/>
      <c r="T17" s="585"/>
      <c r="U17" s="585"/>
      <c r="V17" s="572"/>
    </row>
    <row r="18" spans="2:22" s="36" customFormat="1" ht="108.6" customHeight="1" x14ac:dyDescent="0.2">
      <c r="B18" s="84">
        <v>5</v>
      </c>
      <c r="C18" s="84" t="s">
        <v>156</v>
      </c>
      <c r="D18" s="310">
        <v>615936808.25</v>
      </c>
      <c r="E18" s="311">
        <v>8778030</v>
      </c>
      <c r="F18" s="63">
        <f>+E18/D18</f>
        <v>1.4251510678408949E-2</v>
      </c>
      <c r="G18" s="64" t="s">
        <v>157</v>
      </c>
      <c r="H18" s="55" t="s">
        <v>63</v>
      </c>
      <c r="I18" s="55" t="s">
        <v>64</v>
      </c>
      <c r="J18" s="61" t="s">
        <v>65</v>
      </c>
      <c r="K18" s="66" t="s">
        <v>64</v>
      </c>
      <c r="L18" s="39">
        <v>1</v>
      </c>
      <c r="M18" s="176"/>
      <c r="N18" s="85"/>
      <c r="O18" s="87" t="s">
        <v>19</v>
      </c>
      <c r="P18" s="324" t="s">
        <v>158</v>
      </c>
      <c r="Q18" s="73">
        <v>8778030</v>
      </c>
      <c r="R18" s="306">
        <v>117</v>
      </c>
      <c r="S18" s="94">
        <v>8778030</v>
      </c>
      <c r="T18" s="309">
        <v>562</v>
      </c>
      <c r="U18" s="94">
        <v>8778030</v>
      </c>
      <c r="V18" s="91"/>
    </row>
    <row r="19" spans="2:22" s="36" customFormat="1" ht="176.45" customHeight="1" x14ac:dyDescent="0.2">
      <c r="B19" s="84">
        <v>5</v>
      </c>
      <c r="C19" s="84" t="s">
        <v>156</v>
      </c>
      <c r="D19" s="310">
        <v>615936808.25</v>
      </c>
      <c r="E19" s="73">
        <v>18000000</v>
      </c>
      <c r="F19" s="63">
        <f t="shared" ref="F19:F32" si="0">+E19/D19</f>
        <v>2.9223777113015229E-2</v>
      </c>
      <c r="G19" s="64" t="s">
        <v>159</v>
      </c>
      <c r="H19" s="55" t="s">
        <v>73</v>
      </c>
      <c r="I19" s="88" t="s">
        <v>160</v>
      </c>
      <c r="J19" s="61" t="s">
        <v>65</v>
      </c>
      <c r="K19" s="89" t="s">
        <v>75</v>
      </c>
      <c r="L19" s="39">
        <v>1</v>
      </c>
      <c r="M19" s="176"/>
      <c r="N19" s="85"/>
      <c r="O19" s="87" t="s">
        <v>19</v>
      </c>
      <c r="P19" s="324" t="s">
        <v>161</v>
      </c>
      <c r="Q19" s="73">
        <v>18000000</v>
      </c>
      <c r="R19" s="91">
        <v>780</v>
      </c>
      <c r="S19" s="298">
        <v>18000000</v>
      </c>
      <c r="T19" s="309">
        <v>3636</v>
      </c>
      <c r="U19" s="94">
        <v>18000000</v>
      </c>
      <c r="V19" s="91"/>
    </row>
    <row r="20" spans="2:22" s="36" customFormat="1" ht="117" customHeight="1" x14ac:dyDescent="0.2">
      <c r="B20" s="84">
        <v>5</v>
      </c>
      <c r="C20" s="84" t="s">
        <v>156</v>
      </c>
      <c r="D20" s="310">
        <v>615936808.25</v>
      </c>
      <c r="E20" s="73">
        <v>18000000</v>
      </c>
      <c r="F20" s="63">
        <f t="shared" si="0"/>
        <v>2.9223777113015229E-2</v>
      </c>
      <c r="G20" s="64" t="s">
        <v>162</v>
      </c>
      <c r="H20" s="55" t="s">
        <v>73</v>
      </c>
      <c r="I20" s="88" t="s">
        <v>163</v>
      </c>
      <c r="J20" s="61" t="s">
        <v>65</v>
      </c>
      <c r="K20" s="89" t="s">
        <v>75</v>
      </c>
      <c r="L20" s="39">
        <v>1</v>
      </c>
      <c r="M20" s="176"/>
      <c r="N20" s="85"/>
      <c r="O20" s="87" t="s">
        <v>19</v>
      </c>
      <c r="P20" s="324" t="s">
        <v>164</v>
      </c>
      <c r="Q20" s="73">
        <v>18000000</v>
      </c>
      <c r="R20" s="325">
        <v>825</v>
      </c>
      <c r="S20" s="298">
        <v>18000000</v>
      </c>
      <c r="T20" s="309">
        <v>3638</v>
      </c>
      <c r="U20" s="326">
        <v>18000000</v>
      </c>
      <c r="V20" s="91"/>
    </row>
    <row r="21" spans="2:22" s="36" customFormat="1" ht="117" customHeight="1" x14ac:dyDescent="0.2">
      <c r="B21" s="84">
        <v>5</v>
      </c>
      <c r="C21" s="84" t="s">
        <v>156</v>
      </c>
      <c r="D21" s="310">
        <v>615936808.25</v>
      </c>
      <c r="E21" s="94">
        <v>0</v>
      </c>
      <c r="F21" s="63">
        <f t="shared" si="0"/>
        <v>0</v>
      </c>
      <c r="G21" s="55" t="s">
        <v>165</v>
      </c>
      <c r="H21" s="55" t="s">
        <v>73</v>
      </c>
      <c r="I21" s="88" t="s">
        <v>166</v>
      </c>
      <c r="J21" s="65"/>
      <c r="K21" s="89" t="s">
        <v>75</v>
      </c>
      <c r="L21" s="85"/>
      <c r="M21" s="85"/>
      <c r="N21" s="47">
        <v>3</v>
      </c>
      <c r="O21" s="87" t="s">
        <v>19</v>
      </c>
      <c r="P21" s="91"/>
      <c r="Q21" s="94">
        <v>0</v>
      </c>
      <c r="R21" s="309"/>
      <c r="S21" s="94"/>
      <c r="T21" s="309"/>
      <c r="U21" s="94"/>
      <c r="V21" s="91"/>
    </row>
    <row r="22" spans="2:22" s="36" customFormat="1" ht="179.45" customHeight="1" x14ac:dyDescent="0.2">
      <c r="B22" s="84">
        <v>5</v>
      </c>
      <c r="C22" s="84" t="s">
        <v>156</v>
      </c>
      <c r="D22" s="310">
        <v>615936808.25</v>
      </c>
      <c r="E22" s="94">
        <v>0</v>
      </c>
      <c r="F22" s="63">
        <f t="shared" si="0"/>
        <v>0</v>
      </c>
      <c r="G22" s="55" t="s">
        <v>167</v>
      </c>
      <c r="H22" s="55" t="s">
        <v>73</v>
      </c>
      <c r="I22" s="88" t="s">
        <v>168</v>
      </c>
      <c r="J22" s="65"/>
      <c r="K22" s="92" t="s">
        <v>169</v>
      </c>
      <c r="L22" s="85"/>
      <c r="M22" s="85"/>
      <c r="N22" s="47">
        <v>3</v>
      </c>
      <c r="O22" s="87" t="s">
        <v>19</v>
      </c>
      <c r="P22" s="91"/>
      <c r="Q22" s="94">
        <v>0</v>
      </c>
      <c r="R22" s="309"/>
      <c r="S22" s="94"/>
      <c r="T22" s="309"/>
      <c r="U22" s="94"/>
      <c r="V22" s="91"/>
    </row>
    <row r="23" spans="2:22" s="36" customFormat="1" ht="131.44999999999999" customHeight="1" x14ac:dyDescent="0.2">
      <c r="B23" s="84">
        <v>5</v>
      </c>
      <c r="C23" s="84" t="s">
        <v>156</v>
      </c>
      <c r="D23" s="310">
        <v>615936808.25</v>
      </c>
      <c r="E23" s="73">
        <v>18000000</v>
      </c>
      <c r="F23" s="63">
        <f t="shared" si="0"/>
        <v>2.9223777113015229E-2</v>
      </c>
      <c r="G23" s="55" t="s">
        <v>170</v>
      </c>
      <c r="H23" s="55" t="s">
        <v>73</v>
      </c>
      <c r="I23" s="88" t="s">
        <v>171</v>
      </c>
      <c r="J23" s="61" t="s">
        <v>65</v>
      </c>
      <c r="K23" s="93" t="s">
        <v>103</v>
      </c>
      <c r="L23" s="45">
        <v>1</v>
      </c>
      <c r="M23" s="85"/>
      <c r="N23" s="85"/>
      <c r="O23" s="87" t="s">
        <v>1744</v>
      </c>
      <c r="P23" s="324" t="s">
        <v>172</v>
      </c>
      <c r="Q23" s="73">
        <v>18000000</v>
      </c>
      <c r="R23" s="91">
        <v>259</v>
      </c>
      <c r="S23" s="94">
        <v>18000000</v>
      </c>
      <c r="T23" s="91">
        <v>1571</v>
      </c>
      <c r="U23" s="94">
        <v>18000000</v>
      </c>
      <c r="V23" s="91"/>
    </row>
    <row r="24" spans="2:22" s="36" customFormat="1" ht="117" customHeight="1" x14ac:dyDescent="0.2">
      <c r="B24" s="374">
        <v>5</v>
      </c>
      <c r="C24" s="374" t="s">
        <v>156</v>
      </c>
      <c r="D24" s="375">
        <v>615936808.25</v>
      </c>
      <c r="E24" s="376">
        <v>18000000</v>
      </c>
      <c r="F24" s="377">
        <f t="shared" si="0"/>
        <v>2.9223777113015229E-2</v>
      </c>
      <c r="G24" s="180" t="s">
        <v>173</v>
      </c>
      <c r="H24" s="180" t="s">
        <v>73</v>
      </c>
      <c r="I24" s="378" t="s">
        <v>174</v>
      </c>
      <c r="J24" s="128" t="s">
        <v>65</v>
      </c>
      <c r="K24" s="379" t="s">
        <v>103</v>
      </c>
      <c r="L24" s="45">
        <v>1</v>
      </c>
      <c r="M24" s="380"/>
      <c r="N24" s="380"/>
      <c r="O24" s="87" t="s">
        <v>1744</v>
      </c>
      <c r="P24" s="381" t="s">
        <v>175</v>
      </c>
      <c r="Q24" s="73">
        <v>18000000</v>
      </c>
      <c r="R24" s="91">
        <v>260</v>
      </c>
      <c r="S24" s="94">
        <v>18000000</v>
      </c>
      <c r="T24" s="91">
        <v>1570</v>
      </c>
      <c r="U24" s="94">
        <v>18000000</v>
      </c>
      <c r="V24" s="91"/>
    </row>
    <row r="25" spans="2:22" ht="132" x14ac:dyDescent="0.2">
      <c r="B25" s="55">
        <v>5</v>
      </c>
      <c r="C25" s="55" t="s">
        <v>156</v>
      </c>
      <c r="D25" s="175">
        <v>615936808.25</v>
      </c>
      <c r="E25" s="167">
        <v>14000000</v>
      </c>
      <c r="F25" s="63">
        <f t="shared" si="0"/>
        <v>2.2729604421234069E-2</v>
      </c>
      <c r="G25" s="67" t="s">
        <v>1517</v>
      </c>
      <c r="H25" s="55" t="s">
        <v>73</v>
      </c>
      <c r="I25" s="67" t="s">
        <v>1525</v>
      </c>
      <c r="J25" s="55" t="s">
        <v>1697</v>
      </c>
      <c r="K25" s="59" t="s">
        <v>150</v>
      </c>
      <c r="L25" s="45">
        <v>1</v>
      </c>
      <c r="M25" s="20"/>
      <c r="N25" s="176"/>
      <c r="O25" s="87" t="s">
        <v>1744</v>
      </c>
      <c r="P25" s="307">
        <v>491</v>
      </c>
      <c r="Q25" s="167">
        <v>14000000</v>
      </c>
      <c r="R25" s="110">
        <v>1297</v>
      </c>
      <c r="S25" s="167">
        <v>14000000</v>
      </c>
      <c r="T25" s="110">
        <v>5228</v>
      </c>
      <c r="U25" s="167">
        <v>14000000</v>
      </c>
      <c r="V25" s="167"/>
    </row>
    <row r="26" spans="2:22" ht="148.5" x14ac:dyDescent="0.2">
      <c r="B26" s="55">
        <v>5</v>
      </c>
      <c r="C26" s="55" t="s">
        <v>156</v>
      </c>
      <c r="D26" s="175">
        <v>615936808.25</v>
      </c>
      <c r="E26" s="167">
        <v>14000000</v>
      </c>
      <c r="F26" s="377">
        <f t="shared" si="0"/>
        <v>2.2729604421234069E-2</v>
      </c>
      <c r="G26" s="67" t="s">
        <v>1518</v>
      </c>
      <c r="H26" s="55" t="s">
        <v>73</v>
      </c>
      <c r="I26" s="67" t="s">
        <v>1526</v>
      </c>
      <c r="J26" s="55" t="s">
        <v>1697</v>
      </c>
      <c r="K26" s="59" t="s">
        <v>150</v>
      </c>
      <c r="L26" s="45">
        <v>1</v>
      </c>
      <c r="M26" s="20"/>
      <c r="N26" s="176"/>
      <c r="O26" s="87" t="s">
        <v>1744</v>
      </c>
      <c r="P26" s="307">
        <v>489</v>
      </c>
      <c r="Q26" s="167">
        <v>14000000</v>
      </c>
      <c r="R26" s="193">
        <v>1293</v>
      </c>
      <c r="S26" s="167">
        <v>14000000</v>
      </c>
      <c r="T26" s="193">
        <v>5226</v>
      </c>
      <c r="U26" s="167">
        <v>14000000</v>
      </c>
      <c r="V26" s="167"/>
    </row>
    <row r="27" spans="2:22" ht="148.5" x14ac:dyDescent="0.2">
      <c r="B27" s="55">
        <v>5</v>
      </c>
      <c r="C27" s="55" t="s">
        <v>156</v>
      </c>
      <c r="D27" s="175">
        <v>615936808.25</v>
      </c>
      <c r="E27" s="167">
        <v>14000000</v>
      </c>
      <c r="F27" s="63">
        <f t="shared" si="0"/>
        <v>2.2729604421234069E-2</v>
      </c>
      <c r="G27" s="67" t="s">
        <v>1519</v>
      </c>
      <c r="H27" s="55" t="s">
        <v>73</v>
      </c>
      <c r="I27" s="67" t="s">
        <v>1527</v>
      </c>
      <c r="J27" s="55" t="s">
        <v>1697</v>
      </c>
      <c r="K27" s="59" t="s">
        <v>150</v>
      </c>
      <c r="L27" s="45">
        <v>1</v>
      </c>
      <c r="M27" s="20"/>
      <c r="N27" s="176"/>
      <c r="O27" s="87" t="s">
        <v>1744</v>
      </c>
      <c r="P27" s="307">
        <v>488</v>
      </c>
      <c r="Q27" s="167">
        <v>14000000</v>
      </c>
      <c r="R27" s="193">
        <v>1294</v>
      </c>
      <c r="S27" s="167">
        <v>14000000</v>
      </c>
      <c r="T27" s="193">
        <v>6313</v>
      </c>
      <c r="U27" s="167">
        <v>14000000</v>
      </c>
      <c r="V27" s="167"/>
    </row>
    <row r="28" spans="2:22" ht="148.5" x14ac:dyDescent="0.2">
      <c r="B28" s="55">
        <v>5</v>
      </c>
      <c r="C28" s="55" t="s">
        <v>156</v>
      </c>
      <c r="D28" s="175">
        <v>615936808.25</v>
      </c>
      <c r="E28" s="167">
        <v>14000000</v>
      </c>
      <c r="F28" s="377">
        <f t="shared" si="0"/>
        <v>2.2729604421234069E-2</v>
      </c>
      <c r="G28" s="67" t="s">
        <v>1520</v>
      </c>
      <c r="H28" s="55" t="s">
        <v>73</v>
      </c>
      <c r="I28" s="67" t="s">
        <v>1528</v>
      </c>
      <c r="J28" s="55" t="s">
        <v>1697</v>
      </c>
      <c r="K28" s="59" t="s">
        <v>150</v>
      </c>
      <c r="L28" s="45">
        <v>1</v>
      </c>
      <c r="M28" s="20"/>
      <c r="N28" s="176"/>
      <c r="O28" s="87" t="s">
        <v>1744</v>
      </c>
      <c r="P28" s="307">
        <v>487</v>
      </c>
      <c r="Q28" s="167">
        <v>14000000</v>
      </c>
      <c r="R28" s="193">
        <v>1298</v>
      </c>
      <c r="S28" s="167">
        <v>14000000</v>
      </c>
      <c r="T28" s="193">
        <v>5229</v>
      </c>
      <c r="U28" s="167">
        <v>14000000</v>
      </c>
      <c r="V28" s="167"/>
    </row>
    <row r="29" spans="2:22" ht="165" x14ac:dyDescent="0.2">
      <c r="B29" s="55">
        <v>5</v>
      </c>
      <c r="C29" s="55" t="s">
        <v>156</v>
      </c>
      <c r="D29" s="175">
        <v>615936808.25</v>
      </c>
      <c r="E29" s="167">
        <v>14000000</v>
      </c>
      <c r="F29" s="63">
        <f t="shared" si="0"/>
        <v>2.2729604421234069E-2</v>
      </c>
      <c r="G29" s="67" t="s">
        <v>1521</v>
      </c>
      <c r="H29" s="55" t="s">
        <v>73</v>
      </c>
      <c r="I29" s="67" t="s">
        <v>1529</v>
      </c>
      <c r="J29" s="55" t="s">
        <v>1697</v>
      </c>
      <c r="K29" s="59" t="s">
        <v>150</v>
      </c>
      <c r="L29" s="45">
        <v>1</v>
      </c>
      <c r="M29" s="20"/>
      <c r="N29" s="176"/>
      <c r="O29" s="87" t="s">
        <v>1744</v>
      </c>
      <c r="P29" s="307">
        <v>492</v>
      </c>
      <c r="Q29" s="167">
        <v>14000000</v>
      </c>
      <c r="R29" s="193">
        <v>1292</v>
      </c>
      <c r="S29" s="167">
        <v>14000000</v>
      </c>
      <c r="T29" s="193">
        <v>5231</v>
      </c>
      <c r="U29" s="167">
        <v>14000000</v>
      </c>
      <c r="V29" s="167"/>
    </row>
    <row r="30" spans="2:22" ht="148.5" x14ac:dyDescent="0.2">
      <c r="B30" s="180">
        <v>5</v>
      </c>
      <c r="C30" s="180" t="s">
        <v>156</v>
      </c>
      <c r="D30" s="413">
        <v>615936808.25</v>
      </c>
      <c r="E30" s="318">
        <v>14000000</v>
      </c>
      <c r="F30" s="377">
        <f t="shared" si="0"/>
        <v>2.2729604421234069E-2</v>
      </c>
      <c r="G30" s="206" t="s">
        <v>1522</v>
      </c>
      <c r="H30" s="180" t="s">
        <v>73</v>
      </c>
      <c r="I30" s="206" t="s">
        <v>1530</v>
      </c>
      <c r="J30" s="180" t="s">
        <v>1697</v>
      </c>
      <c r="K30" s="187" t="s">
        <v>150</v>
      </c>
      <c r="L30" s="45">
        <v>1</v>
      </c>
      <c r="M30" s="501"/>
      <c r="N30" s="176"/>
      <c r="O30" s="87" t="s">
        <v>1744</v>
      </c>
      <c r="P30" s="502">
        <v>490</v>
      </c>
      <c r="Q30" s="318">
        <v>14000000</v>
      </c>
      <c r="R30" s="193">
        <v>1296</v>
      </c>
      <c r="S30" s="318">
        <v>14000000</v>
      </c>
      <c r="T30" s="193">
        <v>5230</v>
      </c>
      <c r="U30" s="318">
        <v>14000000</v>
      </c>
      <c r="V30" s="318"/>
    </row>
    <row r="31" spans="2:22" ht="181.5" x14ac:dyDescent="0.2">
      <c r="B31" s="55">
        <v>5</v>
      </c>
      <c r="C31" s="55" t="s">
        <v>156</v>
      </c>
      <c r="D31" s="175">
        <v>615936808.25</v>
      </c>
      <c r="E31" s="167">
        <v>14000000</v>
      </c>
      <c r="F31" s="63">
        <f t="shared" si="0"/>
        <v>2.2729604421234069E-2</v>
      </c>
      <c r="G31" s="67" t="s">
        <v>1523</v>
      </c>
      <c r="H31" s="55" t="s">
        <v>73</v>
      </c>
      <c r="I31" s="67" t="s">
        <v>1531</v>
      </c>
      <c r="J31" s="55" t="s">
        <v>1697</v>
      </c>
      <c r="K31" s="59" t="s">
        <v>150</v>
      </c>
      <c r="L31" s="39">
        <v>1</v>
      </c>
      <c r="M31" s="20"/>
      <c r="N31" s="203"/>
      <c r="O31" s="87" t="s">
        <v>1744</v>
      </c>
      <c r="P31" s="307">
        <v>486</v>
      </c>
      <c r="Q31" s="167">
        <v>14000000</v>
      </c>
      <c r="R31" s="110">
        <v>1295</v>
      </c>
      <c r="S31" s="167">
        <v>14000000</v>
      </c>
      <c r="T31" s="110">
        <v>5227</v>
      </c>
      <c r="U31" s="167">
        <v>14000000</v>
      </c>
      <c r="V31" s="167"/>
    </row>
    <row r="32" spans="2:22" ht="247.5" x14ac:dyDescent="0.2">
      <c r="B32" s="55">
        <v>5</v>
      </c>
      <c r="C32" s="55" t="s">
        <v>156</v>
      </c>
      <c r="D32" s="175">
        <v>615936808.25</v>
      </c>
      <c r="E32" s="167">
        <v>14000000</v>
      </c>
      <c r="F32" s="63">
        <f t="shared" si="0"/>
        <v>2.2729604421234069E-2</v>
      </c>
      <c r="G32" s="67" t="s">
        <v>1524</v>
      </c>
      <c r="H32" s="55" t="s">
        <v>73</v>
      </c>
      <c r="I32" s="59" t="s">
        <v>1532</v>
      </c>
      <c r="J32" s="55" t="s">
        <v>1697</v>
      </c>
      <c r="K32" s="59" t="s">
        <v>150</v>
      </c>
      <c r="L32" s="39">
        <v>1</v>
      </c>
      <c r="M32" s="20"/>
      <c r="N32" s="203"/>
      <c r="O32" s="87" t="s">
        <v>1744</v>
      </c>
      <c r="P32" s="307">
        <v>493</v>
      </c>
      <c r="Q32" s="208">
        <v>334500000</v>
      </c>
      <c r="R32" s="110">
        <v>1269</v>
      </c>
      <c r="S32" s="208">
        <v>334500000</v>
      </c>
      <c r="T32" s="110">
        <v>6512</v>
      </c>
      <c r="U32" s="208">
        <v>334500000</v>
      </c>
      <c r="V32" s="167"/>
    </row>
  </sheetData>
  <sheetProtection algorithmName="SHA-512" hashValue="hgoSUhQywjG1iHsJWmr1UdkIqpySxdBcW9sjcoT8f+Hy4yHoiQVoajuUtAyIA5sFr62P5tFcjxiU/TXhdUUeSw==" saltValue="GWHpqTI4j46a4rXTY5Wr4w==" spinCount="100000" sheet="1" objects="1" scenarios="1"/>
  <mergeCells count="38">
    <mergeCell ref="J16:J17"/>
    <mergeCell ref="K16:K17"/>
    <mergeCell ref="L16:N16"/>
    <mergeCell ref="O16:O17"/>
    <mergeCell ref="P16:P17"/>
    <mergeCell ref="Q16:Q17"/>
    <mergeCell ref="S16:S17"/>
    <mergeCell ref="U16:U17"/>
    <mergeCell ref="R16:R17"/>
    <mergeCell ref="T16:T17"/>
    <mergeCell ref="H16:H17"/>
    <mergeCell ref="I16:I17"/>
    <mergeCell ref="B14:E14"/>
    <mergeCell ref="H11:H12"/>
    <mergeCell ref="I11:I12"/>
    <mergeCell ref="G11:G12"/>
    <mergeCell ref="B16:B17"/>
    <mergeCell ref="C16:C17"/>
    <mergeCell ref="D16:D17"/>
    <mergeCell ref="E16:E17"/>
    <mergeCell ref="F16:F17"/>
    <mergeCell ref="G16:G17"/>
    <mergeCell ref="V16:V17"/>
    <mergeCell ref="B2:C4"/>
    <mergeCell ref="D2:T2"/>
    <mergeCell ref="U2:V2"/>
    <mergeCell ref="D3:T3"/>
    <mergeCell ref="U3:V3"/>
    <mergeCell ref="D4:T4"/>
    <mergeCell ref="U4:V4"/>
    <mergeCell ref="C8:D8"/>
    <mergeCell ref="C9:D9"/>
    <mergeCell ref="K11:L11"/>
    <mergeCell ref="B11:B12"/>
    <mergeCell ref="C11:C12"/>
    <mergeCell ref="D11:D12"/>
    <mergeCell ref="E11:E12"/>
    <mergeCell ref="F11:F12"/>
  </mergeCells>
  <dataValidations count="1">
    <dataValidation type="list" allowBlank="1" showInputMessage="1" showErrorMessage="1" sqref="H18:H32">
      <formula1>#REF!</formula1>
    </dataValidation>
  </dataValidations>
  <printOptions horizontalCentered="1"/>
  <pageMargins left="0.23622047244094491" right="0.23622047244094491" top="0.74803149606299213" bottom="0.74803149606299213" header="0.31496062992125984" footer="0.31496062992125984"/>
  <pageSetup paperSize="123" scale="5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AC54"/>
  <sheetViews>
    <sheetView zoomScale="70" zoomScaleNormal="70" workbookViewId="0">
      <selection activeCell="C13" sqref="C13"/>
    </sheetView>
  </sheetViews>
  <sheetFormatPr baseColWidth="10" defaultColWidth="21.28515625" defaultRowHeight="15.75" x14ac:dyDescent="0.2"/>
  <cols>
    <col min="1" max="1" width="0.7109375" style="2" customWidth="1"/>
    <col min="2" max="2" width="12.42578125" style="9" customWidth="1"/>
    <col min="3" max="3" width="20.140625" style="10" customWidth="1"/>
    <col min="4" max="4" width="21.7109375" style="32" customWidth="1"/>
    <col min="5" max="5" width="23.28515625" style="15" customWidth="1"/>
    <col min="6" max="6" width="19.85546875" style="15" customWidth="1"/>
    <col min="7" max="7" width="22.85546875" style="13" customWidth="1"/>
    <col min="8" max="8" width="21.7109375" style="13" customWidth="1"/>
    <col min="9" max="9" width="21.28515625" style="35" customWidth="1"/>
    <col min="10" max="10" width="16.42578125" style="27" customWidth="1"/>
    <col min="11" max="11" width="15.7109375" style="29" customWidth="1"/>
    <col min="12" max="13" width="5.42578125" style="44" customWidth="1"/>
    <col min="14" max="14" width="5.42578125" style="25" customWidth="1"/>
    <col min="15" max="15" width="14.7109375" style="25" customWidth="1"/>
    <col min="16" max="18" width="16.42578125" style="25" customWidth="1"/>
    <col min="19" max="20" width="16.42578125" style="3" customWidth="1"/>
    <col min="21" max="21" width="16.42578125" style="30" customWidth="1"/>
    <col min="22" max="22" width="22.140625" style="3" customWidth="1"/>
    <col min="23" max="23" width="14" style="3" customWidth="1"/>
    <col min="24" max="24" width="14" style="2" customWidth="1"/>
    <col min="25" max="16384" width="21.28515625" style="2"/>
  </cols>
  <sheetData>
    <row r="1" spans="1:29" s="5" customFormat="1" x14ac:dyDescent="0.2">
      <c r="A1" s="5" t="s">
        <v>0</v>
      </c>
      <c r="B1" s="8"/>
      <c r="C1" s="8"/>
      <c r="D1" s="31"/>
      <c r="E1" s="14"/>
      <c r="F1" s="14"/>
      <c r="G1" s="12"/>
      <c r="H1" s="12"/>
      <c r="I1" s="34"/>
      <c r="J1" s="26"/>
      <c r="K1" s="28"/>
      <c r="L1" s="42"/>
      <c r="M1" s="42"/>
      <c r="N1" s="23"/>
      <c r="O1" s="23"/>
      <c r="P1" s="23"/>
      <c r="Q1" s="23"/>
      <c r="R1" s="23"/>
      <c r="S1" s="6"/>
      <c r="T1" s="6"/>
      <c r="U1" s="8"/>
    </row>
    <row r="2" spans="1:29" s="8" customFormat="1" ht="31.15" customHeight="1" x14ac:dyDescent="0.2">
      <c r="B2" s="564"/>
      <c r="C2" s="565"/>
      <c r="D2" s="573" t="s">
        <v>1</v>
      </c>
      <c r="E2" s="574"/>
      <c r="F2" s="574"/>
      <c r="G2" s="574"/>
      <c r="H2" s="574"/>
      <c r="I2" s="574"/>
      <c r="J2" s="574"/>
      <c r="K2" s="574"/>
      <c r="L2" s="574"/>
      <c r="M2" s="574"/>
      <c r="N2" s="574"/>
      <c r="O2" s="574"/>
      <c r="P2" s="574"/>
      <c r="Q2" s="574"/>
      <c r="R2" s="574"/>
      <c r="S2" s="574"/>
      <c r="T2" s="575"/>
      <c r="U2" s="573" t="s">
        <v>2</v>
      </c>
      <c r="V2" s="575"/>
      <c r="W2" s="5"/>
      <c r="X2" s="5"/>
      <c r="Y2" s="5"/>
      <c r="Z2" s="5"/>
      <c r="AA2" s="11"/>
      <c r="AB2" s="11"/>
      <c r="AC2" s="11"/>
    </row>
    <row r="3" spans="1:29" s="8" customFormat="1" ht="31.15" customHeight="1" x14ac:dyDescent="0.2">
      <c r="B3" s="566"/>
      <c r="C3" s="567"/>
      <c r="D3" s="573" t="s">
        <v>3</v>
      </c>
      <c r="E3" s="574"/>
      <c r="F3" s="574"/>
      <c r="G3" s="574"/>
      <c r="H3" s="574"/>
      <c r="I3" s="574"/>
      <c r="J3" s="574"/>
      <c r="K3" s="574"/>
      <c r="L3" s="574"/>
      <c r="M3" s="574"/>
      <c r="N3" s="574"/>
      <c r="O3" s="574"/>
      <c r="P3" s="574"/>
      <c r="Q3" s="574"/>
      <c r="R3" s="574"/>
      <c r="S3" s="574"/>
      <c r="T3" s="575"/>
      <c r="U3" s="573" t="s">
        <v>4</v>
      </c>
      <c r="V3" s="575"/>
      <c r="W3" s="5"/>
      <c r="X3" s="5"/>
      <c r="Y3" s="5"/>
      <c r="Z3" s="5"/>
      <c r="AA3" s="11"/>
      <c r="AB3" s="11"/>
      <c r="AC3" s="11"/>
    </row>
    <row r="4" spans="1:29" s="8" customFormat="1" ht="31.15" customHeight="1" x14ac:dyDescent="0.2">
      <c r="B4" s="568"/>
      <c r="C4" s="569"/>
      <c r="D4" s="573" t="s">
        <v>5</v>
      </c>
      <c r="E4" s="574"/>
      <c r="F4" s="574"/>
      <c r="G4" s="574"/>
      <c r="H4" s="574"/>
      <c r="I4" s="574"/>
      <c r="J4" s="574"/>
      <c r="K4" s="574"/>
      <c r="L4" s="574"/>
      <c r="M4" s="574"/>
      <c r="N4" s="574"/>
      <c r="O4" s="574"/>
      <c r="P4" s="574"/>
      <c r="Q4" s="574"/>
      <c r="R4" s="574"/>
      <c r="S4" s="574"/>
      <c r="T4" s="575"/>
      <c r="U4" s="573" t="s">
        <v>6</v>
      </c>
      <c r="V4" s="575"/>
      <c r="W4" s="5"/>
      <c r="X4" s="5"/>
      <c r="Y4" s="5"/>
      <c r="Z4" s="5"/>
      <c r="AA4" s="11"/>
      <c r="AB4" s="11"/>
      <c r="AC4" s="11"/>
    </row>
    <row r="5" spans="1:29" s="5" customFormat="1" ht="16.5" customHeight="1" x14ac:dyDescent="0.2">
      <c r="B5" s="8"/>
      <c r="C5" s="8"/>
      <c r="D5" s="31"/>
      <c r="E5" s="14"/>
      <c r="F5" s="14"/>
      <c r="G5" s="12"/>
      <c r="H5" s="12"/>
      <c r="I5" s="34"/>
      <c r="J5" s="26"/>
      <c r="K5" s="28"/>
      <c r="L5" s="42"/>
      <c r="M5" s="42"/>
      <c r="N5" s="23"/>
      <c r="O5" s="23"/>
      <c r="P5" s="23"/>
      <c r="Q5" s="23"/>
      <c r="R5" s="23"/>
      <c r="S5" s="6"/>
      <c r="T5" s="6"/>
      <c r="U5" s="8"/>
    </row>
    <row r="6" spans="1:29" s="5" customFormat="1" ht="16.5" customHeight="1" x14ac:dyDescent="0.2">
      <c r="B6" s="17">
        <v>13</v>
      </c>
      <c r="C6" s="8"/>
      <c r="D6" s="31"/>
      <c r="E6" s="14"/>
      <c r="F6" s="14"/>
      <c r="G6" s="12"/>
      <c r="H6" s="12"/>
      <c r="I6" s="34"/>
      <c r="J6" s="26"/>
      <c r="K6" s="28"/>
      <c r="L6" s="42"/>
      <c r="M6" s="42"/>
      <c r="N6" s="24"/>
      <c r="U6" s="8"/>
    </row>
    <row r="7" spans="1:29" s="5" customFormat="1" ht="17.25" customHeight="1" x14ac:dyDescent="0.2">
      <c r="D7" s="24"/>
      <c r="E7" s="19"/>
      <c r="F7" s="19"/>
      <c r="G7" s="12"/>
      <c r="H7" s="12"/>
      <c r="I7" s="34"/>
      <c r="J7" s="26"/>
      <c r="K7" s="28"/>
      <c r="L7" s="42"/>
      <c r="M7" s="42"/>
      <c r="N7" s="23"/>
      <c r="U7" s="8"/>
    </row>
    <row r="8" spans="1:29" s="5" customFormat="1" ht="25.9" customHeight="1" x14ac:dyDescent="0.2">
      <c r="C8" s="570" t="s">
        <v>8</v>
      </c>
      <c r="D8" s="571"/>
      <c r="E8" s="16" t="s">
        <v>1647</v>
      </c>
      <c r="F8" s="19"/>
      <c r="G8" s="12"/>
      <c r="H8" s="12"/>
      <c r="I8" s="34"/>
      <c r="J8" s="26"/>
      <c r="K8" s="28"/>
      <c r="L8" s="42"/>
      <c r="M8" s="42"/>
      <c r="N8" s="23"/>
      <c r="U8" s="8"/>
    </row>
    <row r="9" spans="1:29" s="5" customFormat="1" ht="25.9" customHeight="1" x14ac:dyDescent="0.2">
      <c r="C9" s="570" t="s">
        <v>9</v>
      </c>
      <c r="D9" s="571"/>
      <c r="E9" s="16">
        <v>8</v>
      </c>
      <c r="F9" s="19"/>
      <c r="G9" s="12"/>
      <c r="H9" s="12"/>
      <c r="I9" s="34"/>
      <c r="J9" s="26"/>
      <c r="K9" s="28"/>
      <c r="L9" s="42"/>
      <c r="M9" s="42"/>
      <c r="N9" s="23"/>
      <c r="U9" s="8"/>
    </row>
    <row r="10" spans="1:29" s="5" customFormat="1" ht="25.9" customHeight="1" x14ac:dyDescent="0.2">
      <c r="B10" s="8"/>
      <c r="C10" s="8"/>
      <c r="D10" s="31"/>
      <c r="E10" s="14"/>
      <c r="F10" s="14"/>
      <c r="G10" s="12"/>
      <c r="H10" s="12"/>
      <c r="I10" s="34"/>
      <c r="J10" s="26"/>
      <c r="O10" s="23"/>
      <c r="P10" s="23"/>
      <c r="Q10" s="23"/>
      <c r="R10" s="23"/>
      <c r="S10" s="6"/>
      <c r="T10" s="6"/>
      <c r="U10" s="8"/>
    </row>
    <row r="11" spans="1:29" s="18" customFormat="1" ht="25.9" customHeight="1" x14ac:dyDescent="0.25">
      <c r="B11" s="584" t="s">
        <v>10</v>
      </c>
      <c r="C11" s="584" t="s">
        <v>11</v>
      </c>
      <c r="D11" s="584" t="s">
        <v>33</v>
      </c>
      <c r="E11" s="584" t="s">
        <v>34</v>
      </c>
      <c r="F11" s="584" t="s">
        <v>35</v>
      </c>
      <c r="G11" s="572" t="s">
        <v>36</v>
      </c>
      <c r="H11" s="582" t="s">
        <v>37</v>
      </c>
      <c r="I11" s="580" t="s">
        <v>38</v>
      </c>
      <c r="K11" s="578" t="s">
        <v>39</v>
      </c>
      <c r="L11" s="579"/>
      <c r="M11" s="20">
        <f>SUM(M12:M14)</f>
        <v>37</v>
      </c>
    </row>
    <row r="12" spans="1:29" s="18" customFormat="1" ht="25.9" customHeight="1" x14ac:dyDescent="0.25">
      <c r="B12" s="591"/>
      <c r="C12" s="591"/>
      <c r="D12" s="591"/>
      <c r="E12" s="591"/>
      <c r="F12" s="591"/>
      <c r="G12" s="572"/>
      <c r="H12" s="583"/>
      <c r="I12" s="581"/>
      <c r="K12" s="20" t="s">
        <v>40</v>
      </c>
      <c r="L12" s="39">
        <v>1</v>
      </c>
      <c r="M12" s="20">
        <f>COUNT(L18:L89)</f>
        <v>25</v>
      </c>
    </row>
    <row r="13" spans="1:29" s="36" customFormat="1" ht="49.15" customHeight="1" x14ac:dyDescent="0.2">
      <c r="B13" s="119" t="s">
        <v>176</v>
      </c>
      <c r="C13" s="81" t="s">
        <v>1402</v>
      </c>
      <c r="D13" s="81" t="s">
        <v>177</v>
      </c>
      <c r="E13" s="327">
        <v>3991764977.9200001</v>
      </c>
      <c r="F13" s="211">
        <f>SUM(Q18:Q147)</f>
        <v>3917243946</v>
      </c>
      <c r="G13" s="291">
        <f>+SUM(S18:S51)</f>
        <v>3759266495</v>
      </c>
      <c r="H13" s="292">
        <f>SUM(U18:U51)</f>
        <v>3576391457</v>
      </c>
      <c r="I13" s="289">
        <f>+E13-F13</f>
        <v>74521031.920000076</v>
      </c>
      <c r="K13" s="20" t="s">
        <v>42</v>
      </c>
      <c r="L13" s="40">
        <v>2</v>
      </c>
      <c r="M13" s="20">
        <f>COUNT(M18:M237)</f>
        <v>2</v>
      </c>
    </row>
    <row r="14" spans="1:29" s="36" customFormat="1" ht="25.5" x14ac:dyDescent="0.2">
      <c r="B14" s="572" t="s">
        <v>13</v>
      </c>
      <c r="C14" s="572"/>
      <c r="D14" s="572"/>
      <c r="E14" s="572"/>
      <c r="F14" s="293">
        <f>+F13/E13</f>
        <v>0.98133130774677246</v>
      </c>
      <c r="G14" s="293">
        <f>+G13/E13</f>
        <v>0.94175546801827281</v>
      </c>
      <c r="H14" s="293">
        <f>+H13/E13</f>
        <v>0.89594239059223379</v>
      </c>
      <c r="I14" s="286"/>
      <c r="K14" s="20" t="s">
        <v>43</v>
      </c>
      <c r="L14" s="41">
        <v>3</v>
      </c>
      <c r="M14" s="20">
        <f>COUNT(N18:N84)</f>
        <v>10</v>
      </c>
    </row>
    <row r="15" spans="1:29" s="36" customFormat="1" ht="24.6" customHeight="1" x14ac:dyDescent="0.2">
      <c r="B15" s="37"/>
      <c r="C15" s="37"/>
      <c r="L15" s="33"/>
      <c r="M15" s="33"/>
      <c r="N15" s="33"/>
    </row>
    <row r="16" spans="1:29" s="36" customFormat="1" ht="24.6" customHeight="1" x14ac:dyDescent="0.2">
      <c r="B16" s="584" t="s">
        <v>44</v>
      </c>
      <c r="C16" s="584" t="s">
        <v>45</v>
      </c>
      <c r="D16" s="584" t="s">
        <v>46</v>
      </c>
      <c r="E16" s="584" t="s">
        <v>35</v>
      </c>
      <c r="F16" s="584" t="s">
        <v>47</v>
      </c>
      <c r="G16" s="584" t="s">
        <v>48</v>
      </c>
      <c r="H16" s="584" t="s">
        <v>49</v>
      </c>
      <c r="I16" s="584" t="s">
        <v>50</v>
      </c>
      <c r="J16" s="584" t="s">
        <v>51</v>
      </c>
      <c r="K16" s="584" t="s">
        <v>52</v>
      </c>
      <c r="L16" s="586" t="s">
        <v>53</v>
      </c>
      <c r="M16" s="587"/>
      <c r="N16" s="588"/>
      <c r="O16" s="584" t="s">
        <v>54</v>
      </c>
      <c r="P16" s="584" t="s">
        <v>55</v>
      </c>
      <c r="Q16" s="584" t="s">
        <v>56</v>
      </c>
      <c r="R16" s="584" t="s">
        <v>57</v>
      </c>
      <c r="S16" s="584" t="s">
        <v>58</v>
      </c>
      <c r="T16" s="584" t="s">
        <v>59</v>
      </c>
      <c r="U16" s="584" t="s">
        <v>60</v>
      </c>
      <c r="V16" s="572" t="s">
        <v>61</v>
      </c>
    </row>
    <row r="17" spans="2:22" s="36" customFormat="1" ht="24.6" customHeight="1" x14ac:dyDescent="0.2">
      <c r="B17" s="585"/>
      <c r="C17" s="585"/>
      <c r="D17" s="585"/>
      <c r="E17" s="585"/>
      <c r="F17" s="585"/>
      <c r="G17" s="585"/>
      <c r="H17" s="585"/>
      <c r="I17" s="585"/>
      <c r="J17" s="585"/>
      <c r="K17" s="585"/>
      <c r="L17" s="45">
        <v>1</v>
      </c>
      <c r="M17" s="46">
        <v>2</v>
      </c>
      <c r="N17" s="47">
        <v>3</v>
      </c>
      <c r="O17" s="585"/>
      <c r="P17" s="585"/>
      <c r="Q17" s="585"/>
      <c r="R17" s="585"/>
      <c r="S17" s="585"/>
      <c r="T17" s="585"/>
      <c r="U17" s="585"/>
      <c r="V17" s="572"/>
    </row>
    <row r="18" spans="2:22" s="36" customFormat="1" ht="183" customHeight="1" x14ac:dyDescent="0.2">
      <c r="B18" s="56" t="s">
        <v>178</v>
      </c>
      <c r="C18" s="55" t="s">
        <v>179</v>
      </c>
      <c r="D18" s="101">
        <v>6075000</v>
      </c>
      <c r="E18" s="101">
        <v>6075000</v>
      </c>
      <c r="F18" s="102">
        <f t="shared" ref="F18:F53" si="0">+E18/D18</f>
        <v>1</v>
      </c>
      <c r="G18" s="68" t="s">
        <v>180</v>
      </c>
      <c r="H18" s="55" t="s">
        <v>63</v>
      </c>
      <c r="I18" s="55" t="s">
        <v>64</v>
      </c>
      <c r="J18" s="61" t="s">
        <v>181</v>
      </c>
      <c r="K18" s="66"/>
      <c r="L18" s="45">
        <v>1</v>
      </c>
      <c r="M18" s="176"/>
      <c r="N18" s="66"/>
      <c r="O18" s="87" t="s">
        <v>1485</v>
      </c>
      <c r="P18" s="55" t="s">
        <v>182</v>
      </c>
      <c r="Q18" s="94">
        <v>6075000</v>
      </c>
      <c r="R18" s="309">
        <v>907</v>
      </c>
      <c r="S18" s="94">
        <v>6075000</v>
      </c>
      <c r="T18" s="309">
        <v>4301</v>
      </c>
      <c r="U18" s="94">
        <v>6075000</v>
      </c>
      <c r="V18" s="71"/>
    </row>
    <row r="19" spans="2:22" s="36" customFormat="1" ht="119.45" customHeight="1" x14ac:dyDescent="0.2">
      <c r="B19" s="56" t="s">
        <v>183</v>
      </c>
      <c r="C19" s="55" t="s">
        <v>184</v>
      </c>
      <c r="D19" s="66">
        <v>487938430.39999998</v>
      </c>
      <c r="E19" s="101">
        <v>3570000</v>
      </c>
      <c r="F19" s="102">
        <f t="shared" si="0"/>
        <v>7.3164968725119711E-3</v>
      </c>
      <c r="G19" s="99" t="s">
        <v>185</v>
      </c>
      <c r="H19" s="55" t="s">
        <v>73</v>
      </c>
      <c r="I19" s="56" t="s">
        <v>186</v>
      </c>
      <c r="J19" s="61" t="s">
        <v>181</v>
      </c>
      <c r="K19" s="98" t="s">
        <v>75</v>
      </c>
      <c r="L19" s="45">
        <v>1</v>
      </c>
      <c r="M19" s="66"/>
      <c r="N19" s="66"/>
      <c r="O19" s="87" t="s">
        <v>1485</v>
      </c>
      <c r="P19" s="55" t="s">
        <v>187</v>
      </c>
      <c r="Q19" s="94">
        <v>3570000</v>
      </c>
      <c r="R19" s="91">
        <v>333</v>
      </c>
      <c r="S19" s="94">
        <v>3570000</v>
      </c>
      <c r="T19" s="307">
        <v>2798</v>
      </c>
      <c r="U19" s="298">
        <v>3570000</v>
      </c>
      <c r="V19" s="55"/>
    </row>
    <row r="20" spans="2:22" s="36" customFormat="1" ht="119.45" customHeight="1" x14ac:dyDescent="0.2">
      <c r="B20" s="56" t="s">
        <v>183</v>
      </c>
      <c r="C20" s="55" t="s">
        <v>184</v>
      </c>
      <c r="D20" s="66">
        <v>487938430.39999998</v>
      </c>
      <c r="E20" s="101">
        <v>0</v>
      </c>
      <c r="F20" s="102">
        <f t="shared" si="0"/>
        <v>0</v>
      </c>
      <c r="G20" s="99" t="s">
        <v>188</v>
      </c>
      <c r="H20" s="55" t="s">
        <v>73</v>
      </c>
      <c r="I20" s="56" t="s">
        <v>189</v>
      </c>
      <c r="J20" s="61" t="s">
        <v>190</v>
      </c>
      <c r="K20" s="98" t="s">
        <v>103</v>
      </c>
      <c r="L20" s="66"/>
      <c r="M20" s="176"/>
      <c r="N20" s="47">
        <v>3</v>
      </c>
      <c r="O20" s="87" t="s">
        <v>1699</v>
      </c>
      <c r="P20" s="55" t="s">
        <v>1709</v>
      </c>
      <c r="Q20" s="94"/>
      <c r="R20" s="307"/>
      <c r="S20" s="298"/>
      <c r="T20" s="307"/>
      <c r="U20" s="94"/>
      <c r="V20" s="71"/>
    </row>
    <row r="21" spans="2:22" s="36" customFormat="1" ht="119.45" customHeight="1" x14ac:dyDescent="0.2">
      <c r="B21" s="56" t="s">
        <v>183</v>
      </c>
      <c r="C21" s="55" t="s">
        <v>184</v>
      </c>
      <c r="D21" s="66">
        <v>487938430.39999998</v>
      </c>
      <c r="E21" s="101">
        <v>64217274</v>
      </c>
      <c r="F21" s="102">
        <f t="shared" si="0"/>
        <v>0.13160937937877992</v>
      </c>
      <c r="G21" s="99" t="s">
        <v>191</v>
      </c>
      <c r="H21" s="55" t="s">
        <v>73</v>
      </c>
      <c r="I21" s="56" t="s">
        <v>192</v>
      </c>
      <c r="J21" s="61" t="s">
        <v>65</v>
      </c>
      <c r="K21" s="59" t="s">
        <v>169</v>
      </c>
      <c r="L21" s="45">
        <v>1</v>
      </c>
      <c r="M21" s="66"/>
      <c r="N21" s="66"/>
      <c r="O21" s="87" t="s">
        <v>1485</v>
      </c>
      <c r="P21" s="55" t="s">
        <v>193</v>
      </c>
      <c r="Q21" s="94">
        <v>64217274</v>
      </c>
      <c r="R21" s="91">
        <v>332</v>
      </c>
      <c r="S21" s="94">
        <v>64217274</v>
      </c>
      <c r="T21" s="307">
        <v>2892</v>
      </c>
      <c r="U21" s="298">
        <v>64217005</v>
      </c>
      <c r="V21" s="55"/>
    </row>
    <row r="22" spans="2:22" s="36" customFormat="1" ht="119.45" customHeight="1" x14ac:dyDescent="0.2">
      <c r="B22" s="56" t="s">
        <v>183</v>
      </c>
      <c r="C22" s="55" t="s">
        <v>184</v>
      </c>
      <c r="D22" s="66">
        <v>487938430.39999998</v>
      </c>
      <c r="E22" s="101">
        <v>13867691</v>
      </c>
      <c r="F22" s="102">
        <f t="shared" si="0"/>
        <v>2.8420985386684149E-2</v>
      </c>
      <c r="G22" s="99" t="s">
        <v>194</v>
      </c>
      <c r="H22" s="55" t="s">
        <v>73</v>
      </c>
      <c r="I22" s="56" t="s">
        <v>195</v>
      </c>
      <c r="J22" s="61" t="s">
        <v>181</v>
      </c>
      <c r="K22" s="59" t="s">
        <v>196</v>
      </c>
      <c r="L22" s="105">
        <v>1</v>
      </c>
      <c r="M22" s="66"/>
      <c r="N22" s="66"/>
      <c r="O22" s="87" t="s">
        <v>1485</v>
      </c>
      <c r="P22" s="55" t="s">
        <v>197</v>
      </c>
      <c r="Q22" s="94">
        <v>13867691</v>
      </c>
      <c r="R22" s="91">
        <v>350</v>
      </c>
      <c r="S22" s="94">
        <v>13867691</v>
      </c>
      <c r="T22" s="307">
        <v>3161</v>
      </c>
      <c r="U22" s="298">
        <v>13867691</v>
      </c>
      <c r="V22" s="55"/>
    </row>
    <row r="23" spans="2:22" s="36" customFormat="1" ht="119.45" customHeight="1" x14ac:dyDescent="0.2">
      <c r="B23" s="56" t="s">
        <v>183</v>
      </c>
      <c r="C23" s="55" t="s">
        <v>184</v>
      </c>
      <c r="D23" s="66">
        <v>487938430.39999998</v>
      </c>
      <c r="E23" s="139">
        <v>59500000</v>
      </c>
      <c r="F23" s="102">
        <f t="shared" si="0"/>
        <v>0.12194161454186619</v>
      </c>
      <c r="G23" s="99" t="s">
        <v>198</v>
      </c>
      <c r="H23" s="55" t="s">
        <v>73</v>
      </c>
      <c r="I23" s="56" t="s">
        <v>199</v>
      </c>
      <c r="J23" s="55" t="s">
        <v>200</v>
      </c>
      <c r="K23" s="59" t="s">
        <v>201</v>
      </c>
      <c r="L23" s="105">
        <v>1</v>
      </c>
      <c r="M23" s="66"/>
      <c r="N23" s="66"/>
      <c r="O23" s="87" t="s">
        <v>1485</v>
      </c>
      <c r="P23" s="55" t="s">
        <v>202</v>
      </c>
      <c r="Q23" s="298">
        <v>59500000</v>
      </c>
      <c r="R23" s="91">
        <v>1126</v>
      </c>
      <c r="S23" s="94">
        <v>59500000</v>
      </c>
      <c r="T23" s="307">
        <v>4</v>
      </c>
      <c r="U23" s="298">
        <v>33600000</v>
      </c>
      <c r="V23" s="55"/>
    </row>
    <row r="24" spans="2:22" s="36" customFormat="1" ht="119.45" customHeight="1" x14ac:dyDescent="0.2">
      <c r="B24" s="56" t="s">
        <v>183</v>
      </c>
      <c r="C24" s="55" t="s">
        <v>184</v>
      </c>
      <c r="D24" s="66">
        <v>487938430.39999998</v>
      </c>
      <c r="E24" s="101">
        <v>75345000</v>
      </c>
      <c r="F24" s="102">
        <f t="shared" si="0"/>
        <v>0.15441497391020012</v>
      </c>
      <c r="G24" s="99" t="s">
        <v>203</v>
      </c>
      <c r="H24" s="55" t="s">
        <v>73</v>
      </c>
      <c r="I24" s="56" t="s">
        <v>204</v>
      </c>
      <c r="J24" s="61" t="s">
        <v>181</v>
      </c>
      <c r="K24" s="67" t="s">
        <v>75</v>
      </c>
      <c r="L24" s="105">
        <v>1</v>
      </c>
      <c r="M24" s="66"/>
      <c r="N24" s="66"/>
      <c r="O24" s="87" t="s">
        <v>1485</v>
      </c>
      <c r="P24" s="55" t="s">
        <v>205</v>
      </c>
      <c r="Q24" s="94">
        <v>75345000</v>
      </c>
      <c r="R24" s="91">
        <v>331</v>
      </c>
      <c r="S24" s="94">
        <v>75345000</v>
      </c>
      <c r="T24" s="307">
        <v>2478</v>
      </c>
      <c r="U24" s="298">
        <v>75345000</v>
      </c>
      <c r="V24" s="55"/>
    </row>
    <row r="25" spans="2:22" ht="132" customHeight="1" x14ac:dyDescent="0.2">
      <c r="B25" s="111">
        <v>68</v>
      </c>
      <c r="C25" s="111" t="s">
        <v>206</v>
      </c>
      <c r="D25" s="66">
        <v>924278015</v>
      </c>
      <c r="E25" s="167">
        <v>54391392</v>
      </c>
      <c r="F25" s="102">
        <f t="shared" si="0"/>
        <v>5.8847436720649467E-2</v>
      </c>
      <c r="G25" s="112" t="s">
        <v>207</v>
      </c>
      <c r="H25" s="55" t="s">
        <v>73</v>
      </c>
      <c r="I25" s="103" t="s">
        <v>1619</v>
      </c>
      <c r="J25" s="107" t="s">
        <v>1697</v>
      </c>
      <c r="K25" s="107" t="s">
        <v>169</v>
      </c>
      <c r="L25" s="105">
        <v>1</v>
      </c>
      <c r="M25" s="66"/>
      <c r="N25" s="176"/>
      <c r="O25" s="87" t="s">
        <v>1699</v>
      </c>
      <c r="P25" s="320">
        <v>500</v>
      </c>
      <c r="Q25" s="167">
        <v>54391392</v>
      </c>
      <c r="R25" s="307">
        <v>1316</v>
      </c>
      <c r="S25" s="298">
        <v>54391392</v>
      </c>
      <c r="T25" s="110">
        <v>6930</v>
      </c>
      <c r="U25" s="349">
        <v>48280866</v>
      </c>
      <c r="V25" s="167"/>
    </row>
    <row r="26" spans="2:22" ht="134.44999999999999" customHeight="1" x14ac:dyDescent="0.2">
      <c r="B26" s="111">
        <v>68</v>
      </c>
      <c r="C26" s="111" t="s">
        <v>206</v>
      </c>
      <c r="D26" s="66">
        <v>924278015</v>
      </c>
      <c r="E26" s="167">
        <v>869453887</v>
      </c>
      <c r="F26" s="102">
        <f t="shared" si="0"/>
        <v>0.94068437514442016</v>
      </c>
      <c r="G26" s="112" t="s">
        <v>1674</v>
      </c>
      <c r="H26" s="55" t="s">
        <v>73</v>
      </c>
      <c r="I26" s="103" t="s">
        <v>1675</v>
      </c>
      <c r="J26" s="107" t="s">
        <v>1703</v>
      </c>
      <c r="K26" s="107" t="s">
        <v>208</v>
      </c>
      <c r="L26" s="105">
        <v>1</v>
      </c>
      <c r="M26" s="66"/>
      <c r="N26" s="176"/>
      <c r="O26" s="87" t="s">
        <v>1699</v>
      </c>
      <c r="P26" s="334">
        <v>515</v>
      </c>
      <c r="Q26" s="167">
        <v>869453887</v>
      </c>
      <c r="R26" s="307">
        <v>1313</v>
      </c>
      <c r="S26" s="298">
        <v>869453887</v>
      </c>
      <c r="T26" s="110">
        <v>6338</v>
      </c>
      <c r="U26" s="349">
        <v>832300344</v>
      </c>
      <c r="V26" s="167"/>
    </row>
    <row r="27" spans="2:22" ht="127.9" customHeight="1" x14ac:dyDescent="0.2">
      <c r="B27" s="111">
        <v>68</v>
      </c>
      <c r="C27" s="111" t="s">
        <v>209</v>
      </c>
      <c r="D27" s="66">
        <v>924278015</v>
      </c>
      <c r="E27" s="167">
        <v>75495992</v>
      </c>
      <c r="F27" s="102">
        <f t="shared" si="0"/>
        <v>8.1681042689303818E-2</v>
      </c>
      <c r="G27" s="112" t="s">
        <v>1679</v>
      </c>
      <c r="H27" s="55" t="s">
        <v>73</v>
      </c>
      <c r="I27" s="103" t="s">
        <v>1680</v>
      </c>
      <c r="J27" s="107" t="s">
        <v>1703</v>
      </c>
      <c r="K27" s="107" t="s">
        <v>150</v>
      </c>
      <c r="L27" s="105">
        <v>1</v>
      </c>
      <c r="M27" s="66"/>
      <c r="N27" s="176"/>
      <c r="O27" s="87" t="s">
        <v>1699</v>
      </c>
      <c r="P27" s="320">
        <v>504</v>
      </c>
      <c r="Q27" s="167">
        <v>75495992</v>
      </c>
      <c r="R27" s="307">
        <v>1313</v>
      </c>
      <c r="S27" s="298">
        <v>75495992</v>
      </c>
      <c r="T27" s="110">
        <v>6338</v>
      </c>
      <c r="U27" s="298">
        <v>75495992</v>
      </c>
      <c r="V27" s="167"/>
    </row>
    <row r="28" spans="2:22" ht="99" x14ac:dyDescent="0.2">
      <c r="B28" s="56" t="s">
        <v>183</v>
      </c>
      <c r="C28" s="55" t="s">
        <v>184</v>
      </c>
      <c r="D28" s="66">
        <v>487938430.39999998</v>
      </c>
      <c r="E28" s="106"/>
      <c r="F28" s="102">
        <f t="shared" si="0"/>
        <v>0</v>
      </c>
      <c r="G28" s="55" t="s">
        <v>211</v>
      </c>
      <c r="H28" s="55" t="s">
        <v>73</v>
      </c>
      <c r="I28" s="58" t="s">
        <v>212</v>
      </c>
      <c r="J28" s="70"/>
      <c r="K28" s="58" t="s">
        <v>150</v>
      </c>
      <c r="L28" s="108"/>
      <c r="M28" s="108"/>
      <c r="N28" s="47">
        <v>3</v>
      </c>
      <c r="O28" s="87" t="s">
        <v>1485</v>
      </c>
      <c r="P28" s="167"/>
      <c r="Q28" s="167"/>
      <c r="R28" s="307"/>
      <c r="S28" s="298"/>
      <c r="T28" s="307"/>
      <c r="U28" s="298"/>
      <c r="V28" s="167"/>
    </row>
    <row r="29" spans="2:22" ht="99" x14ac:dyDescent="0.2">
      <c r="B29" s="56" t="s">
        <v>183</v>
      </c>
      <c r="C29" s="55" t="s">
        <v>184</v>
      </c>
      <c r="D29" s="66">
        <v>487938430.39999998</v>
      </c>
      <c r="E29" s="167">
        <v>23800000</v>
      </c>
      <c r="F29" s="102">
        <f t="shared" si="0"/>
        <v>4.8776645816746476E-2</v>
      </c>
      <c r="G29" s="55" t="s">
        <v>213</v>
      </c>
      <c r="H29" s="55" t="s">
        <v>73</v>
      </c>
      <c r="I29" s="58" t="s">
        <v>214</v>
      </c>
      <c r="J29" s="55" t="s">
        <v>1697</v>
      </c>
      <c r="K29" s="58" t="s">
        <v>131</v>
      </c>
      <c r="L29" s="105">
        <v>1</v>
      </c>
      <c r="M29" s="108"/>
      <c r="N29" s="176"/>
      <c r="O29" s="87" t="s">
        <v>1699</v>
      </c>
      <c r="P29" s="320">
        <v>499</v>
      </c>
      <c r="Q29" s="167">
        <v>23800000</v>
      </c>
      <c r="R29" s="307">
        <v>1289</v>
      </c>
      <c r="S29" s="298">
        <v>23800000</v>
      </c>
      <c r="T29" s="110">
        <v>5725</v>
      </c>
      <c r="U29" s="349">
        <v>22610000</v>
      </c>
      <c r="V29" s="167"/>
    </row>
    <row r="30" spans="2:22" ht="99" x14ac:dyDescent="0.2">
      <c r="B30" s="56" t="s">
        <v>183</v>
      </c>
      <c r="C30" s="55" t="s">
        <v>184</v>
      </c>
      <c r="D30" s="66">
        <v>487938430.39999998</v>
      </c>
      <c r="E30" s="106"/>
      <c r="F30" s="102">
        <f t="shared" si="0"/>
        <v>0</v>
      </c>
      <c r="G30" s="55" t="s">
        <v>215</v>
      </c>
      <c r="H30" s="55" t="s">
        <v>73</v>
      </c>
      <c r="I30" s="58" t="s">
        <v>216</v>
      </c>
      <c r="J30" s="70"/>
      <c r="K30" s="58" t="s">
        <v>150</v>
      </c>
      <c r="L30" s="108"/>
      <c r="M30" s="108"/>
      <c r="N30" s="47">
        <v>3</v>
      </c>
      <c r="O30" s="87" t="s">
        <v>1485</v>
      </c>
      <c r="P30" s="320"/>
      <c r="Q30" s="167"/>
      <c r="R30" s="307"/>
      <c r="S30" s="298"/>
      <c r="T30" s="307"/>
      <c r="U30" s="298"/>
      <c r="V30" s="167"/>
    </row>
    <row r="31" spans="2:22" ht="99" x14ac:dyDescent="0.2">
      <c r="B31" s="56" t="s">
        <v>183</v>
      </c>
      <c r="C31" s="55" t="s">
        <v>184</v>
      </c>
      <c r="D31" s="66">
        <v>487938430.39999998</v>
      </c>
      <c r="E31" s="106"/>
      <c r="F31" s="102">
        <f t="shared" si="0"/>
        <v>0</v>
      </c>
      <c r="G31" s="55" t="s">
        <v>217</v>
      </c>
      <c r="H31" s="55" t="s">
        <v>73</v>
      </c>
      <c r="I31" s="58" t="s">
        <v>218</v>
      </c>
      <c r="J31" s="70"/>
      <c r="K31" s="58" t="s">
        <v>136</v>
      </c>
      <c r="L31" s="108"/>
      <c r="M31" s="108"/>
      <c r="N31" s="47">
        <v>3</v>
      </c>
      <c r="O31" s="87" t="s">
        <v>1485</v>
      </c>
      <c r="P31" s="320"/>
      <c r="Q31" s="167"/>
      <c r="R31" s="307"/>
      <c r="S31" s="298"/>
      <c r="T31" s="307"/>
      <c r="U31" s="298"/>
      <c r="V31" s="167"/>
    </row>
    <row r="32" spans="2:22" ht="99" x14ac:dyDescent="0.2">
      <c r="B32" s="56" t="s">
        <v>183</v>
      </c>
      <c r="C32" s="55" t="s">
        <v>184</v>
      </c>
      <c r="D32" s="66">
        <v>487938430.39999998</v>
      </c>
      <c r="E32" s="106"/>
      <c r="F32" s="102">
        <f t="shared" si="0"/>
        <v>0</v>
      </c>
      <c r="G32" s="55" t="s">
        <v>219</v>
      </c>
      <c r="H32" s="55" t="s">
        <v>73</v>
      </c>
      <c r="I32" s="58" t="s">
        <v>220</v>
      </c>
      <c r="J32" s="70"/>
      <c r="K32" s="58" t="s">
        <v>221</v>
      </c>
      <c r="L32" s="108"/>
      <c r="M32" s="108"/>
      <c r="N32" s="47">
        <v>3</v>
      </c>
      <c r="O32" s="87" t="s">
        <v>1485</v>
      </c>
      <c r="P32" s="320"/>
      <c r="Q32" s="167"/>
      <c r="R32" s="307"/>
      <c r="S32" s="298"/>
      <c r="T32" s="307"/>
      <c r="U32" s="298"/>
      <c r="V32" s="167"/>
    </row>
    <row r="33" spans="2:22" ht="115.5" x14ac:dyDescent="0.2">
      <c r="B33" s="56" t="s">
        <v>183</v>
      </c>
      <c r="C33" s="55" t="s">
        <v>184</v>
      </c>
      <c r="D33" s="66">
        <v>487938430.39999998</v>
      </c>
      <c r="E33" s="108">
        <v>11800000</v>
      </c>
      <c r="F33" s="102">
        <f t="shared" si="0"/>
        <v>2.4183379018386908E-2</v>
      </c>
      <c r="G33" s="55" t="s">
        <v>222</v>
      </c>
      <c r="H33" s="55" t="s">
        <v>73</v>
      </c>
      <c r="I33" s="58" t="s">
        <v>223</v>
      </c>
      <c r="J33" s="55" t="s">
        <v>293</v>
      </c>
      <c r="K33" s="58" t="s">
        <v>131</v>
      </c>
      <c r="L33" s="108"/>
      <c r="M33" s="137">
        <v>2</v>
      </c>
      <c r="N33" s="176"/>
      <c r="O33" s="87" t="s">
        <v>1485</v>
      </c>
      <c r="P33" s="320">
        <v>385</v>
      </c>
      <c r="Q33" s="167">
        <v>11800000</v>
      </c>
      <c r="R33" s="307">
        <v>1197</v>
      </c>
      <c r="S33" s="298">
        <v>11800000</v>
      </c>
      <c r="T33" s="307"/>
      <c r="U33" s="298"/>
      <c r="V33" s="167"/>
    </row>
    <row r="34" spans="2:22" ht="115.5" x14ac:dyDescent="0.2">
      <c r="B34" s="56" t="s">
        <v>183</v>
      </c>
      <c r="C34" s="55" t="s">
        <v>184</v>
      </c>
      <c r="D34" s="66">
        <v>487938430.39999998</v>
      </c>
      <c r="E34" s="167">
        <v>54000005</v>
      </c>
      <c r="F34" s="102">
        <f t="shared" si="0"/>
        <v>0.11066971083981256</v>
      </c>
      <c r="G34" s="55" t="s">
        <v>224</v>
      </c>
      <c r="H34" s="55" t="s">
        <v>73</v>
      </c>
      <c r="I34" s="58" t="s">
        <v>225</v>
      </c>
      <c r="J34" s="55" t="s">
        <v>293</v>
      </c>
      <c r="K34" s="58" t="s">
        <v>221</v>
      </c>
      <c r="L34" s="105">
        <v>1</v>
      </c>
      <c r="M34" s="176"/>
      <c r="N34" s="176"/>
      <c r="O34" s="87" t="s">
        <v>1511</v>
      </c>
      <c r="P34" s="320">
        <v>440</v>
      </c>
      <c r="Q34" s="167">
        <v>54000005</v>
      </c>
      <c r="R34" s="307">
        <v>1320</v>
      </c>
      <c r="S34" s="298">
        <v>54000005</v>
      </c>
      <c r="T34" s="110">
        <v>5784</v>
      </c>
      <c r="U34" s="349">
        <v>54000004</v>
      </c>
      <c r="V34" s="167"/>
    </row>
    <row r="35" spans="2:22" ht="99" x14ac:dyDescent="0.2">
      <c r="B35" s="56" t="s">
        <v>183</v>
      </c>
      <c r="C35" s="55" t="s">
        <v>184</v>
      </c>
      <c r="D35" s="66">
        <v>487938430.39999998</v>
      </c>
      <c r="E35" s="167"/>
      <c r="F35" s="102">
        <f t="shared" si="0"/>
        <v>0</v>
      </c>
      <c r="G35" s="55" t="s">
        <v>226</v>
      </c>
      <c r="H35" s="55" t="s">
        <v>73</v>
      </c>
      <c r="I35" s="58" t="s">
        <v>227</v>
      </c>
      <c r="J35" s="55" t="s">
        <v>541</v>
      </c>
      <c r="K35" s="58" t="s">
        <v>221</v>
      </c>
      <c r="L35" s="108"/>
      <c r="M35" s="138"/>
      <c r="N35" s="47">
        <v>3</v>
      </c>
      <c r="O35" s="87" t="s">
        <v>1699</v>
      </c>
      <c r="P35" s="334" t="s">
        <v>1710</v>
      </c>
      <c r="Q35" s="167"/>
      <c r="R35" s="307"/>
      <c r="S35" s="298"/>
      <c r="T35" s="307"/>
      <c r="U35" s="298"/>
      <c r="V35" s="167"/>
    </row>
    <row r="36" spans="2:22" ht="99" x14ac:dyDescent="0.2">
      <c r="B36" s="56" t="s">
        <v>183</v>
      </c>
      <c r="C36" s="55" t="s">
        <v>184</v>
      </c>
      <c r="D36" s="66">
        <v>487938430.39999998</v>
      </c>
      <c r="E36" s="106"/>
      <c r="F36" s="102">
        <f t="shared" si="0"/>
        <v>0</v>
      </c>
      <c r="G36" s="55" t="s">
        <v>228</v>
      </c>
      <c r="H36" s="55" t="s">
        <v>73</v>
      </c>
      <c r="I36" s="58" t="s">
        <v>229</v>
      </c>
      <c r="J36" s="70"/>
      <c r="K36" s="58" t="s">
        <v>150</v>
      </c>
      <c r="L36" s="108"/>
      <c r="M36" s="108"/>
      <c r="N36" s="47">
        <v>3</v>
      </c>
      <c r="O36" s="87" t="s">
        <v>1485</v>
      </c>
      <c r="P36" s="167"/>
      <c r="Q36" s="167"/>
      <c r="R36" s="307"/>
      <c r="S36" s="298"/>
      <c r="T36" s="307"/>
      <c r="U36" s="298"/>
      <c r="V36" s="167"/>
    </row>
    <row r="37" spans="2:22" ht="280.5" x14ac:dyDescent="0.2">
      <c r="B37" s="56" t="s">
        <v>183</v>
      </c>
      <c r="C37" s="55" t="s">
        <v>184</v>
      </c>
      <c r="D37" s="66">
        <v>487938430.39999998</v>
      </c>
      <c r="E37" s="302">
        <v>30000000</v>
      </c>
      <c r="F37" s="102">
        <f t="shared" si="0"/>
        <v>6.1483166995898918E-2</v>
      </c>
      <c r="G37" s="55" t="s">
        <v>230</v>
      </c>
      <c r="H37" s="55" t="s">
        <v>73</v>
      </c>
      <c r="I37" s="58" t="s">
        <v>231</v>
      </c>
      <c r="J37" s="55" t="s">
        <v>1487</v>
      </c>
      <c r="K37" s="58" t="s">
        <v>136</v>
      </c>
      <c r="L37" s="105">
        <v>1</v>
      </c>
      <c r="M37" s="176"/>
      <c r="N37" s="176"/>
      <c r="O37" s="87" t="s">
        <v>1485</v>
      </c>
      <c r="P37" s="334">
        <v>411</v>
      </c>
      <c r="Q37" s="167">
        <v>30000000</v>
      </c>
      <c r="R37" s="307">
        <v>1216</v>
      </c>
      <c r="S37" s="298">
        <v>30000000</v>
      </c>
      <c r="T37" s="58">
        <v>5948</v>
      </c>
      <c r="U37" s="298">
        <v>30000000</v>
      </c>
      <c r="V37" s="167"/>
    </row>
    <row r="38" spans="2:22" ht="148.5" x14ac:dyDescent="0.2">
      <c r="B38" s="56" t="s">
        <v>183</v>
      </c>
      <c r="C38" s="55" t="s">
        <v>184</v>
      </c>
      <c r="D38" s="66">
        <v>487938430.39999998</v>
      </c>
      <c r="E38" s="108">
        <v>18000000</v>
      </c>
      <c r="F38" s="102">
        <f t="shared" si="0"/>
        <v>3.6889900197539349E-2</v>
      </c>
      <c r="G38" s="55" t="s">
        <v>232</v>
      </c>
      <c r="H38" s="55" t="s">
        <v>73</v>
      </c>
      <c r="I38" s="58" t="s">
        <v>233</v>
      </c>
      <c r="J38" s="55" t="s">
        <v>293</v>
      </c>
      <c r="K38" s="58" t="s">
        <v>131</v>
      </c>
      <c r="L38" s="105">
        <v>1</v>
      </c>
      <c r="M38" s="176"/>
      <c r="N38" s="176"/>
      <c r="O38" s="87" t="s">
        <v>1485</v>
      </c>
      <c r="P38" s="334">
        <v>386</v>
      </c>
      <c r="Q38" s="167">
        <v>18000000</v>
      </c>
      <c r="R38" s="307">
        <v>1206</v>
      </c>
      <c r="S38" s="298">
        <v>18000000</v>
      </c>
      <c r="T38" s="110">
        <v>5687</v>
      </c>
      <c r="U38" s="349">
        <v>17253000</v>
      </c>
      <c r="V38" s="167"/>
    </row>
    <row r="39" spans="2:22" ht="99" x14ac:dyDescent="0.2">
      <c r="B39" s="56" t="s">
        <v>183</v>
      </c>
      <c r="C39" s="55" t="s">
        <v>184</v>
      </c>
      <c r="D39" s="66">
        <v>487938430.39999998</v>
      </c>
      <c r="E39" s="139">
        <v>79500000</v>
      </c>
      <c r="F39" s="102">
        <f t="shared" si="0"/>
        <v>0.16293039253913214</v>
      </c>
      <c r="G39" s="55" t="s">
        <v>234</v>
      </c>
      <c r="H39" s="55" t="s">
        <v>73</v>
      </c>
      <c r="I39" s="58" t="s">
        <v>235</v>
      </c>
      <c r="J39" s="55" t="s">
        <v>200</v>
      </c>
      <c r="K39" s="58" t="s">
        <v>150</v>
      </c>
      <c r="L39" s="105">
        <v>1</v>
      </c>
      <c r="M39" s="138"/>
      <c r="N39" s="138"/>
      <c r="O39" s="87" t="s">
        <v>1485</v>
      </c>
      <c r="P39" s="91">
        <v>350</v>
      </c>
      <c r="Q39" s="298">
        <v>79500000</v>
      </c>
      <c r="R39" s="307">
        <v>1059</v>
      </c>
      <c r="S39" s="298">
        <v>79500000</v>
      </c>
      <c r="T39" s="307">
        <v>5137</v>
      </c>
      <c r="U39" s="298">
        <v>79500000</v>
      </c>
      <c r="V39" s="167"/>
    </row>
    <row r="40" spans="2:22" ht="99" x14ac:dyDescent="0.2">
      <c r="B40" s="56" t="s">
        <v>183</v>
      </c>
      <c r="C40" s="55" t="s">
        <v>184</v>
      </c>
      <c r="D40" s="66">
        <v>487938430.39999998</v>
      </c>
      <c r="E40" s="106"/>
      <c r="F40" s="102">
        <f t="shared" si="0"/>
        <v>0</v>
      </c>
      <c r="G40" s="55" t="s">
        <v>236</v>
      </c>
      <c r="H40" s="55" t="s">
        <v>73</v>
      </c>
      <c r="I40" s="58" t="s">
        <v>237</v>
      </c>
      <c r="J40" s="70"/>
      <c r="K40" s="58" t="s">
        <v>150</v>
      </c>
      <c r="L40" s="108"/>
      <c r="M40" s="108"/>
      <c r="N40" s="47">
        <v>3</v>
      </c>
      <c r="O40" s="87" t="s">
        <v>1485</v>
      </c>
      <c r="P40" s="307"/>
      <c r="Q40" s="167"/>
      <c r="R40" s="307"/>
      <c r="S40" s="298"/>
      <c r="T40" s="307"/>
      <c r="U40" s="298"/>
      <c r="V40" s="167"/>
    </row>
    <row r="41" spans="2:22" ht="94.15" customHeight="1" x14ac:dyDescent="0.2">
      <c r="B41" s="56" t="s">
        <v>183</v>
      </c>
      <c r="C41" s="55" t="s">
        <v>184</v>
      </c>
      <c r="D41" s="66">
        <v>487938430.39999998</v>
      </c>
      <c r="E41" s="108">
        <v>26360880</v>
      </c>
      <c r="F41" s="102">
        <f t="shared" si="0"/>
        <v>5.4025012906628395E-2</v>
      </c>
      <c r="G41" s="55" t="s">
        <v>238</v>
      </c>
      <c r="H41" s="55" t="s">
        <v>73</v>
      </c>
      <c r="I41" s="58" t="s">
        <v>239</v>
      </c>
      <c r="J41" s="55" t="s">
        <v>293</v>
      </c>
      <c r="K41" s="58" t="s">
        <v>131</v>
      </c>
      <c r="L41" s="105">
        <v>1</v>
      </c>
      <c r="M41" s="176"/>
      <c r="N41" s="176"/>
      <c r="O41" s="87" t="s">
        <v>1485</v>
      </c>
      <c r="P41" s="307">
        <v>384</v>
      </c>
      <c r="Q41" s="167">
        <v>26360880</v>
      </c>
      <c r="R41" s="307">
        <v>1195</v>
      </c>
      <c r="S41" s="298">
        <v>26360880</v>
      </c>
      <c r="T41" s="110">
        <v>5923</v>
      </c>
      <c r="U41" s="349">
        <v>26360850</v>
      </c>
      <c r="V41" s="167"/>
    </row>
    <row r="42" spans="2:22" ht="115.5" x14ac:dyDescent="0.2">
      <c r="B42" s="56" t="s">
        <v>183</v>
      </c>
      <c r="C42" s="55" t="s">
        <v>184</v>
      </c>
      <c r="D42" s="66">
        <v>487938430.39999998</v>
      </c>
      <c r="E42" s="108">
        <v>13147766</v>
      </c>
      <c r="F42" s="102">
        <f t="shared" si="0"/>
        <v>2.6945543086700066E-2</v>
      </c>
      <c r="G42" s="55" t="s">
        <v>240</v>
      </c>
      <c r="H42" s="55" t="s">
        <v>73</v>
      </c>
      <c r="I42" s="58" t="s">
        <v>241</v>
      </c>
      <c r="J42" s="55" t="s">
        <v>293</v>
      </c>
      <c r="K42" s="98" t="s">
        <v>150</v>
      </c>
      <c r="L42" s="108"/>
      <c r="M42" s="137">
        <v>2</v>
      </c>
      <c r="N42" s="176"/>
      <c r="O42" s="87" t="s">
        <v>1485</v>
      </c>
      <c r="P42" s="307">
        <v>387</v>
      </c>
      <c r="Q42" s="167">
        <v>13147766</v>
      </c>
      <c r="R42" s="307">
        <v>1194</v>
      </c>
      <c r="S42" s="298">
        <v>13147766</v>
      </c>
      <c r="T42" s="307"/>
      <c r="U42" s="298"/>
      <c r="V42" s="167"/>
    </row>
    <row r="43" spans="2:22" ht="99" x14ac:dyDescent="0.2">
      <c r="B43" s="56" t="s">
        <v>183</v>
      </c>
      <c r="C43" s="55" t="s">
        <v>184</v>
      </c>
      <c r="D43" s="66">
        <v>487938430.39999998</v>
      </c>
      <c r="E43" s="106"/>
      <c r="F43" s="102">
        <f t="shared" si="0"/>
        <v>0</v>
      </c>
      <c r="G43" s="55" t="s">
        <v>242</v>
      </c>
      <c r="H43" s="55" t="s">
        <v>73</v>
      </c>
      <c r="I43" s="58" t="s">
        <v>243</v>
      </c>
      <c r="J43" s="70"/>
      <c r="K43" s="98" t="s">
        <v>136</v>
      </c>
      <c r="L43" s="108"/>
      <c r="M43" s="108"/>
      <c r="N43" s="47">
        <v>3</v>
      </c>
      <c r="O43" s="87" t="s">
        <v>1485</v>
      </c>
      <c r="P43" s="307"/>
      <c r="Q43" s="167"/>
      <c r="R43" s="307"/>
      <c r="S43" s="298"/>
      <c r="T43" s="307"/>
      <c r="U43" s="298"/>
      <c r="V43" s="167"/>
    </row>
    <row r="44" spans="2:22" ht="99" x14ac:dyDescent="0.2">
      <c r="B44" s="56" t="s">
        <v>183</v>
      </c>
      <c r="C44" s="55" t="s">
        <v>184</v>
      </c>
      <c r="D44" s="66">
        <v>487938430.39999998</v>
      </c>
      <c r="E44" s="106"/>
      <c r="F44" s="102">
        <f t="shared" si="0"/>
        <v>0</v>
      </c>
      <c r="G44" s="55" t="s">
        <v>244</v>
      </c>
      <c r="H44" s="55" t="s">
        <v>73</v>
      </c>
      <c r="I44" s="58" t="s">
        <v>245</v>
      </c>
      <c r="J44" s="70"/>
      <c r="K44" s="58" t="s">
        <v>150</v>
      </c>
      <c r="L44" s="108"/>
      <c r="M44" s="108"/>
      <c r="N44" s="47">
        <v>3</v>
      </c>
      <c r="O44" s="87" t="s">
        <v>1485</v>
      </c>
      <c r="P44" s="307"/>
      <c r="Q44" s="167"/>
      <c r="R44" s="307"/>
      <c r="S44" s="298"/>
      <c r="T44" s="307"/>
      <c r="U44" s="298"/>
      <c r="V44" s="167"/>
    </row>
    <row r="45" spans="2:22" ht="170.45" customHeight="1" x14ac:dyDescent="0.2">
      <c r="B45" s="111">
        <v>52</v>
      </c>
      <c r="C45" s="55" t="s">
        <v>1481</v>
      </c>
      <c r="D45" s="66">
        <v>21794387.530000001</v>
      </c>
      <c r="E45" s="196">
        <v>20369797</v>
      </c>
      <c r="F45" s="102">
        <f t="shared" si="0"/>
        <v>0.93463498214670859</v>
      </c>
      <c r="G45" s="55" t="s">
        <v>246</v>
      </c>
      <c r="H45" s="55" t="s">
        <v>73</v>
      </c>
      <c r="I45" s="55" t="s">
        <v>1618</v>
      </c>
      <c r="J45" s="55" t="s">
        <v>1697</v>
      </c>
      <c r="K45" s="196" t="s">
        <v>247</v>
      </c>
      <c r="L45" s="105">
        <v>1</v>
      </c>
      <c r="M45" s="108"/>
      <c r="N45" s="176"/>
      <c r="O45" s="87" t="s">
        <v>1744</v>
      </c>
      <c r="P45" s="91">
        <v>502</v>
      </c>
      <c r="Q45" s="196">
        <v>20369797</v>
      </c>
      <c r="R45" s="91">
        <v>1272</v>
      </c>
      <c r="S45" s="94">
        <v>20369797</v>
      </c>
      <c r="T45" s="110">
        <v>6078</v>
      </c>
      <c r="U45" s="94">
        <v>20369797</v>
      </c>
      <c r="V45" s="167"/>
    </row>
    <row r="46" spans="2:22" ht="181.5" x14ac:dyDescent="0.2">
      <c r="B46" s="365">
        <v>53</v>
      </c>
      <c r="C46" s="180" t="s">
        <v>248</v>
      </c>
      <c r="D46" s="366">
        <v>177766451.27000001</v>
      </c>
      <c r="E46" s="363">
        <v>167572006</v>
      </c>
      <c r="F46" s="367">
        <f t="shared" si="0"/>
        <v>0.94265259166075033</v>
      </c>
      <c r="G46" s="180" t="s">
        <v>248</v>
      </c>
      <c r="H46" s="180" t="s">
        <v>73</v>
      </c>
      <c r="I46" s="180" t="s">
        <v>249</v>
      </c>
      <c r="J46" s="180" t="s">
        <v>1645</v>
      </c>
      <c r="K46" s="317" t="s">
        <v>208</v>
      </c>
      <c r="L46" s="105">
        <v>1</v>
      </c>
      <c r="M46" s="108"/>
      <c r="N46" s="176"/>
      <c r="O46" s="87" t="s">
        <v>1744</v>
      </c>
      <c r="P46" s="453">
        <v>445</v>
      </c>
      <c r="Q46" s="303">
        <v>167572006</v>
      </c>
      <c r="R46" s="91">
        <v>1231</v>
      </c>
      <c r="S46" s="94">
        <v>167572006</v>
      </c>
      <c r="T46" s="110">
        <v>6000</v>
      </c>
      <c r="U46" s="349">
        <v>153911030</v>
      </c>
      <c r="V46" s="167"/>
    </row>
    <row r="47" spans="2:22" ht="114.6" customHeight="1" x14ac:dyDescent="0.2">
      <c r="B47" s="59">
        <v>62</v>
      </c>
      <c r="C47" s="59" t="s">
        <v>1512</v>
      </c>
      <c r="D47" s="124">
        <v>266504832.80000001</v>
      </c>
      <c r="E47" s="167">
        <v>187008346</v>
      </c>
      <c r="F47" s="102">
        <f t="shared" si="0"/>
        <v>0.70170714742850993</v>
      </c>
      <c r="G47" s="59" t="s">
        <v>1505</v>
      </c>
      <c r="H47" s="55" t="s">
        <v>73</v>
      </c>
      <c r="I47" s="59" t="s">
        <v>1508</v>
      </c>
      <c r="J47" s="55" t="s">
        <v>1703</v>
      </c>
      <c r="K47" s="59" t="s">
        <v>150</v>
      </c>
      <c r="L47" s="105">
        <v>1</v>
      </c>
      <c r="M47" s="108"/>
      <c r="N47" s="176"/>
      <c r="O47" s="87" t="s">
        <v>1744</v>
      </c>
      <c r="P47" s="320">
        <v>506</v>
      </c>
      <c r="Q47" s="167">
        <v>187008346</v>
      </c>
      <c r="R47" s="320">
        <v>1279</v>
      </c>
      <c r="S47" s="298">
        <v>187008346</v>
      </c>
      <c r="T47" s="110">
        <v>6107</v>
      </c>
      <c r="U47" s="349">
        <v>185466260</v>
      </c>
      <c r="V47" s="167"/>
    </row>
    <row r="48" spans="2:22" ht="132" x14ac:dyDescent="0.2">
      <c r="B48" s="59">
        <v>63</v>
      </c>
      <c r="C48" s="59" t="s">
        <v>1513</v>
      </c>
      <c r="D48" s="124">
        <v>764821589</v>
      </c>
      <c r="E48" s="167">
        <v>764493948</v>
      </c>
      <c r="F48" s="367">
        <f t="shared" si="0"/>
        <v>0.99957161120356397</v>
      </c>
      <c r="G48" s="67" t="s">
        <v>1506</v>
      </c>
      <c r="H48" s="55" t="s">
        <v>73</v>
      </c>
      <c r="I48" s="67" t="s">
        <v>1509</v>
      </c>
      <c r="J48" s="55" t="s">
        <v>1703</v>
      </c>
      <c r="K48" s="59" t="s">
        <v>150</v>
      </c>
      <c r="L48" s="105">
        <v>1</v>
      </c>
      <c r="M48" s="108"/>
      <c r="N48" s="176"/>
      <c r="O48" s="87" t="s">
        <v>1744</v>
      </c>
      <c r="P48" s="320">
        <v>510</v>
      </c>
      <c r="Q48" s="167">
        <v>764493948</v>
      </c>
      <c r="R48" s="320">
        <v>1312</v>
      </c>
      <c r="S48" s="298">
        <v>764493948</v>
      </c>
      <c r="T48" s="110">
        <v>6513</v>
      </c>
      <c r="U48" s="349">
        <v>755033153</v>
      </c>
      <c r="V48" s="167"/>
    </row>
    <row r="49" spans="2:22" ht="132" x14ac:dyDescent="0.2">
      <c r="B49" s="59">
        <v>64</v>
      </c>
      <c r="C49" s="59" t="s">
        <v>1514</v>
      </c>
      <c r="D49" s="124">
        <v>203253686</v>
      </c>
      <c r="E49" s="167">
        <v>203253686</v>
      </c>
      <c r="F49" s="102">
        <f t="shared" si="0"/>
        <v>1</v>
      </c>
      <c r="G49" s="67" t="s">
        <v>1507</v>
      </c>
      <c r="H49" s="55" t="s">
        <v>73</v>
      </c>
      <c r="I49" s="67" t="s">
        <v>1510</v>
      </c>
      <c r="J49" s="55" t="s">
        <v>1697</v>
      </c>
      <c r="K49" s="59" t="s">
        <v>150</v>
      </c>
      <c r="L49" s="105">
        <v>1</v>
      </c>
      <c r="M49" s="108"/>
      <c r="N49" s="176"/>
      <c r="O49" s="87" t="s">
        <v>1744</v>
      </c>
      <c r="P49" s="320">
        <v>503</v>
      </c>
      <c r="Q49" s="167">
        <v>203253686</v>
      </c>
      <c r="R49" s="320">
        <v>1272</v>
      </c>
      <c r="S49" s="298">
        <v>203253686</v>
      </c>
      <c r="T49" s="167">
        <v>6078</v>
      </c>
      <c r="U49" s="298">
        <v>203253686</v>
      </c>
      <c r="V49" s="167"/>
    </row>
    <row r="50" spans="2:22" ht="247.5" x14ac:dyDescent="0.2">
      <c r="B50" s="59" t="s">
        <v>1516</v>
      </c>
      <c r="C50" s="59" t="s">
        <v>1515</v>
      </c>
      <c r="D50" s="124">
        <v>1000000000</v>
      </c>
      <c r="E50" s="167">
        <v>407186267</v>
      </c>
      <c r="F50" s="367">
        <f t="shared" si="0"/>
        <v>0.40718626699999999</v>
      </c>
      <c r="G50" s="67" t="s">
        <v>1677</v>
      </c>
      <c r="H50" s="55" t="s">
        <v>73</v>
      </c>
      <c r="I50" s="67" t="s">
        <v>1678</v>
      </c>
      <c r="J50" s="55" t="s">
        <v>1703</v>
      </c>
      <c r="K50" s="59" t="s">
        <v>150</v>
      </c>
      <c r="L50" s="105">
        <v>1</v>
      </c>
      <c r="M50" s="108"/>
      <c r="N50" s="176"/>
      <c r="O50" s="87" t="s">
        <v>1744</v>
      </c>
      <c r="P50" s="320">
        <v>529</v>
      </c>
      <c r="Q50" s="167">
        <v>407186269</v>
      </c>
      <c r="R50" s="320">
        <v>1323</v>
      </c>
      <c r="S50" s="298">
        <v>407186269</v>
      </c>
      <c r="T50" s="110">
        <v>6095</v>
      </c>
      <c r="U50" s="349">
        <v>383115600</v>
      </c>
      <c r="V50" s="167"/>
    </row>
    <row r="51" spans="2:22" ht="247.5" x14ac:dyDescent="0.2">
      <c r="B51" s="59" t="s">
        <v>1516</v>
      </c>
      <c r="C51" s="59" t="s">
        <v>1515</v>
      </c>
      <c r="D51" s="124">
        <v>1000000000</v>
      </c>
      <c r="E51" s="167">
        <v>530857556</v>
      </c>
      <c r="F51" s="102">
        <f t="shared" si="0"/>
        <v>0.53085755599999995</v>
      </c>
      <c r="G51" s="67" t="s">
        <v>1676</v>
      </c>
      <c r="H51" s="55" t="s">
        <v>73</v>
      </c>
      <c r="I51" s="67" t="s">
        <v>1728</v>
      </c>
      <c r="J51" s="55" t="s">
        <v>1703</v>
      </c>
      <c r="K51" s="59" t="s">
        <v>150</v>
      </c>
      <c r="L51" s="105">
        <v>1</v>
      </c>
      <c r="M51" s="108"/>
      <c r="N51" s="131"/>
      <c r="O51" s="87" t="s">
        <v>1744</v>
      </c>
      <c r="P51" s="320">
        <v>525</v>
      </c>
      <c r="Q51" s="167">
        <v>530857556</v>
      </c>
      <c r="R51" s="320">
        <v>1329</v>
      </c>
      <c r="S51" s="298">
        <v>530857556</v>
      </c>
      <c r="T51" s="110">
        <v>6935</v>
      </c>
      <c r="U51" s="349">
        <v>492766179</v>
      </c>
      <c r="V51" s="167"/>
    </row>
    <row r="52" spans="2:22" ht="247.5" x14ac:dyDescent="0.2">
      <c r="B52" s="59" t="s">
        <v>1516</v>
      </c>
      <c r="C52" s="59" t="s">
        <v>1515</v>
      </c>
      <c r="D52" s="124">
        <v>1000000000</v>
      </c>
      <c r="E52" s="167">
        <v>61885950</v>
      </c>
      <c r="F52" s="102">
        <f t="shared" ref="F52:F54" si="1">+E52/D52</f>
        <v>6.1885950000000002E-2</v>
      </c>
      <c r="G52" s="67" t="s">
        <v>1721</v>
      </c>
      <c r="H52" s="55" t="s">
        <v>73</v>
      </c>
      <c r="I52" s="67" t="s">
        <v>1722</v>
      </c>
      <c r="J52" s="55" t="s">
        <v>1703</v>
      </c>
      <c r="K52" s="59" t="s">
        <v>150</v>
      </c>
      <c r="L52" s="105">
        <v>1</v>
      </c>
      <c r="M52" s="108"/>
      <c r="N52" s="131"/>
      <c r="O52" s="87" t="s">
        <v>1744</v>
      </c>
      <c r="P52" s="320">
        <v>576</v>
      </c>
      <c r="Q52" s="167">
        <v>61885950</v>
      </c>
      <c r="R52" s="320">
        <v>1428</v>
      </c>
      <c r="S52" s="298">
        <v>61885950</v>
      </c>
      <c r="T52" s="110">
        <v>6650</v>
      </c>
      <c r="U52" s="349">
        <v>48240934</v>
      </c>
      <c r="V52" s="167"/>
    </row>
    <row r="53" spans="2:22" ht="148.5" x14ac:dyDescent="0.2">
      <c r="B53" s="56" t="s">
        <v>183</v>
      </c>
      <c r="C53" s="55" t="s">
        <v>184</v>
      </c>
      <c r="D53" s="66">
        <v>487938430.39999998</v>
      </c>
      <c r="E53" s="61">
        <v>69612882</v>
      </c>
      <c r="F53" s="450">
        <f t="shared" si="0"/>
        <v>0.14266734830239353</v>
      </c>
      <c r="G53" s="59" t="s">
        <v>1745</v>
      </c>
      <c r="H53" s="55" t="s">
        <v>73</v>
      </c>
      <c r="I53" s="56" t="s">
        <v>1749</v>
      </c>
      <c r="J53" s="70"/>
      <c r="K53" s="59" t="s">
        <v>150</v>
      </c>
      <c r="L53" s="105">
        <v>1</v>
      </c>
      <c r="M53" s="108"/>
      <c r="N53" s="57"/>
      <c r="O53" s="87" t="s">
        <v>1744</v>
      </c>
      <c r="P53" s="56" t="s">
        <v>1747</v>
      </c>
      <c r="Q53" s="61">
        <v>69612882</v>
      </c>
      <c r="R53" s="110">
        <v>1408</v>
      </c>
      <c r="S53" s="349">
        <v>69612882</v>
      </c>
      <c r="T53" s="110">
        <v>6445</v>
      </c>
      <c r="U53" s="349">
        <v>52020000</v>
      </c>
      <c r="V53" s="72"/>
    </row>
    <row r="54" spans="2:22" ht="148.5" x14ac:dyDescent="0.2">
      <c r="B54" s="56" t="s">
        <v>183</v>
      </c>
      <c r="C54" s="55" t="s">
        <v>184</v>
      </c>
      <c r="D54" s="66">
        <v>487938430.39999998</v>
      </c>
      <c r="E54" s="61">
        <v>26478619</v>
      </c>
      <c r="F54" s="450">
        <f t="shared" si="1"/>
        <v>5.42663117932594E-2</v>
      </c>
      <c r="G54" s="59" t="s">
        <v>1746</v>
      </c>
      <c r="H54" s="55" t="s">
        <v>73</v>
      </c>
      <c r="I54" s="58" t="s">
        <v>1750</v>
      </c>
      <c r="J54" s="70"/>
      <c r="K54" s="72" t="s">
        <v>150</v>
      </c>
      <c r="L54" s="105">
        <v>1</v>
      </c>
      <c r="M54" s="108"/>
      <c r="N54" s="57"/>
      <c r="O54" s="87" t="s">
        <v>1744</v>
      </c>
      <c r="P54" s="56" t="s">
        <v>1748</v>
      </c>
      <c r="Q54" s="61">
        <v>26478619</v>
      </c>
      <c r="R54" s="110">
        <v>1423</v>
      </c>
      <c r="S54" s="298">
        <v>26478619</v>
      </c>
      <c r="T54" s="110">
        <v>6214</v>
      </c>
      <c r="U54" s="298">
        <v>26478619</v>
      </c>
      <c r="V54" s="72"/>
    </row>
  </sheetData>
  <sheetProtection algorithmName="SHA-512" hashValue="Ra4qmIo4SwzVPG169WXQ8y0YT/6X06DtZeLAT3/S/qJVLeVXHspUWHuf2vNkngyCtA++tfOoyR4BtId86X8/Ig==" saltValue="JSvgpYCnorQqqh5eL8eZXw==" spinCount="100000" sheet="1" objects="1" scenarios="1" selectLockedCells="1" selectUnlockedCells="1"/>
  <mergeCells count="38">
    <mergeCell ref="J16:J17"/>
    <mergeCell ref="K16:K17"/>
    <mergeCell ref="L16:N16"/>
    <mergeCell ref="O16:O17"/>
    <mergeCell ref="P16:P17"/>
    <mergeCell ref="Q16:Q17"/>
    <mergeCell ref="S16:S17"/>
    <mergeCell ref="U16:U17"/>
    <mergeCell ref="R16:R17"/>
    <mergeCell ref="T16:T17"/>
    <mergeCell ref="H16:H17"/>
    <mergeCell ref="I16:I17"/>
    <mergeCell ref="B14:E14"/>
    <mergeCell ref="H11:H12"/>
    <mergeCell ref="I11:I12"/>
    <mergeCell ref="G11:G12"/>
    <mergeCell ref="B16:B17"/>
    <mergeCell ref="C16:C17"/>
    <mergeCell ref="D16:D17"/>
    <mergeCell ref="E16:E17"/>
    <mergeCell ref="F16:F17"/>
    <mergeCell ref="G16:G17"/>
    <mergeCell ref="V16:V17"/>
    <mergeCell ref="B2:C4"/>
    <mergeCell ref="D2:T2"/>
    <mergeCell ref="U2:V2"/>
    <mergeCell ref="D3:T3"/>
    <mergeCell ref="U3:V3"/>
    <mergeCell ref="D4:T4"/>
    <mergeCell ref="U4:V4"/>
    <mergeCell ref="C8:D8"/>
    <mergeCell ref="C9:D9"/>
    <mergeCell ref="K11:L11"/>
    <mergeCell ref="B11:B12"/>
    <mergeCell ref="C11:C12"/>
    <mergeCell ref="D11:D12"/>
    <mergeCell ref="E11:E12"/>
    <mergeCell ref="F11:F12"/>
  </mergeCells>
  <phoneticPr fontId="49" type="noConversion"/>
  <dataValidations count="1">
    <dataValidation type="list" allowBlank="1" showInputMessage="1" showErrorMessage="1" sqref="H18:H54">
      <formula1>#REF!</formula1>
    </dataValidation>
  </dataValidations>
  <printOptions horizontalCentered="1"/>
  <pageMargins left="0.23622047244094491" right="0.23622047244094491" top="0.74803149606299213" bottom="0.74803149606299213" header="0.31496062992125984" footer="0.31496062992125984"/>
  <pageSetup paperSize="123" scale="5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AC46"/>
  <sheetViews>
    <sheetView zoomScale="70" zoomScaleNormal="70" workbookViewId="0">
      <selection activeCell="E12" sqref="E12"/>
    </sheetView>
  </sheetViews>
  <sheetFormatPr baseColWidth="10" defaultColWidth="21.28515625" defaultRowHeight="15.75" x14ac:dyDescent="0.2"/>
  <cols>
    <col min="1" max="1" width="0.7109375" style="2" customWidth="1"/>
    <col min="2" max="2" width="9.42578125" style="9" customWidth="1"/>
    <col min="3" max="3" width="24.140625" style="10" customWidth="1"/>
    <col min="4" max="4" width="18.5703125" style="32" customWidth="1"/>
    <col min="5" max="5" width="25.28515625" style="15" bestFit="1" customWidth="1"/>
    <col min="6" max="6" width="23.140625" style="15" customWidth="1"/>
    <col min="7" max="7" width="23.140625" style="13" customWidth="1"/>
    <col min="8" max="8" width="20.42578125" style="13" customWidth="1"/>
    <col min="9" max="9" width="20.42578125" style="35" customWidth="1"/>
    <col min="10" max="10" width="25" style="27" customWidth="1"/>
    <col min="11" max="11" width="15.85546875" style="29" customWidth="1"/>
    <col min="12" max="13" width="5.42578125" style="44" customWidth="1"/>
    <col min="14" max="14" width="5.42578125" style="25" customWidth="1"/>
    <col min="15" max="15" width="12.5703125" style="25" customWidth="1"/>
    <col min="16" max="16" width="8.28515625" style="25" customWidth="1"/>
    <col min="17" max="17" width="18.7109375" style="25" customWidth="1"/>
    <col min="18" max="18" width="16.42578125" style="25" customWidth="1"/>
    <col min="19" max="19" width="19.140625" style="3" customWidth="1"/>
    <col min="20" max="20" width="16.42578125" style="3" customWidth="1"/>
    <col min="21" max="21" width="16.42578125" style="30" customWidth="1"/>
    <col min="22" max="22" width="21.7109375" style="3" customWidth="1"/>
    <col min="23" max="24" width="14" style="3" customWidth="1"/>
    <col min="25" max="25" width="14" style="2" customWidth="1"/>
    <col min="26" max="16384" width="21.28515625" style="2"/>
  </cols>
  <sheetData>
    <row r="1" spans="1:29" s="5" customFormat="1" x14ac:dyDescent="0.2">
      <c r="A1" s="5" t="s">
        <v>1486</v>
      </c>
      <c r="B1" s="8"/>
      <c r="C1" s="8"/>
      <c r="D1" s="31"/>
      <c r="E1" s="14"/>
      <c r="F1" s="14"/>
      <c r="G1" s="12"/>
      <c r="H1" s="12"/>
      <c r="I1" s="34"/>
      <c r="J1" s="26"/>
      <c r="K1" s="28"/>
      <c r="L1" s="42"/>
      <c r="M1" s="42"/>
      <c r="N1" s="23"/>
      <c r="O1" s="23"/>
      <c r="P1" s="23"/>
      <c r="Q1" s="23"/>
      <c r="R1" s="23"/>
      <c r="S1" s="6"/>
      <c r="T1" s="6"/>
      <c r="U1" s="8"/>
    </row>
    <row r="2" spans="1:29" s="8" customFormat="1" ht="31.15" customHeight="1" x14ac:dyDescent="0.2">
      <c r="B2" s="564"/>
      <c r="C2" s="565"/>
      <c r="D2" s="573" t="s">
        <v>1</v>
      </c>
      <c r="E2" s="574"/>
      <c r="F2" s="574"/>
      <c r="G2" s="574"/>
      <c r="H2" s="574"/>
      <c r="I2" s="574"/>
      <c r="J2" s="574"/>
      <c r="K2" s="574"/>
      <c r="L2" s="574"/>
      <c r="M2" s="574"/>
      <c r="N2" s="574"/>
      <c r="O2" s="574"/>
      <c r="P2" s="574"/>
      <c r="Q2" s="574"/>
      <c r="R2" s="574"/>
      <c r="S2" s="574"/>
      <c r="T2" s="575"/>
      <c r="U2" s="573" t="s">
        <v>2</v>
      </c>
      <c r="V2" s="575"/>
      <c r="W2" s="5"/>
      <c r="X2" s="5"/>
      <c r="Y2" s="5"/>
      <c r="Z2" s="5"/>
      <c r="AA2" s="11"/>
      <c r="AB2" s="11"/>
      <c r="AC2" s="11"/>
    </row>
    <row r="3" spans="1:29" s="8" customFormat="1" ht="31.15" customHeight="1" x14ac:dyDescent="0.2">
      <c r="B3" s="566"/>
      <c r="C3" s="567"/>
      <c r="D3" s="573" t="s">
        <v>3</v>
      </c>
      <c r="E3" s="574"/>
      <c r="F3" s="574"/>
      <c r="G3" s="574"/>
      <c r="H3" s="574"/>
      <c r="I3" s="574"/>
      <c r="J3" s="574"/>
      <c r="K3" s="574"/>
      <c r="L3" s="574"/>
      <c r="M3" s="574"/>
      <c r="N3" s="574"/>
      <c r="O3" s="574"/>
      <c r="P3" s="574"/>
      <c r="Q3" s="574"/>
      <c r="R3" s="574"/>
      <c r="S3" s="574"/>
      <c r="T3" s="575"/>
      <c r="U3" s="573" t="s">
        <v>4</v>
      </c>
      <c r="V3" s="575"/>
      <c r="W3" s="5"/>
      <c r="X3" s="5"/>
      <c r="Y3" s="5"/>
      <c r="Z3" s="5"/>
      <c r="AA3" s="11"/>
      <c r="AB3" s="11"/>
      <c r="AC3" s="11"/>
    </row>
    <row r="4" spans="1:29" s="8" customFormat="1" ht="31.15" customHeight="1" x14ac:dyDescent="0.2">
      <c r="B4" s="568"/>
      <c r="C4" s="569"/>
      <c r="D4" s="573" t="s">
        <v>5</v>
      </c>
      <c r="E4" s="574"/>
      <c r="F4" s="574"/>
      <c r="G4" s="574"/>
      <c r="H4" s="574"/>
      <c r="I4" s="574"/>
      <c r="J4" s="574"/>
      <c r="K4" s="574"/>
      <c r="L4" s="574"/>
      <c r="M4" s="574"/>
      <c r="N4" s="574"/>
      <c r="O4" s="574"/>
      <c r="P4" s="574"/>
      <c r="Q4" s="574"/>
      <c r="R4" s="574"/>
      <c r="S4" s="574"/>
      <c r="T4" s="575"/>
      <c r="U4" s="573" t="s">
        <v>6</v>
      </c>
      <c r="V4" s="575"/>
      <c r="W4" s="5"/>
      <c r="X4" s="5"/>
      <c r="Y4" s="5"/>
      <c r="Z4" s="5"/>
      <c r="AA4" s="11"/>
      <c r="AB4" s="11"/>
      <c r="AC4" s="11"/>
    </row>
    <row r="5" spans="1:29" s="5" customFormat="1" ht="16.5" customHeight="1" x14ac:dyDescent="0.2">
      <c r="B5" s="8"/>
      <c r="C5" s="8"/>
      <c r="D5" s="31"/>
      <c r="E5" s="14"/>
      <c r="F5" s="14"/>
      <c r="G5" s="12"/>
      <c r="H5" s="12"/>
      <c r="I5" s="34"/>
      <c r="J5" s="26"/>
      <c r="K5" s="28"/>
      <c r="L5" s="42"/>
      <c r="M5" s="42"/>
      <c r="N5" s="23"/>
      <c r="O5" s="23"/>
      <c r="P5" s="23"/>
      <c r="Q5" s="23"/>
      <c r="R5" s="23"/>
      <c r="S5" s="6"/>
      <c r="T5" s="6"/>
      <c r="U5" s="8"/>
    </row>
    <row r="6" spans="1:29" s="5" customFormat="1" ht="16.5" customHeight="1" x14ac:dyDescent="0.2">
      <c r="B6" s="17" t="s">
        <v>7</v>
      </c>
      <c r="C6" s="8"/>
      <c r="D6" s="31"/>
      <c r="E6" s="14"/>
      <c r="F6" s="14"/>
      <c r="G6" s="12"/>
      <c r="H6" s="12"/>
      <c r="I6" s="34"/>
      <c r="J6" s="26"/>
      <c r="K6" s="28"/>
      <c r="L6" s="42"/>
      <c r="M6" s="42"/>
      <c r="N6" s="24"/>
      <c r="U6" s="8"/>
    </row>
    <row r="7" spans="1:29" s="5" customFormat="1" ht="25.9" customHeight="1" x14ac:dyDescent="0.2">
      <c r="C7" s="570" t="s">
        <v>8</v>
      </c>
      <c r="D7" s="571"/>
      <c r="E7" s="16" t="s">
        <v>1647</v>
      </c>
      <c r="F7" s="19"/>
      <c r="G7" s="12"/>
      <c r="H7" s="12"/>
      <c r="I7" s="34"/>
      <c r="J7" s="26"/>
      <c r="K7" s="28"/>
      <c r="L7" s="42"/>
      <c r="M7" s="42"/>
      <c r="N7" s="23"/>
      <c r="U7" s="8"/>
    </row>
    <row r="8" spans="1:29" s="5" customFormat="1" ht="25.9" customHeight="1" x14ac:dyDescent="0.2">
      <c r="C8" s="570" t="s">
        <v>9</v>
      </c>
      <c r="D8" s="571"/>
      <c r="E8" s="16">
        <v>8</v>
      </c>
      <c r="F8" s="19"/>
      <c r="G8" s="12"/>
      <c r="H8" s="12"/>
      <c r="I8" s="34"/>
      <c r="J8" s="26"/>
      <c r="K8" s="28"/>
      <c r="L8" s="42"/>
      <c r="M8" s="42"/>
      <c r="N8" s="23"/>
      <c r="U8" s="8"/>
    </row>
    <row r="9" spans="1:29" s="5" customFormat="1" ht="25.9" customHeight="1" x14ac:dyDescent="0.2">
      <c r="B9" s="8"/>
      <c r="C9" s="8"/>
      <c r="D9" s="31"/>
      <c r="E9" s="14"/>
      <c r="F9" s="14"/>
      <c r="G9" s="12"/>
      <c r="H9" s="12"/>
      <c r="I9" s="34"/>
      <c r="J9" s="26"/>
      <c r="O9" s="23"/>
      <c r="P9" s="23"/>
      <c r="Q9" s="23"/>
      <c r="R9" s="23"/>
      <c r="S9" s="6"/>
      <c r="T9" s="6"/>
      <c r="U9" s="8"/>
    </row>
    <row r="10" spans="1:29" s="18" customFormat="1" ht="25.9" customHeight="1" x14ac:dyDescent="0.25">
      <c r="B10" s="584" t="s">
        <v>10</v>
      </c>
      <c r="C10" s="584" t="s">
        <v>11</v>
      </c>
      <c r="D10" s="584" t="s">
        <v>33</v>
      </c>
      <c r="E10" s="584" t="s">
        <v>34</v>
      </c>
      <c r="F10" s="584" t="s">
        <v>35</v>
      </c>
      <c r="G10" s="572" t="s">
        <v>36</v>
      </c>
      <c r="H10" s="582" t="s">
        <v>37</v>
      </c>
      <c r="I10" s="580" t="s">
        <v>38</v>
      </c>
      <c r="K10" s="578" t="s">
        <v>39</v>
      </c>
      <c r="L10" s="579"/>
      <c r="M10" s="20">
        <f>SUM(M11:M13)</f>
        <v>30</v>
      </c>
    </row>
    <row r="11" spans="1:29" s="18" customFormat="1" ht="25.9" customHeight="1" x14ac:dyDescent="0.25">
      <c r="B11" s="591"/>
      <c r="C11" s="591"/>
      <c r="D11" s="591"/>
      <c r="E11" s="591"/>
      <c r="F11" s="591"/>
      <c r="G11" s="572"/>
      <c r="H11" s="583"/>
      <c r="I11" s="581"/>
      <c r="K11" s="20" t="s">
        <v>40</v>
      </c>
      <c r="L11" s="39">
        <v>1</v>
      </c>
      <c r="M11" s="20">
        <f>COUNT(L17:L49)</f>
        <v>25</v>
      </c>
    </row>
    <row r="12" spans="1:29" s="36" customFormat="1" ht="48.6" customHeight="1" x14ac:dyDescent="0.2">
      <c r="B12" s="119" t="s">
        <v>250</v>
      </c>
      <c r="C12" s="120" t="s">
        <v>251</v>
      </c>
      <c r="D12" s="81" t="s">
        <v>177</v>
      </c>
      <c r="E12" s="115">
        <v>2650543454.25</v>
      </c>
      <c r="F12" s="212">
        <f>SUM(E17:E296)</f>
        <v>2726540861</v>
      </c>
      <c r="G12" s="291">
        <f>+SUM(S17:S50)</f>
        <v>2727229562</v>
      </c>
      <c r="H12" s="292">
        <f>SUM(U17:U50)</f>
        <v>2601902856</v>
      </c>
      <c r="I12" s="289">
        <f>+E12-F12</f>
        <v>-75997406.75</v>
      </c>
      <c r="K12" s="20" t="s">
        <v>42</v>
      </c>
      <c r="L12" s="40">
        <v>2</v>
      </c>
      <c r="M12" s="20">
        <f>COUNT(M17:M55)</f>
        <v>5</v>
      </c>
    </row>
    <row r="13" spans="1:29" s="36" customFormat="1" ht="25.5" x14ac:dyDescent="0.2">
      <c r="B13" s="572" t="s">
        <v>13</v>
      </c>
      <c r="C13" s="572"/>
      <c r="D13" s="572"/>
      <c r="E13" s="572"/>
      <c r="F13" s="293">
        <f>+F12/E12</f>
        <v>1.0286723866489125</v>
      </c>
      <c r="G13" s="293">
        <f>+G12/E12</f>
        <v>1.0289322205327507</v>
      </c>
      <c r="H13" s="293">
        <f>+H12/E12</f>
        <v>0.98164882067033932</v>
      </c>
      <c r="I13" s="286"/>
      <c r="K13" s="20" t="s">
        <v>43</v>
      </c>
      <c r="L13" s="41">
        <v>3</v>
      </c>
      <c r="M13" s="20">
        <f>COUNT(N17:N274)</f>
        <v>0</v>
      </c>
    </row>
    <row r="14" spans="1:29" s="36" customFormat="1" ht="24.6" customHeight="1" x14ac:dyDescent="0.2">
      <c r="B14" s="37"/>
      <c r="C14" s="37"/>
      <c r="L14" s="33"/>
      <c r="M14" s="33"/>
      <c r="N14" s="33"/>
    </row>
    <row r="15" spans="1:29" s="36" customFormat="1" ht="24.6" customHeight="1" x14ac:dyDescent="0.2">
      <c r="B15" s="584" t="s">
        <v>44</v>
      </c>
      <c r="C15" s="584" t="s">
        <v>45</v>
      </c>
      <c r="D15" s="584" t="s">
        <v>46</v>
      </c>
      <c r="E15" s="584" t="s">
        <v>35</v>
      </c>
      <c r="F15" s="584" t="s">
        <v>47</v>
      </c>
      <c r="G15" s="584" t="s">
        <v>48</v>
      </c>
      <c r="H15" s="584" t="s">
        <v>49</v>
      </c>
      <c r="I15" s="584" t="s">
        <v>50</v>
      </c>
      <c r="J15" s="584" t="s">
        <v>51</v>
      </c>
      <c r="K15" s="584" t="s">
        <v>52</v>
      </c>
      <c r="L15" s="586" t="s">
        <v>53</v>
      </c>
      <c r="M15" s="587"/>
      <c r="N15" s="588"/>
      <c r="O15" s="584" t="s">
        <v>54</v>
      </c>
      <c r="P15" s="584" t="s">
        <v>55</v>
      </c>
      <c r="Q15" s="584" t="s">
        <v>56</v>
      </c>
      <c r="R15" s="584" t="s">
        <v>57</v>
      </c>
      <c r="S15" s="584" t="s">
        <v>58</v>
      </c>
      <c r="T15" s="584" t="s">
        <v>59</v>
      </c>
      <c r="U15" s="584" t="s">
        <v>60</v>
      </c>
      <c r="V15" s="572" t="s">
        <v>61</v>
      </c>
    </row>
    <row r="16" spans="1:29" s="36" customFormat="1" ht="24.6" customHeight="1" x14ac:dyDescent="0.2">
      <c r="B16" s="591"/>
      <c r="C16" s="591"/>
      <c r="D16" s="591"/>
      <c r="E16" s="591"/>
      <c r="F16" s="591"/>
      <c r="G16" s="591"/>
      <c r="H16" s="591"/>
      <c r="I16" s="591"/>
      <c r="J16" s="591"/>
      <c r="K16" s="591"/>
      <c r="L16" s="39">
        <v>1</v>
      </c>
      <c r="M16" s="40">
        <v>2</v>
      </c>
      <c r="N16" s="41">
        <v>3</v>
      </c>
      <c r="O16" s="591"/>
      <c r="P16" s="591"/>
      <c r="Q16" s="591"/>
      <c r="R16" s="591"/>
      <c r="S16" s="591"/>
      <c r="T16" s="591"/>
      <c r="U16" s="591"/>
      <c r="V16" s="572"/>
    </row>
    <row r="17" spans="2:22" s="36" customFormat="1" ht="105.6" customHeight="1" x14ac:dyDescent="0.2">
      <c r="B17" s="56" t="s">
        <v>252</v>
      </c>
      <c r="C17" s="96" t="s">
        <v>253</v>
      </c>
      <c r="D17" s="328">
        <v>1291054459.71</v>
      </c>
      <c r="E17" s="101">
        <v>229210363</v>
      </c>
      <c r="F17" s="117">
        <f>+E17/D17</f>
        <v>0.17753733103674482</v>
      </c>
      <c r="G17" s="55" t="s">
        <v>254</v>
      </c>
      <c r="H17" s="96" t="s">
        <v>73</v>
      </c>
      <c r="I17" s="56" t="s">
        <v>255</v>
      </c>
      <c r="J17" s="61" t="s">
        <v>65</v>
      </c>
      <c r="K17" s="98" t="s">
        <v>75</v>
      </c>
      <c r="L17" s="39">
        <v>1</v>
      </c>
      <c r="M17" s="97"/>
      <c r="N17" s="97"/>
      <c r="O17" s="335" t="s">
        <v>1483</v>
      </c>
      <c r="P17" s="463" t="s">
        <v>256</v>
      </c>
      <c r="Q17" s="94">
        <v>229210363</v>
      </c>
      <c r="R17" s="91">
        <v>470</v>
      </c>
      <c r="S17" s="94">
        <v>229210363</v>
      </c>
      <c r="T17" s="307">
        <v>3083</v>
      </c>
      <c r="U17" s="298">
        <v>229210363</v>
      </c>
      <c r="V17" s="91"/>
    </row>
    <row r="18" spans="2:22" s="36" customFormat="1" ht="105.6" customHeight="1" x14ac:dyDescent="0.2">
      <c r="B18" s="56" t="s">
        <v>252</v>
      </c>
      <c r="C18" s="96" t="s">
        <v>253</v>
      </c>
      <c r="D18" s="328">
        <v>1291054459.71</v>
      </c>
      <c r="E18" s="101">
        <v>262000000</v>
      </c>
      <c r="F18" s="117">
        <f t="shared" ref="F18:F46" si="0">+E18/D18</f>
        <v>0.202934894054625</v>
      </c>
      <c r="G18" s="55" t="s">
        <v>257</v>
      </c>
      <c r="H18" s="96" t="s">
        <v>73</v>
      </c>
      <c r="I18" s="56" t="s">
        <v>258</v>
      </c>
      <c r="J18" s="61" t="s">
        <v>259</v>
      </c>
      <c r="K18" s="55" t="s">
        <v>75</v>
      </c>
      <c r="L18" s="39">
        <v>1</v>
      </c>
      <c r="M18" s="97"/>
      <c r="N18" s="97"/>
      <c r="O18" s="335" t="s">
        <v>1483</v>
      </c>
      <c r="P18" s="463" t="s">
        <v>260</v>
      </c>
      <c r="Q18" s="94">
        <v>262000000</v>
      </c>
      <c r="R18" s="91">
        <v>491</v>
      </c>
      <c r="S18" s="94">
        <v>262000000</v>
      </c>
      <c r="T18" s="307">
        <v>3704</v>
      </c>
      <c r="U18" s="298">
        <v>262000000</v>
      </c>
      <c r="V18" s="91"/>
    </row>
    <row r="19" spans="2:22" s="36" customFormat="1" ht="105.6" customHeight="1" x14ac:dyDescent="0.2">
      <c r="B19" s="184" t="s">
        <v>252</v>
      </c>
      <c r="C19" s="181" t="s">
        <v>253</v>
      </c>
      <c r="D19" s="328">
        <v>1291054459.71</v>
      </c>
      <c r="E19" s="130">
        <v>52000000</v>
      </c>
      <c r="F19" s="329">
        <f t="shared" si="0"/>
        <v>4.0277154545192755E-2</v>
      </c>
      <c r="G19" s="180" t="s">
        <v>261</v>
      </c>
      <c r="H19" s="181" t="s">
        <v>73</v>
      </c>
      <c r="I19" s="184" t="s">
        <v>262</v>
      </c>
      <c r="J19" s="128" t="s">
        <v>181</v>
      </c>
      <c r="K19" s="206" t="s">
        <v>75</v>
      </c>
      <c r="L19" s="271">
        <v>1</v>
      </c>
      <c r="M19" s="183"/>
      <c r="N19" s="183"/>
      <c r="O19" s="335" t="s">
        <v>1483</v>
      </c>
      <c r="P19" s="463" t="s">
        <v>263</v>
      </c>
      <c r="Q19" s="94">
        <v>52000000</v>
      </c>
      <c r="R19" s="91">
        <v>466</v>
      </c>
      <c r="S19" s="94">
        <v>52000000</v>
      </c>
      <c r="T19" s="307">
        <v>2740</v>
      </c>
      <c r="U19" s="298">
        <v>52000000</v>
      </c>
      <c r="V19" s="91"/>
    </row>
    <row r="20" spans="2:22" s="36" customFormat="1" ht="105.6" customHeight="1" x14ac:dyDescent="0.25">
      <c r="B20" s="258" t="s">
        <v>252</v>
      </c>
      <c r="C20" s="259" t="s">
        <v>253</v>
      </c>
      <c r="D20" s="328">
        <v>1291054459.71</v>
      </c>
      <c r="E20" s="263">
        <v>22100000</v>
      </c>
      <c r="F20" s="330">
        <f t="shared" si="0"/>
        <v>1.7117790681706921E-2</v>
      </c>
      <c r="G20" s="259" t="s">
        <v>264</v>
      </c>
      <c r="H20" s="259" t="s">
        <v>73</v>
      </c>
      <c r="I20" s="258" t="s">
        <v>265</v>
      </c>
      <c r="J20" s="262" t="s">
        <v>1477</v>
      </c>
      <c r="K20" s="258" t="s">
        <v>266</v>
      </c>
      <c r="L20" s="271">
        <v>1</v>
      </c>
      <c r="M20" s="321"/>
      <c r="N20" s="321"/>
      <c r="O20" s="335" t="s">
        <v>1483</v>
      </c>
      <c r="P20" s="463">
        <v>388</v>
      </c>
      <c r="Q20" s="94">
        <v>22100000</v>
      </c>
      <c r="R20" s="58">
        <v>1192</v>
      </c>
      <c r="S20" s="94">
        <v>22100000</v>
      </c>
      <c r="T20">
        <v>5729</v>
      </c>
      <c r="U20" s="94">
        <v>22100000</v>
      </c>
      <c r="V20" s="91"/>
    </row>
    <row r="21" spans="2:22" s="36" customFormat="1" ht="105.6" customHeight="1" x14ac:dyDescent="0.25">
      <c r="B21" s="258" t="s">
        <v>252</v>
      </c>
      <c r="C21" s="259" t="s">
        <v>253</v>
      </c>
      <c r="D21" s="328">
        <v>1291054459.71</v>
      </c>
      <c r="E21" s="263">
        <v>13000000</v>
      </c>
      <c r="F21" s="330">
        <f t="shared" si="0"/>
        <v>1.0069288636298189E-2</v>
      </c>
      <c r="G21" s="259" t="s">
        <v>267</v>
      </c>
      <c r="H21" s="259" t="s">
        <v>73</v>
      </c>
      <c r="I21" s="258" t="s">
        <v>268</v>
      </c>
      <c r="J21" s="262" t="s">
        <v>1477</v>
      </c>
      <c r="K21" s="258" t="s">
        <v>269</v>
      </c>
      <c r="L21" s="271">
        <v>1</v>
      </c>
      <c r="M21" s="321"/>
      <c r="N21" s="321"/>
      <c r="O21" s="335" t="s">
        <v>1483</v>
      </c>
      <c r="P21" s="463">
        <v>389</v>
      </c>
      <c r="Q21" s="94">
        <v>13000000</v>
      </c>
      <c r="R21" s="58">
        <v>1191</v>
      </c>
      <c r="S21" s="94">
        <v>13000000</v>
      </c>
      <c r="T21" s="469">
        <v>5398</v>
      </c>
      <c r="U21" s="470">
        <v>12980000</v>
      </c>
      <c r="V21" s="91"/>
    </row>
    <row r="22" spans="2:22" s="36" customFormat="1" ht="105.6" customHeight="1" x14ac:dyDescent="0.2">
      <c r="B22" s="258" t="s">
        <v>270</v>
      </c>
      <c r="C22" s="259" t="s">
        <v>271</v>
      </c>
      <c r="D22" s="332">
        <v>48600000</v>
      </c>
      <c r="E22" s="265">
        <v>12000000</v>
      </c>
      <c r="F22" s="330">
        <f t="shared" si="0"/>
        <v>0.24691358024691357</v>
      </c>
      <c r="G22" s="259" t="s">
        <v>272</v>
      </c>
      <c r="H22" s="259" t="s">
        <v>73</v>
      </c>
      <c r="I22" s="258" t="s">
        <v>273</v>
      </c>
      <c r="J22" s="266" t="s">
        <v>181</v>
      </c>
      <c r="K22" s="258" t="s">
        <v>274</v>
      </c>
      <c r="L22" s="272">
        <v>1</v>
      </c>
      <c r="M22" s="263"/>
      <c r="N22" s="263"/>
      <c r="O22" s="335" t="s">
        <v>1483</v>
      </c>
      <c r="P22" s="463">
        <v>241</v>
      </c>
      <c r="Q22" s="94">
        <v>12000000</v>
      </c>
      <c r="R22" s="307">
        <v>675</v>
      </c>
      <c r="S22" s="298">
        <v>12000000</v>
      </c>
      <c r="T22" s="307">
        <v>3329</v>
      </c>
      <c r="U22" s="298">
        <v>11500000</v>
      </c>
      <c r="V22" s="91"/>
    </row>
    <row r="23" spans="2:22" s="36" customFormat="1" ht="105.6" customHeight="1" x14ac:dyDescent="0.2">
      <c r="B23" s="258" t="s">
        <v>270</v>
      </c>
      <c r="C23" s="259" t="s">
        <v>271</v>
      </c>
      <c r="D23" s="332">
        <v>48600000</v>
      </c>
      <c r="E23" s="265">
        <v>1500000</v>
      </c>
      <c r="F23" s="330">
        <f t="shared" si="0"/>
        <v>3.0864197530864196E-2</v>
      </c>
      <c r="G23" s="259" t="s">
        <v>275</v>
      </c>
      <c r="H23" s="259" t="s">
        <v>73</v>
      </c>
      <c r="I23" s="258" t="s">
        <v>276</v>
      </c>
      <c r="J23" s="266" t="s">
        <v>277</v>
      </c>
      <c r="K23" s="258" t="s">
        <v>247</v>
      </c>
      <c r="L23" s="272">
        <v>1</v>
      </c>
      <c r="M23" s="321"/>
      <c r="N23" s="263"/>
      <c r="O23" s="335" t="s">
        <v>1483</v>
      </c>
      <c r="P23" s="463" t="s">
        <v>278</v>
      </c>
      <c r="Q23" s="94">
        <v>1500000</v>
      </c>
      <c r="R23" s="91">
        <v>976</v>
      </c>
      <c r="S23" s="298">
        <v>1500000</v>
      </c>
      <c r="T23" s="307">
        <v>4228</v>
      </c>
      <c r="U23" s="298">
        <v>1487500</v>
      </c>
      <c r="V23" s="91"/>
    </row>
    <row r="24" spans="2:22" s="36" customFormat="1" ht="121.15" customHeight="1" x14ac:dyDescent="0.2">
      <c r="B24" s="258" t="s">
        <v>279</v>
      </c>
      <c r="C24" s="259" t="s">
        <v>280</v>
      </c>
      <c r="D24" s="260">
        <v>824100300</v>
      </c>
      <c r="E24" s="265">
        <v>824100228</v>
      </c>
      <c r="F24" s="330">
        <f t="shared" si="0"/>
        <v>0.99999991263199395</v>
      </c>
      <c r="G24" s="259" t="s">
        <v>281</v>
      </c>
      <c r="H24" s="259" t="s">
        <v>73</v>
      </c>
      <c r="I24" s="258" t="s">
        <v>282</v>
      </c>
      <c r="J24" s="266" t="s">
        <v>277</v>
      </c>
      <c r="K24" s="258" t="s">
        <v>283</v>
      </c>
      <c r="L24" s="272">
        <v>1</v>
      </c>
      <c r="M24" s="263"/>
      <c r="N24" s="263"/>
      <c r="O24" s="196" t="s">
        <v>1744</v>
      </c>
      <c r="P24" s="463" t="s">
        <v>284</v>
      </c>
      <c r="Q24" s="94">
        <v>824100228</v>
      </c>
      <c r="R24" s="307">
        <v>935</v>
      </c>
      <c r="S24" s="298">
        <v>824100228</v>
      </c>
      <c r="T24" s="58">
        <v>5044</v>
      </c>
      <c r="U24" s="62">
        <v>822916651</v>
      </c>
      <c r="V24" s="91"/>
    </row>
    <row r="25" spans="2:22" s="36" customFormat="1" ht="229.9" customHeight="1" x14ac:dyDescent="0.2">
      <c r="B25" s="273">
        <v>42</v>
      </c>
      <c r="C25" s="267" t="s">
        <v>285</v>
      </c>
      <c r="D25" s="303">
        <v>33224814</v>
      </c>
      <c r="E25" s="303">
        <v>33224814</v>
      </c>
      <c r="F25" s="330">
        <f t="shared" si="0"/>
        <v>1</v>
      </c>
      <c r="G25" s="259" t="s">
        <v>286</v>
      </c>
      <c r="H25" s="259" t="s">
        <v>73</v>
      </c>
      <c r="I25" s="264" t="s">
        <v>1620</v>
      </c>
      <c r="J25" s="262" t="s">
        <v>1644</v>
      </c>
      <c r="K25" s="264" t="s">
        <v>290</v>
      </c>
      <c r="L25" s="272">
        <v>1</v>
      </c>
      <c r="M25" s="269"/>
      <c r="N25" s="269"/>
      <c r="O25" s="196" t="s">
        <v>1744</v>
      </c>
      <c r="P25" s="464">
        <v>444</v>
      </c>
      <c r="Q25" s="298">
        <v>33224814</v>
      </c>
      <c r="R25" s="309">
        <v>1236</v>
      </c>
      <c r="S25" s="298">
        <v>33224814</v>
      </c>
      <c r="T25" s="58">
        <v>5736</v>
      </c>
      <c r="U25" s="62">
        <v>2182110</v>
      </c>
      <c r="V25" s="91"/>
    </row>
    <row r="26" spans="2:22" ht="108" customHeight="1" x14ac:dyDescent="0.2">
      <c r="B26" s="270">
        <v>41</v>
      </c>
      <c r="C26" s="270" t="s">
        <v>287</v>
      </c>
      <c r="D26" s="333">
        <v>424178694.54000002</v>
      </c>
      <c r="E26" s="94">
        <v>243586537</v>
      </c>
      <c r="F26" s="330">
        <f t="shared" si="0"/>
        <v>0.57425453030864049</v>
      </c>
      <c r="G26" s="259" t="s">
        <v>288</v>
      </c>
      <c r="H26" s="259" t="s">
        <v>73</v>
      </c>
      <c r="I26" s="264" t="s">
        <v>289</v>
      </c>
      <c r="J26" s="259" t="s">
        <v>1651</v>
      </c>
      <c r="K26" s="264" t="s">
        <v>290</v>
      </c>
      <c r="L26" s="272">
        <v>1</v>
      </c>
      <c r="M26" s="269"/>
      <c r="N26" s="269"/>
      <c r="O26" s="196" t="s">
        <v>1744</v>
      </c>
      <c r="P26" s="465">
        <v>468</v>
      </c>
      <c r="Q26" s="94">
        <v>243586537</v>
      </c>
      <c r="R26" s="307">
        <v>1270</v>
      </c>
      <c r="S26" s="298">
        <v>243586537</v>
      </c>
      <c r="T26" s="58">
        <v>5697</v>
      </c>
      <c r="U26" s="62">
        <v>243586537</v>
      </c>
      <c r="V26" s="307"/>
    </row>
    <row r="27" spans="2:22" ht="108" customHeight="1" x14ac:dyDescent="0.2">
      <c r="B27" s="270">
        <v>41</v>
      </c>
      <c r="C27" s="270" t="s">
        <v>287</v>
      </c>
      <c r="D27" s="333">
        <v>424178694.54000002</v>
      </c>
      <c r="E27" s="263">
        <v>80842927</v>
      </c>
      <c r="F27" s="330">
        <f t="shared" si="0"/>
        <v>0.19058695790383814</v>
      </c>
      <c r="G27" s="259" t="s">
        <v>291</v>
      </c>
      <c r="H27" s="259" t="s">
        <v>73</v>
      </c>
      <c r="I27" s="264" t="s">
        <v>292</v>
      </c>
      <c r="J27" s="259" t="s">
        <v>293</v>
      </c>
      <c r="K27" s="264" t="s">
        <v>290</v>
      </c>
      <c r="L27" s="272">
        <v>1</v>
      </c>
      <c r="M27" s="269"/>
      <c r="N27" s="269"/>
      <c r="O27" s="196" t="s">
        <v>1744</v>
      </c>
      <c r="P27" s="465">
        <v>372</v>
      </c>
      <c r="Q27" s="94">
        <v>80842927</v>
      </c>
      <c r="R27" s="307">
        <v>1136</v>
      </c>
      <c r="S27" s="94">
        <v>80842927</v>
      </c>
      <c r="T27" s="58">
        <v>5370</v>
      </c>
      <c r="U27" s="62">
        <v>80842927</v>
      </c>
      <c r="V27" s="307"/>
    </row>
    <row r="28" spans="2:22" ht="112.9" customHeight="1" x14ac:dyDescent="0.2">
      <c r="B28" s="270">
        <v>41</v>
      </c>
      <c r="C28" s="270" t="s">
        <v>287</v>
      </c>
      <c r="D28" s="333">
        <v>424178694.54000002</v>
      </c>
      <c r="E28" s="263">
        <v>25749231</v>
      </c>
      <c r="F28" s="330">
        <f t="shared" si="0"/>
        <v>6.0703734844400226E-2</v>
      </c>
      <c r="G28" s="259" t="s">
        <v>294</v>
      </c>
      <c r="H28" s="259" t="s">
        <v>73</v>
      </c>
      <c r="I28" s="264" t="s">
        <v>295</v>
      </c>
      <c r="J28" s="259" t="s">
        <v>296</v>
      </c>
      <c r="K28" s="264" t="s">
        <v>290</v>
      </c>
      <c r="L28" s="272">
        <v>1</v>
      </c>
      <c r="M28" s="269"/>
      <c r="N28" s="269"/>
      <c r="O28" s="196" t="s">
        <v>1744</v>
      </c>
      <c r="P28" s="465">
        <v>371</v>
      </c>
      <c r="Q28" s="94">
        <v>25749231</v>
      </c>
      <c r="R28" s="307">
        <v>1135</v>
      </c>
      <c r="S28" s="94">
        <v>25749231</v>
      </c>
      <c r="T28" s="58">
        <v>5384</v>
      </c>
      <c r="U28" s="94">
        <v>25749231</v>
      </c>
      <c r="V28" s="307"/>
    </row>
    <row r="29" spans="2:22" ht="214.5" x14ac:dyDescent="0.2">
      <c r="B29" s="270">
        <v>41</v>
      </c>
      <c r="C29" s="270" t="s">
        <v>287</v>
      </c>
      <c r="D29" s="333">
        <v>424178694.54000002</v>
      </c>
      <c r="E29" s="94">
        <v>74000000</v>
      </c>
      <c r="F29" s="330">
        <f t="shared" si="0"/>
        <v>0.1744547780275697</v>
      </c>
      <c r="G29" s="259" t="s">
        <v>297</v>
      </c>
      <c r="H29" s="259" t="s">
        <v>73</v>
      </c>
      <c r="I29" s="264" t="s">
        <v>298</v>
      </c>
      <c r="J29" s="259" t="s">
        <v>1651</v>
      </c>
      <c r="K29" s="264" t="s">
        <v>290</v>
      </c>
      <c r="L29" s="272">
        <v>1</v>
      </c>
      <c r="M29" s="269"/>
      <c r="N29" s="269"/>
      <c r="O29" s="196" t="s">
        <v>1744</v>
      </c>
      <c r="P29" s="465">
        <v>474</v>
      </c>
      <c r="Q29" s="94">
        <v>74000000</v>
      </c>
      <c r="R29" s="307">
        <v>1261</v>
      </c>
      <c r="S29" s="298">
        <v>74000000</v>
      </c>
      <c r="T29" s="58">
        <v>5747</v>
      </c>
      <c r="U29" s="62">
        <v>67880750</v>
      </c>
      <c r="V29" s="307"/>
    </row>
    <row r="30" spans="2:22" ht="171" x14ac:dyDescent="0.2">
      <c r="B30" s="258" t="s">
        <v>252</v>
      </c>
      <c r="C30" s="259" t="s">
        <v>253</v>
      </c>
      <c r="D30" s="328">
        <v>1291054459.71</v>
      </c>
      <c r="E30" s="303">
        <v>63000000</v>
      </c>
      <c r="F30" s="330">
        <f t="shared" si="0"/>
        <v>4.879732185282968E-2</v>
      </c>
      <c r="G30" s="275" t="s">
        <v>299</v>
      </c>
      <c r="H30" s="259" t="s">
        <v>73</v>
      </c>
      <c r="I30" s="276" t="s">
        <v>300</v>
      </c>
      <c r="J30" s="259" t="s">
        <v>1651</v>
      </c>
      <c r="K30" s="275" t="s">
        <v>269</v>
      </c>
      <c r="L30" s="272">
        <v>1</v>
      </c>
      <c r="M30" s="269"/>
      <c r="N30" s="269"/>
      <c r="O30" s="196" t="s">
        <v>1744</v>
      </c>
      <c r="P30" s="465">
        <v>481</v>
      </c>
      <c r="Q30" s="298">
        <v>63000000</v>
      </c>
      <c r="R30" s="59">
        <v>1260</v>
      </c>
      <c r="S30" s="298">
        <v>63000000</v>
      </c>
      <c r="T30" s="58">
        <v>6059</v>
      </c>
      <c r="U30" s="62">
        <v>63000000</v>
      </c>
      <c r="V30" s="307"/>
    </row>
    <row r="31" spans="2:22" ht="142.5" x14ac:dyDescent="0.2">
      <c r="B31" s="258" t="s">
        <v>252</v>
      </c>
      <c r="C31" s="259" t="s">
        <v>253</v>
      </c>
      <c r="D31" s="328">
        <v>1291054459.71</v>
      </c>
      <c r="E31" s="303">
        <v>50100000</v>
      </c>
      <c r="F31" s="330">
        <f t="shared" si="0"/>
        <v>3.8805489282964553E-2</v>
      </c>
      <c r="G31" s="275" t="s">
        <v>301</v>
      </c>
      <c r="H31" s="259" t="s">
        <v>73</v>
      </c>
      <c r="I31" s="276" t="s">
        <v>302</v>
      </c>
      <c r="J31" s="259" t="s">
        <v>1651</v>
      </c>
      <c r="K31" s="275" t="s">
        <v>269</v>
      </c>
      <c r="L31" s="272">
        <v>1</v>
      </c>
      <c r="M31" s="269"/>
      <c r="N31" s="269"/>
      <c r="O31" s="196" t="s">
        <v>1744</v>
      </c>
      <c r="P31" s="465">
        <v>483</v>
      </c>
      <c r="Q31" s="298">
        <v>50100000</v>
      </c>
      <c r="R31" s="307">
        <v>1275</v>
      </c>
      <c r="S31" s="298">
        <v>50100000</v>
      </c>
      <c r="T31" s="58">
        <v>5813</v>
      </c>
      <c r="U31" s="62">
        <v>48672000</v>
      </c>
      <c r="V31" s="307"/>
    </row>
    <row r="32" spans="2:22" ht="128.25" x14ac:dyDescent="0.2">
      <c r="B32" s="258" t="s">
        <v>252</v>
      </c>
      <c r="C32" s="259" t="s">
        <v>253</v>
      </c>
      <c r="D32" s="328">
        <v>1291054459.71</v>
      </c>
      <c r="E32" s="303">
        <v>45000000</v>
      </c>
      <c r="F32" s="330">
        <f t="shared" si="0"/>
        <v>3.485522989487834E-2</v>
      </c>
      <c r="G32" s="275" t="s">
        <v>303</v>
      </c>
      <c r="H32" s="259" t="s">
        <v>73</v>
      </c>
      <c r="I32" s="276" t="s">
        <v>304</v>
      </c>
      <c r="J32" s="259" t="s">
        <v>1651</v>
      </c>
      <c r="K32" s="275" t="s">
        <v>269</v>
      </c>
      <c r="L32" s="274"/>
      <c r="M32" s="268">
        <v>2</v>
      </c>
      <c r="N32" s="269"/>
      <c r="O32" s="196" t="s">
        <v>1744</v>
      </c>
      <c r="P32" s="465">
        <v>473</v>
      </c>
      <c r="Q32" s="298">
        <v>45000000</v>
      </c>
      <c r="R32" s="307">
        <v>1266</v>
      </c>
      <c r="S32" s="298">
        <v>45000000</v>
      </c>
      <c r="T32" s="307"/>
      <c r="U32" s="298"/>
      <c r="V32" s="307"/>
    </row>
    <row r="33" spans="2:22" ht="114" x14ac:dyDescent="0.2">
      <c r="B33" s="258" t="s">
        <v>252</v>
      </c>
      <c r="C33" s="259" t="s">
        <v>253</v>
      </c>
      <c r="D33" s="328">
        <v>1291054459.71</v>
      </c>
      <c r="E33" s="303">
        <v>23000000</v>
      </c>
      <c r="F33" s="330">
        <f t="shared" si="0"/>
        <v>1.7814895279604486E-2</v>
      </c>
      <c r="G33" s="275" t="s">
        <v>305</v>
      </c>
      <c r="H33" s="259" t="s">
        <v>73</v>
      </c>
      <c r="I33" s="276" t="s">
        <v>306</v>
      </c>
      <c r="J33" s="259" t="s">
        <v>1651</v>
      </c>
      <c r="K33" s="275" t="s">
        <v>269</v>
      </c>
      <c r="L33" s="272">
        <v>1</v>
      </c>
      <c r="M33" s="269"/>
      <c r="N33" s="269"/>
      <c r="O33" s="196" t="s">
        <v>1744</v>
      </c>
      <c r="P33" s="465">
        <v>472</v>
      </c>
      <c r="Q33" s="298">
        <v>23000000</v>
      </c>
      <c r="R33" s="307">
        <v>1262</v>
      </c>
      <c r="S33" s="298">
        <v>23000000</v>
      </c>
      <c r="T33" s="58">
        <v>5748</v>
      </c>
      <c r="U33" s="62">
        <v>23000000</v>
      </c>
      <c r="V33" s="307"/>
    </row>
    <row r="34" spans="2:22" ht="185.25" x14ac:dyDescent="0.2">
      <c r="B34" s="258" t="s">
        <v>252</v>
      </c>
      <c r="C34" s="259" t="s">
        <v>253</v>
      </c>
      <c r="D34" s="328">
        <v>1291054459.71</v>
      </c>
      <c r="E34" s="303">
        <v>173593850</v>
      </c>
      <c r="F34" s="330">
        <f t="shared" si="0"/>
        <v>0.1344589677797117</v>
      </c>
      <c r="G34" s="275" t="s">
        <v>307</v>
      </c>
      <c r="H34" s="259" t="s">
        <v>73</v>
      </c>
      <c r="I34" s="276" t="s">
        <v>308</v>
      </c>
      <c r="J34" s="259" t="s">
        <v>1651</v>
      </c>
      <c r="K34" s="275" t="s">
        <v>269</v>
      </c>
      <c r="L34" s="272">
        <v>1</v>
      </c>
      <c r="M34" s="269"/>
      <c r="N34" s="269"/>
      <c r="O34" s="196" t="s">
        <v>1744</v>
      </c>
      <c r="P34" s="465">
        <v>469</v>
      </c>
      <c r="Q34" s="298">
        <v>173593850</v>
      </c>
      <c r="R34" s="307">
        <v>1281</v>
      </c>
      <c r="S34" s="298">
        <v>173593850</v>
      </c>
      <c r="T34" s="58">
        <v>6112</v>
      </c>
      <c r="U34" s="62">
        <v>173593850</v>
      </c>
      <c r="V34" s="307"/>
    </row>
    <row r="35" spans="2:22" ht="99.75" x14ac:dyDescent="0.3">
      <c r="B35" s="258" t="s">
        <v>252</v>
      </c>
      <c r="C35" s="259" t="s">
        <v>253</v>
      </c>
      <c r="D35" s="328">
        <v>1291054459.71</v>
      </c>
      <c r="E35" s="303">
        <v>36600000</v>
      </c>
      <c r="F35" s="330">
        <f t="shared" si="0"/>
        <v>2.8348920314501053E-2</v>
      </c>
      <c r="G35" s="275" t="s">
        <v>309</v>
      </c>
      <c r="H35" s="259" t="s">
        <v>73</v>
      </c>
      <c r="I35" s="412" t="s">
        <v>310</v>
      </c>
      <c r="J35" s="409" t="s">
        <v>293</v>
      </c>
      <c r="K35" s="275" t="s">
        <v>269</v>
      </c>
      <c r="L35" s="272">
        <v>1</v>
      </c>
      <c r="M35" s="269"/>
      <c r="N35" s="269"/>
      <c r="O35" s="196" t="s">
        <v>1744</v>
      </c>
      <c r="P35" s="465" t="s">
        <v>1698</v>
      </c>
      <c r="Q35" s="298">
        <v>36600000</v>
      </c>
      <c r="R35" s="307">
        <v>1263</v>
      </c>
      <c r="S35" s="298">
        <v>36600000</v>
      </c>
      <c r="T35" s="58">
        <v>5782</v>
      </c>
      <c r="U35" s="62">
        <v>25604348</v>
      </c>
      <c r="V35" s="307"/>
    </row>
    <row r="36" spans="2:22" ht="99" x14ac:dyDescent="0.2">
      <c r="B36" s="258" t="s">
        <v>252</v>
      </c>
      <c r="C36" s="259" t="s">
        <v>253</v>
      </c>
      <c r="D36" s="328">
        <v>1291054459.71</v>
      </c>
      <c r="E36" s="303">
        <v>25000000</v>
      </c>
      <c r="F36" s="330">
        <f t="shared" si="0"/>
        <v>1.9364016608265745E-2</v>
      </c>
      <c r="G36" s="275" t="s">
        <v>311</v>
      </c>
      <c r="H36" s="259" t="s">
        <v>73</v>
      </c>
      <c r="I36" s="276" t="s">
        <v>312</v>
      </c>
      <c r="J36" s="259" t="s">
        <v>1651</v>
      </c>
      <c r="K36" s="275" t="s">
        <v>269</v>
      </c>
      <c r="L36" s="272">
        <v>1</v>
      </c>
      <c r="M36" s="269"/>
      <c r="N36" s="269"/>
      <c r="O36" s="196" t="s">
        <v>1744</v>
      </c>
      <c r="P36" s="465">
        <v>478</v>
      </c>
      <c r="Q36" s="298">
        <v>25000000</v>
      </c>
      <c r="R36" s="307">
        <v>1264</v>
      </c>
      <c r="S36" s="298">
        <v>25000000</v>
      </c>
      <c r="T36" s="58">
        <v>5707</v>
      </c>
      <c r="U36" s="62">
        <v>23177850</v>
      </c>
      <c r="V36" s="307"/>
    </row>
    <row r="37" spans="2:22" ht="185.25" x14ac:dyDescent="0.2">
      <c r="B37" s="258" t="s">
        <v>252</v>
      </c>
      <c r="C37" s="259" t="s">
        <v>253</v>
      </c>
      <c r="D37" s="328">
        <v>1291054459.71</v>
      </c>
      <c r="E37" s="303">
        <v>89866400</v>
      </c>
      <c r="F37" s="330">
        <f t="shared" si="0"/>
        <v>6.9606978485002108E-2</v>
      </c>
      <c r="G37" s="275" t="s">
        <v>313</v>
      </c>
      <c r="H37" s="259" t="s">
        <v>73</v>
      </c>
      <c r="I37" s="276" t="s">
        <v>314</v>
      </c>
      <c r="J37" s="259" t="s">
        <v>1651</v>
      </c>
      <c r="K37" s="275" t="s">
        <v>269</v>
      </c>
      <c r="L37" s="272">
        <v>1</v>
      </c>
      <c r="M37" s="269"/>
      <c r="N37" s="269"/>
      <c r="O37" s="196" t="s">
        <v>1744</v>
      </c>
      <c r="P37" s="465">
        <v>470</v>
      </c>
      <c r="Q37" s="298">
        <v>89866400</v>
      </c>
      <c r="R37" s="307">
        <v>1284</v>
      </c>
      <c r="S37" s="298">
        <v>89866400</v>
      </c>
      <c r="T37" s="58">
        <v>5728</v>
      </c>
      <c r="U37" s="62">
        <v>89866400</v>
      </c>
      <c r="V37" s="307"/>
    </row>
    <row r="38" spans="2:22" ht="142.5" x14ac:dyDescent="0.2">
      <c r="B38" s="258" t="s">
        <v>252</v>
      </c>
      <c r="C38" s="259" t="s">
        <v>253</v>
      </c>
      <c r="D38" s="328">
        <v>1291054459.71</v>
      </c>
      <c r="E38" s="303">
        <v>154367600</v>
      </c>
      <c r="F38" s="330">
        <f t="shared" si="0"/>
        <v>0.11956707080712493</v>
      </c>
      <c r="G38" s="275" t="s">
        <v>315</v>
      </c>
      <c r="H38" s="259" t="s">
        <v>73</v>
      </c>
      <c r="I38" s="276" t="s">
        <v>316</v>
      </c>
      <c r="J38" s="259" t="s">
        <v>1651</v>
      </c>
      <c r="K38" s="275" t="s">
        <v>269</v>
      </c>
      <c r="L38" s="272">
        <v>1</v>
      </c>
      <c r="M38" s="269"/>
      <c r="N38" s="269"/>
      <c r="O38" s="196" t="s">
        <v>1744</v>
      </c>
      <c r="P38" s="465">
        <v>471</v>
      </c>
      <c r="Q38" s="298">
        <v>154367600</v>
      </c>
      <c r="R38" s="307">
        <v>1283</v>
      </c>
      <c r="S38" s="298">
        <v>154367600</v>
      </c>
      <c r="T38" s="58">
        <v>5706</v>
      </c>
      <c r="U38" s="62">
        <v>154367600</v>
      </c>
      <c r="V38" s="307"/>
    </row>
    <row r="39" spans="2:22" ht="156.75" x14ac:dyDescent="0.2">
      <c r="B39" s="258" t="s">
        <v>252</v>
      </c>
      <c r="C39" s="259" t="s">
        <v>253</v>
      </c>
      <c r="D39" s="328">
        <v>1291054459.71</v>
      </c>
      <c r="E39" s="303">
        <v>53100000</v>
      </c>
      <c r="F39" s="331">
        <f t="shared" si="0"/>
        <v>4.1129171275956444E-2</v>
      </c>
      <c r="G39" s="277" t="s">
        <v>317</v>
      </c>
      <c r="H39" s="278" t="s">
        <v>73</v>
      </c>
      <c r="I39" s="279" t="s">
        <v>318</v>
      </c>
      <c r="J39" s="259" t="s">
        <v>1651</v>
      </c>
      <c r="K39" s="277" t="s">
        <v>269</v>
      </c>
      <c r="L39" s="272">
        <v>1</v>
      </c>
      <c r="M39" s="411"/>
      <c r="N39" s="411"/>
      <c r="O39" s="196" t="s">
        <v>1744</v>
      </c>
      <c r="P39" s="465">
        <v>484</v>
      </c>
      <c r="Q39" s="298">
        <v>53100000</v>
      </c>
      <c r="R39" s="307">
        <v>1285</v>
      </c>
      <c r="S39" s="298">
        <v>53100000</v>
      </c>
      <c r="T39" s="58">
        <v>5942</v>
      </c>
      <c r="U39" s="62">
        <v>49560000</v>
      </c>
      <c r="V39" s="307"/>
    </row>
    <row r="40" spans="2:22" ht="99" x14ac:dyDescent="0.2">
      <c r="B40" s="258" t="s">
        <v>252</v>
      </c>
      <c r="C40" s="259" t="s">
        <v>253</v>
      </c>
      <c r="D40" s="328">
        <v>1291054459.71</v>
      </c>
      <c r="E40" s="303">
        <v>9350000</v>
      </c>
      <c r="F40" s="330">
        <f t="shared" si="0"/>
        <v>7.2421422114913887E-3</v>
      </c>
      <c r="G40" s="275" t="s">
        <v>319</v>
      </c>
      <c r="H40" s="259" t="s">
        <v>73</v>
      </c>
      <c r="I40" s="280" t="s">
        <v>320</v>
      </c>
      <c r="J40" s="259" t="s">
        <v>1651</v>
      </c>
      <c r="K40" s="275" t="s">
        <v>150</v>
      </c>
      <c r="L40" s="272">
        <v>1</v>
      </c>
      <c r="M40" s="269"/>
      <c r="N40" s="269"/>
      <c r="O40" s="196" t="s">
        <v>1744</v>
      </c>
      <c r="P40" s="466" t="s">
        <v>1751</v>
      </c>
      <c r="Q40" s="298">
        <v>10038701</v>
      </c>
      <c r="R40" s="307">
        <v>1491</v>
      </c>
      <c r="S40" s="298">
        <v>10038701</v>
      </c>
      <c r="T40" s="58">
        <v>6654</v>
      </c>
      <c r="U40" s="298">
        <v>10038701</v>
      </c>
      <c r="V40" s="307"/>
    </row>
    <row r="41" spans="2:22" ht="114" x14ac:dyDescent="0.2">
      <c r="B41" s="258" t="s">
        <v>252</v>
      </c>
      <c r="C41" s="259" t="s">
        <v>253</v>
      </c>
      <c r="D41" s="328">
        <v>1291054459.71</v>
      </c>
      <c r="E41" s="303">
        <v>37620000</v>
      </c>
      <c r="F41" s="330">
        <f t="shared" si="0"/>
        <v>2.9138972192118296E-2</v>
      </c>
      <c r="G41" s="275" t="s">
        <v>321</v>
      </c>
      <c r="H41" s="259" t="s">
        <v>73</v>
      </c>
      <c r="I41" s="280" t="s">
        <v>322</v>
      </c>
      <c r="J41" s="259" t="s">
        <v>1651</v>
      </c>
      <c r="K41" s="275" t="s">
        <v>150</v>
      </c>
      <c r="L41" s="272">
        <v>1</v>
      </c>
      <c r="M41" s="269"/>
      <c r="N41" s="269"/>
      <c r="O41" s="196" t="s">
        <v>1744</v>
      </c>
      <c r="P41" s="465">
        <v>477</v>
      </c>
      <c r="Q41" s="298">
        <v>37620000</v>
      </c>
      <c r="R41" s="307">
        <v>1290</v>
      </c>
      <c r="S41" s="298">
        <v>37620000</v>
      </c>
      <c r="T41" s="58">
        <v>5949</v>
      </c>
      <c r="U41" s="62">
        <v>27086038</v>
      </c>
      <c r="V41" s="307"/>
    </row>
    <row r="42" spans="2:22" ht="99.75" x14ac:dyDescent="0.2">
      <c r="B42" s="258" t="s">
        <v>252</v>
      </c>
      <c r="C42" s="259" t="s">
        <v>253</v>
      </c>
      <c r="D42" s="328">
        <v>1291054459.71</v>
      </c>
      <c r="E42" s="303">
        <v>3355000</v>
      </c>
      <c r="F42" s="330">
        <f t="shared" si="0"/>
        <v>2.5986510288292632E-3</v>
      </c>
      <c r="G42" s="275" t="s">
        <v>323</v>
      </c>
      <c r="H42" s="259" t="s">
        <v>73</v>
      </c>
      <c r="I42" s="280" t="s">
        <v>324</v>
      </c>
      <c r="J42" s="259" t="s">
        <v>1651</v>
      </c>
      <c r="K42" s="275" t="s">
        <v>150</v>
      </c>
      <c r="L42" s="261"/>
      <c r="M42" s="268">
        <v>2</v>
      </c>
      <c r="N42" s="269"/>
      <c r="O42" s="196" t="s">
        <v>1744</v>
      </c>
      <c r="P42" s="465">
        <v>480</v>
      </c>
      <c r="Q42" s="298">
        <v>3355000</v>
      </c>
      <c r="R42" s="307">
        <v>1287</v>
      </c>
      <c r="S42" s="298">
        <v>3355000</v>
      </c>
      <c r="T42" s="307"/>
      <c r="U42" s="298"/>
      <c r="V42" s="307"/>
    </row>
    <row r="43" spans="2:22" ht="114" x14ac:dyDescent="0.2">
      <c r="B43" s="258" t="s">
        <v>252</v>
      </c>
      <c r="C43" s="259" t="s">
        <v>253</v>
      </c>
      <c r="D43" s="328">
        <v>1291054459.71</v>
      </c>
      <c r="E43" s="303">
        <v>4730000</v>
      </c>
      <c r="F43" s="330">
        <f t="shared" si="0"/>
        <v>3.6636719422838793E-3</v>
      </c>
      <c r="G43" s="275" t="s">
        <v>325</v>
      </c>
      <c r="H43" s="259" t="s">
        <v>73</v>
      </c>
      <c r="I43" s="280" t="s">
        <v>326</v>
      </c>
      <c r="J43" s="259" t="s">
        <v>1651</v>
      </c>
      <c r="K43" s="275" t="s">
        <v>150</v>
      </c>
      <c r="L43" s="261"/>
      <c r="M43" s="268">
        <v>2</v>
      </c>
      <c r="N43" s="269"/>
      <c r="O43" s="196" t="s">
        <v>1744</v>
      </c>
      <c r="P43" s="465">
        <v>475</v>
      </c>
      <c r="Q43" s="298">
        <v>4730000</v>
      </c>
      <c r="R43" s="307">
        <v>1273</v>
      </c>
      <c r="S43" s="298">
        <v>4730000</v>
      </c>
      <c r="T43" s="307"/>
      <c r="U43" s="298"/>
      <c r="V43" s="307"/>
    </row>
    <row r="44" spans="2:22" ht="114" x14ac:dyDescent="0.2">
      <c r="B44" s="258" t="s">
        <v>252</v>
      </c>
      <c r="C44" s="259" t="s">
        <v>253</v>
      </c>
      <c r="D44" s="328">
        <v>1291054459.71</v>
      </c>
      <c r="E44" s="303">
        <v>4200000</v>
      </c>
      <c r="F44" s="330">
        <f t="shared" si="0"/>
        <v>3.2531547901886453E-3</v>
      </c>
      <c r="G44" s="275" t="s">
        <v>327</v>
      </c>
      <c r="H44" s="259" t="s">
        <v>73</v>
      </c>
      <c r="I44" s="280" t="s">
        <v>328</v>
      </c>
      <c r="J44" s="259" t="s">
        <v>1651</v>
      </c>
      <c r="K44" s="275" t="s">
        <v>150</v>
      </c>
      <c r="L44" s="261"/>
      <c r="M44" s="268">
        <v>2</v>
      </c>
      <c r="N44" s="269"/>
      <c r="O44" s="196" t="s">
        <v>1744</v>
      </c>
      <c r="P44" s="465">
        <v>476</v>
      </c>
      <c r="Q44" s="298">
        <v>4200000</v>
      </c>
      <c r="R44" s="307">
        <v>1288</v>
      </c>
      <c r="S44" s="298">
        <v>4200000</v>
      </c>
      <c r="T44" s="307"/>
      <c r="U44" s="298"/>
      <c r="V44" s="307"/>
    </row>
    <row r="45" spans="2:22" ht="99.75" x14ac:dyDescent="0.2">
      <c r="B45" s="454" t="s">
        <v>252</v>
      </c>
      <c r="C45" s="278" t="s">
        <v>253</v>
      </c>
      <c r="D45" s="455">
        <v>1291054459.71</v>
      </c>
      <c r="E45" s="404">
        <v>796950</v>
      </c>
      <c r="F45" s="331">
        <f t="shared" si="0"/>
        <v>6.1728612143829549E-4</v>
      </c>
      <c r="G45" s="277" t="s">
        <v>329</v>
      </c>
      <c r="H45" s="278" t="s">
        <v>73</v>
      </c>
      <c r="I45" s="456" t="s">
        <v>330</v>
      </c>
      <c r="J45" s="278" t="s">
        <v>1651</v>
      </c>
      <c r="K45" s="277" t="s">
        <v>150</v>
      </c>
      <c r="L45" s="457"/>
      <c r="M45" s="458">
        <v>2</v>
      </c>
      <c r="N45" s="411"/>
      <c r="O45" s="317" t="s">
        <v>1744</v>
      </c>
      <c r="P45" s="467">
        <v>479</v>
      </c>
      <c r="Q45" s="298">
        <v>796950</v>
      </c>
      <c r="R45" s="307">
        <v>1286</v>
      </c>
      <c r="S45" s="298">
        <v>796950</v>
      </c>
      <c r="T45" s="307"/>
      <c r="U45" s="298"/>
      <c r="V45" s="307"/>
    </row>
    <row r="46" spans="2:22" ht="313.5" x14ac:dyDescent="0.2">
      <c r="B46" s="56" t="s">
        <v>252</v>
      </c>
      <c r="C46" s="55" t="s">
        <v>253</v>
      </c>
      <c r="D46" s="462">
        <v>1291054459.71</v>
      </c>
      <c r="E46" s="177">
        <v>79546961</v>
      </c>
      <c r="F46" s="185">
        <f t="shared" si="0"/>
        <v>6.1613946957642704E-2</v>
      </c>
      <c r="G46" s="55" t="s">
        <v>1752</v>
      </c>
      <c r="H46" s="55" t="s">
        <v>73</v>
      </c>
      <c r="I46" s="56" t="s">
        <v>1754</v>
      </c>
      <c r="J46" s="55" t="s">
        <v>1651</v>
      </c>
      <c r="K46" s="89" t="s">
        <v>136</v>
      </c>
      <c r="L46" s="272">
        <v>1</v>
      </c>
      <c r="M46" s="177"/>
      <c r="N46" s="389"/>
      <c r="O46" s="196" t="s">
        <v>1744</v>
      </c>
      <c r="P46" s="468" t="s">
        <v>1753</v>
      </c>
      <c r="Q46" s="177">
        <v>79546961</v>
      </c>
      <c r="R46" s="433">
        <v>1523</v>
      </c>
      <c r="S46" s="177">
        <v>79546961</v>
      </c>
      <c r="T46" s="58">
        <v>6809</v>
      </c>
      <c r="U46" s="62">
        <v>79500000</v>
      </c>
      <c r="V46" s="177"/>
    </row>
  </sheetData>
  <sheetProtection algorithmName="SHA-512" hashValue="HzJb/qHqTKVvj418RjGvGhVFAKKxKBeFnLmtgvjdNAwrbPGxtskUTbmH8WUolD6oGlWlDAmwdKvGu8YNqNm5nw==" saltValue="/rStQlKFlitJyPvuvr9OtA==" spinCount="100000" sheet="1" objects="1" scenarios="1" selectLockedCells="1" selectUnlockedCells="1"/>
  <mergeCells count="38">
    <mergeCell ref="J15:J16"/>
    <mergeCell ref="K15:K16"/>
    <mergeCell ref="L15:N15"/>
    <mergeCell ref="O15:O16"/>
    <mergeCell ref="P15:P16"/>
    <mergeCell ref="Q15:Q16"/>
    <mergeCell ref="S15:S16"/>
    <mergeCell ref="U15:U16"/>
    <mergeCell ref="R15:R16"/>
    <mergeCell ref="T15:T16"/>
    <mergeCell ref="H15:H16"/>
    <mergeCell ref="I15:I16"/>
    <mergeCell ref="B13:E13"/>
    <mergeCell ref="H10:H11"/>
    <mergeCell ref="I10:I11"/>
    <mergeCell ref="G10:G11"/>
    <mergeCell ref="B15:B16"/>
    <mergeCell ref="C15:C16"/>
    <mergeCell ref="D15:D16"/>
    <mergeCell ref="E15:E16"/>
    <mergeCell ref="F15:F16"/>
    <mergeCell ref="G15:G16"/>
    <mergeCell ref="V15:V16"/>
    <mergeCell ref="B2:C4"/>
    <mergeCell ref="D2:T2"/>
    <mergeCell ref="U2:V2"/>
    <mergeCell ref="D3:T3"/>
    <mergeCell ref="U3:V3"/>
    <mergeCell ref="D4:T4"/>
    <mergeCell ref="U4:V4"/>
    <mergeCell ref="C7:D7"/>
    <mergeCell ref="C8:D8"/>
    <mergeCell ref="K10:L10"/>
    <mergeCell ref="B10:B11"/>
    <mergeCell ref="C10:C11"/>
    <mergeCell ref="D10:D11"/>
    <mergeCell ref="E10:E11"/>
    <mergeCell ref="F10:F11"/>
  </mergeCells>
  <dataValidations count="1">
    <dataValidation type="list" allowBlank="1" showInputMessage="1" showErrorMessage="1" sqref="H17:H46">
      <formula1>#REF!</formula1>
    </dataValidation>
  </dataValidations>
  <printOptions horizontalCentered="1"/>
  <pageMargins left="0.23622047244094491" right="0.23622047244094491" top="0.74803149606299213" bottom="0.74803149606299213" header="0.31496062992125984" footer="0.31496062992125984"/>
  <pageSetup paperSize="123" scale="5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AC27"/>
  <sheetViews>
    <sheetView zoomScale="70" zoomScaleNormal="70" workbookViewId="0">
      <selection activeCell="L26" sqref="L26:L27"/>
    </sheetView>
  </sheetViews>
  <sheetFormatPr baseColWidth="10" defaultColWidth="21.28515625" defaultRowHeight="15.75" x14ac:dyDescent="0.2"/>
  <cols>
    <col min="1" max="1" width="0.7109375" style="2" customWidth="1"/>
    <col min="2" max="2" width="9.42578125" style="9" customWidth="1"/>
    <col min="3" max="3" width="20.140625" style="10" customWidth="1"/>
    <col min="4" max="4" width="23.28515625" style="32" customWidth="1"/>
    <col min="5" max="5" width="22.7109375" style="15" customWidth="1"/>
    <col min="6" max="6" width="20.28515625" style="15" customWidth="1"/>
    <col min="7" max="7" width="23.140625" style="13" customWidth="1"/>
    <col min="8" max="8" width="22.140625" style="13" customWidth="1"/>
    <col min="9" max="9" width="22.140625" style="35" customWidth="1"/>
    <col min="10" max="10" width="16.42578125" style="27" customWidth="1"/>
    <col min="11" max="11" width="12.28515625" style="29" customWidth="1"/>
    <col min="12" max="13" width="5.42578125" style="44" customWidth="1"/>
    <col min="14" max="14" width="5.42578125" style="25" customWidth="1"/>
    <col min="15" max="15" width="12.5703125" style="25" customWidth="1"/>
    <col min="16" max="16" width="8.28515625" style="25" customWidth="1"/>
    <col min="17" max="18" width="16.42578125" style="25" customWidth="1"/>
    <col min="19" max="20" width="16.42578125" style="3" customWidth="1"/>
    <col min="21" max="21" width="16.42578125" style="30" customWidth="1"/>
    <col min="22" max="22" width="23" style="3" customWidth="1"/>
    <col min="23" max="24" width="14" style="3" customWidth="1"/>
    <col min="25" max="25" width="14" style="2" customWidth="1"/>
    <col min="26" max="16384" width="21.28515625" style="2"/>
  </cols>
  <sheetData>
    <row r="1" spans="1:29" s="5" customFormat="1" x14ac:dyDescent="0.2">
      <c r="A1" s="5" t="s">
        <v>0</v>
      </c>
      <c r="B1" s="8"/>
      <c r="C1" s="8"/>
      <c r="D1" s="31"/>
      <c r="E1" s="14"/>
      <c r="F1" s="14"/>
      <c r="G1" s="12"/>
      <c r="H1" s="12"/>
      <c r="I1" s="34"/>
      <c r="J1" s="26"/>
      <c r="K1" s="28"/>
      <c r="L1" s="42"/>
      <c r="M1" s="42"/>
      <c r="N1" s="23"/>
      <c r="O1" s="23"/>
      <c r="P1" s="23"/>
      <c r="Q1" s="23"/>
      <c r="R1" s="23"/>
      <c r="S1" s="6"/>
      <c r="T1" s="6"/>
      <c r="U1" s="8"/>
    </row>
    <row r="2" spans="1:29" s="8" customFormat="1" ht="31.15" customHeight="1" x14ac:dyDescent="0.2">
      <c r="B2" s="564"/>
      <c r="C2" s="565"/>
      <c r="D2" s="573" t="s">
        <v>1</v>
      </c>
      <c r="E2" s="574"/>
      <c r="F2" s="574"/>
      <c r="G2" s="574"/>
      <c r="H2" s="574"/>
      <c r="I2" s="574"/>
      <c r="J2" s="574"/>
      <c r="K2" s="574"/>
      <c r="L2" s="574"/>
      <c r="M2" s="574"/>
      <c r="N2" s="574"/>
      <c r="O2" s="574"/>
      <c r="P2" s="574"/>
      <c r="Q2" s="574"/>
      <c r="R2" s="574"/>
      <c r="S2" s="574"/>
      <c r="T2" s="575"/>
      <c r="U2" s="573" t="s">
        <v>2</v>
      </c>
      <c r="V2" s="575"/>
      <c r="W2" s="5"/>
      <c r="X2" s="5"/>
      <c r="Y2" s="5"/>
      <c r="Z2" s="5"/>
      <c r="AA2" s="11"/>
      <c r="AB2" s="11"/>
      <c r="AC2" s="11"/>
    </row>
    <row r="3" spans="1:29" s="8" customFormat="1" ht="31.15" customHeight="1" x14ac:dyDescent="0.2">
      <c r="B3" s="566"/>
      <c r="C3" s="567"/>
      <c r="D3" s="573" t="s">
        <v>3</v>
      </c>
      <c r="E3" s="574"/>
      <c r="F3" s="574"/>
      <c r="G3" s="574"/>
      <c r="H3" s="574"/>
      <c r="I3" s="574"/>
      <c r="J3" s="574"/>
      <c r="K3" s="574"/>
      <c r="L3" s="574"/>
      <c r="M3" s="574"/>
      <c r="N3" s="574"/>
      <c r="O3" s="574"/>
      <c r="P3" s="574"/>
      <c r="Q3" s="574"/>
      <c r="R3" s="574"/>
      <c r="S3" s="574"/>
      <c r="T3" s="575"/>
      <c r="U3" s="573" t="s">
        <v>4</v>
      </c>
      <c r="V3" s="575"/>
      <c r="W3" s="5"/>
      <c r="X3" s="5"/>
      <c r="Y3" s="5"/>
      <c r="Z3" s="5"/>
      <c r="AA3" s="11"/>
      <c r="AB3" s="11"/>
      <c r="AC3" s="11"/>
    </row>
    <row r="4" spans="1:29" s="8" customFormat="1" ht="31.15" customHeight="1" x14ac:dyDescent="0.2">
      <c r="B4" s="568"/>
      <c r="C4" s="569"/>
      <c r="D4" s="573" t="s">
        <v>5</v>
      </c>
      <c r="E4" s="574"/>
      <c r="F4" s="574"/>
      <c r="G4" s="574"/>
      <c r="H4" s="574"/>
      <c r="I4" s="574"/>
      <c r="J4" s="574"/>
      <c r="K4" s="574"/>
      <c r="L4" s="574"/>
      <c r="M4" s="574"/>
      <c r="N4" s="574"/>
      <c r="O4" s="574"/>
      <c r="P4" s="574"/>
      <c r="Q4" s="574"/>
      <c r="R4" s="574"/>
      <c r="S4" s="574"/>
      <c r="T4" s="575"/>
      <c r="U4" s="573" t="s">
        <v>6</v>
      </c>
      <c r="V4" s="575"/>
      <c r="W4" s="5"/>
      <c r="X4" s="5"/>
      <c r="Y4" s="5"/>
      <c r="Z4" s="5"/>
      <c r="AA4" s="11"/>
      <c r="AB4" s="11"/>
      <c r="AC4" s="11"/>
    </row>
    <row r="5" spans="1:29" s="5" customFormat="1" ht="16.5" customHeight="1" x14ac:dyDescent="0.2">
      <c r="B5" s="8"/>
      <c r="C5" s="8"/>
      <c r="D5" s="31"/>
      <c r="E5" s="14"/>
      <c r="F5" s="14"/>
      <c r="G5" s="12"/>
      <c r="H5" s="12"/>
      <c r="I5" s="34"/>
      <c r="J5" s="26"/>
      <c r="K5" s="28"/>
      <c r="L5" s="42"/>
      <c r="M5" s="42"/>
      <c r="N5" s="23"/>
      <c r="O5" s="23"/>
      <c r="P5" s="23"/>
      <c r="Q5" s="23"/>
      <c r="R5" s="23"/>
      <c r="S5" s="6"/>
      <c r="T5" s="6"/>
      <c r="U5" s="8"/>
    </row>
    <row r="6" spans="1:29" s="5" customFormat="1" ht="16.5" customHeight="1" x14ac:dyDescent="0.2">
      <c r="B6" s="17" t="s">
        <v>7</v>
      </c>
      <c r="C6" s="8"/>
      <c r="D6" s="31"/>
      <c r="E6" s="14"/>
      <c r="F6" s="14"/>
      <c r="G6" s="12"/>
      <c r="H6" s="12"/>
      <c r="I6" s="34"/>
      <c r="J6" s="26"/>
      <c r="K6" s="28"/>
      <c r="L6" s="42"/>
      <c r="M6" s="42"/>
      <c r="N6" s="24"/>
      <c r="U6" s="8"/>
    </row>
    <row r="7" spans="1:29" s="5" customFormat="1" ht="17.25" customHeight="1" x14ac:dyDescent="0.2">
      <c r="D7" s="24"/>
      <c r="E7" s="19"/>
      <c r="F7" s="19"/>
      <c r="G7" s="12"/>
      <c r="H7" s="12"/>
      <c r="I7" s="34"/>
      <c r="J7" s="26"/>
      <c r="K7" s="28"/>
      <c r="L7" s="42"/>
      <c r="M7" s="42"/>
      <c r="N7" s="23"/>
      <c r="U7" s="8"/>
    </row>
    <row r="8" spans="1:29" s="5" customFormat="1" ht="25.9" customHeight="1" x14ac:dyDescent="0.2">
      <c r="C8" s="595" t="s">
        <v>8</v>
      </c>
      <c r="D8" s="596"/>
      <c r="E8" s="16" t="s">
        <v>1647</v>
      </c>
      <c r="F8" s="19"/>
      <c r="G8" s="12"/>
      <c r="H8" s="12"/>
      <c r="I8" s="34"/>
      <c r="J8" s="26"/>
      <c r="K8" s="28"/>
      <c r="L8" s="42"/>
      <c r="M8" s="42"/>
      <c r="N8" s="23"/>
      <c r="U8" s="8"/>
    </row>
    <row r="9" spans="1:29" s="5" customFormat="1" ht="25.9" customHeight="1" x14ac:dyDescent="0.2">
      <c r="C9" s="595" t="s">
        <v>9</v>
      </c>
      <c r="D9" s="596"/>
      <c r="E9" s="121">
        <v>8</v>
      </c>
      <c r="F9" s="19"/>
      <c r="G9" s="12"/>
      <c r="H9" s="12"/>
      <c r="I9" s="34"/>
      <c r="J9" s="26"/>
      <c r="K9" s="28"/>
      <c r="L9" s="42"/>
      <c r="M9" s="42"/>
      <c r="N9" s="23"/>
      <c r="U9" s="8"/>
    </row>
    <row r="10" spans="1:29" s="5" customFormat="1" ht="25.9" customHeight="1" x14ac:dyDescent="0.2">
      <c r="B10" s="8"/>
      <c r="C10" s="8"/>
      <c r="D10" s="31"/>
      <c r="E10" s="14"/>
      <c r="F10" s="14"/>
      <c r="G10" s="12"/>
      <c r="H10" s="12"/>
      <c r="I10" s="34"/>
      <c r="J10" s="26"/>
      <c r="O10" s="23"/>
      <c r="P10" s="23"/>
      <c r="Q10" s="23"/>
      <c r="R10" s="23"/>
      <c r="S10" s="6"/>
      <c r="T10" s="6"/>
      <c r="U10" s="8"/>
    </row>
    <row r="11" spans="1:29" s="18" customFormat="1" ht="25.9" customHeight="1" x14ac:dyDescent="0.25">
      <c r="B11" s="584" t="s">
        <v>10</v>
      </c>
      <c r="C11" s="584" t="s">
        <v>11</v>
      </c>
      <c r="D11" s="584" t="s">
        <v>33</v>
      </c>
      <c r="E11" s="584" t="s">
        <v>34</v>
      </c>
      <c r="F11" s="584" t="s">
        <v>35</v>
      </c>
      <c r="G11" s="572" t="s">
        <v>36</v>
      </c>
      <c r="H11" s="582" t="s">
        <v>37</v>
      </c>
      <c r="I11" s="580" t="s">
        <v>38</v>
      </c>
      <c r="K11" s="578" t="s">
        <v>39</v>
      </c>
      <c r="L11" s="579"/>
      <c r="M11" s="20">
        <f>SUM(M12:M14)</f>
        <v>10</v>
      </c>
    </row>
    <row r="12" spans="1:29" s="18" customFormat="1" ht="25.9" customHeight="1" x14ac:dyDescent="0.25">
      <c r="B12" s="591"/>
      <c r="C12" s="591"/>
      <c r="D12" s="591"/>
      <c r="E12" s="591"/>
      <c r="F12" s="591"/>
      <c r="G12" s="572"/>
      <c r="H12" s="583"/>
      <c r="I12" s="581"/>
      <c r="K12" s="20" t="s">
        <v>40</v>
      </c>
      <c r="L12" s="39">
        <v>1</v>
      </c>
      <c r="M12" s="20">
        <f>COUNT(L18:L34)</f>
        <v>8</v>
      </c>
    </row>
    <row r="13" spans="1:29" s="36" customFormat="1" ht="33.6" customHeight="1" x14ac:dyDescent="0.2">
      <c r="B13" s="119" t="s">
        <v>331</v>
      </c>
      <c r="C13" s="81" t="s">
        <v>332</v>
      </c>
      <c r="D13" s="81" t="s">
        <v>333</v>
      </c>
      <c r="E13" s="336">
        <v>421350216.56999999</v>
      </c>
      <c r="F13" s="115">
        <f>SUM(E17:E31)</f>
        <v>442744220</v>
      </c>
      <c r="G13" s="291">
        <f>+SUM(S18:S52)</f>
        <v>442744220</v>
      </c>
      <c r="H13" s="292">
        <f>SUM(U18:U52)</f>
        <v>163624129</v>
      </c>
      <c r="I13" s="289">
        <f>+E13-F13</f>
        <v>-21394003.430000007</v>
      </c>
      <c r="K13" s="20" t="s">
        <v>42</v>
      </c>
      <c r="L13" s="40">
        <v>2</v>
      </c>
      <c r="M13" s="20">
        <f>COUNT(M18:M39)</f>
        <v>2</v>
      </c>
    </row>
    <row r="14" spans="1:29" s="36" customFormat="1" ht="25.5" x14ac:dyDescent="0.2">
      <c r="B14" s="572" t="s">
        <v>13</v>
      </c>
      <c r="C14" s="572"/>
      <c r="D14" s="572"/>
      <c r="E14" s="572"/>
      <c r="F14" s="293">
        <f>+F13/E13</f>
        <v>1.0507748722764587</v>
      </c>
      <c r="G14" s="293">
        <f>+G13/E13</f>
        <v>1.0507748722764587</v>
      </c>
      <c r="H14" s="293">
        <f>+H13/E13</f>
        <v>0.38833284656165995</v>
      </c>
      <c r="I14" s="286"/>
      <c r="K14" s="20" t="s">
        <v>43</v>
      </c>
      <c r="L14" s="41">
        <v>3</v>
      </c>
      <c r="M14" s="20">
        <f>COUNT(N18:N41)</f>
        <v>0</v>
      </c>
    </row>
    <row r="15" spans="1:29" s="36" customFormat="1" ht="24.6" customHeight="1" x14ac:dyDescent="0.2">
      <c r="B15" s="37"/>
      <c r="C15" s="37"/>
      <c r="L15" s="33"/>
      <c r="M15" s="33"/>
      <c r="N15" s="33"/>
    </row>
    <row r="16" spans="1:29" s="36" customFormat="1" ht="24.6" customHeight="1" x14ac:dyDescent="0.2">
      <c r="B16" s="584" t="s">
        <v>44</v>
      </c>
      <c r="C16" s="584" t="s">
        <v>45</v>
      </c>
      <c r="D16" s="584" t="s">
        <v>46</v>
      </c>
      <c r="E16" s="584" t="s">
        <v>35</v>
      </c>
      <c r="F16" s="584" t="s">
        <v>47</v>
      </c>
      <c r="G16" s="584" t="s">
        <v>48</v>
      </c>
      <c r="H16" s="584" t="s">
        <v>49</v>
      </c>
      <c r="I16" s="584" t="s">
        <v>50</v>
      </c>
      <c r="J16" s="584" t="s">
        <v>51</v>
      </c>
      <c r="K16" s="584" t="s">
        <v>52</v>
      </c>
      <c r="L16" s="586" t="s">
        <v>53</v>
      </c>
      <c r="M16" s="587"/>
      <c r="N16" s="588"/>
      <c r="O16" s="584" t="s">
        <v>54</v>
      </c>
      <c r="P16" s="584" t="s">
        <v>55</v>
      </c>
      <c r="Q16" s="584" t="s">
        <v>56</v>
      </c>
      <c r="R16" s="597" t="s">
        <v>57</v>
      </c>
      <c r="S16" s="584" t="s">
        <v>58</v>
      </c>
      <c r="T16" s="584" t="s">
        <v>59</v>
      </c>
      <c r="U16" s="584" t="s">
        <v>60</v>
      </c>
      <c r="V16" s="572" t="s">
        <v>61</v>
      </c>
    </row>
    <row r="17" spans="2:22" s="36" customFormat="1" ht="24.6" customHeight="1" x14ac:dyDescent="0.2">
      <c r="B17" s="585"/>
      <c r="C17" s="585"/>
      <c r="D17" s="585"/>
      <c r="E17" s="585"/>
      <c r="F17" s="585"/>
      <c r="G17" s="585"/>
      <c r="H17" s="585"/>
      <c r="I17" s="585"/>
      <c r="J17" s="585"/>
      <c r="K17" s="585"/>
      <c r="L17" s="45">
        <v>1</v>
      </c>
      <c r="M17" s="46">
        <v>2</v>
      </c>
      <c r="N17" s="47">
        <v>3</v>
      </c>
      <c r="O17" s="585"/>
      <c r="P17" s="585"/>
      <c r="Q17" s="585"/>
      <c r="R17" s="598"/>
      <c r="S17" s="585"/>
      <c r="T17" s="585"/>
      <c r="U17" s="585"/>
      <c r="V17" s="594"/>
    </row>
    <row r="18" spans="2:22" s="122" customFormat="1" ht="81.599999999999994" customHeight="1" x14ac:dyDescent="0.2">
      <c r="B18" s="55">
        <v>38</v>
      </c>
      <c r="C18" s="55" t="s">
        <v>334</v>
      </c>
      <c r="D18" s="336">
        <v>421350216.56999999</v>
      </c>
      <c r="E18" s="94">
        <v>18048500</v>
      </c>
      <c r="F18" s="116">
        <f>+E18/D18</f>
        <v>4.2834913310176394E-2</v>
      </c>
      <c r="G18" s="55" t="s">
        <v>335</v>
      </c>
      <c r="H18" s="55" t="s">
        <v>73</v>
      </c>
      <c r="I18" s="55" t="s">
        <v>336</v>
      </c>
      <c r="J18" s="65" t="s">
        <v>293</v>
      </c>
      <c r="K18" s="95" t="s">
        <v>75</v>
      </c>
      <c r="L18" s="45">
        <v>1</v>
      </c>
      <c r="M18" s="176"/>
      <c r="N18" s="176"/>
      <c r="O18" s="87" t="s">
        <v>1641</v>
      </c>
      <c r="P18" s="463">
        <v>453</v>
      </c>
      <c r="Q18" s="94">
        <v>18048500</v>
      </c>
      <c r="R18" s="56">
        <v>1362</v>
      </c>
      <c r="S18" s="94">
        <v>18048500</v>
      </c>
      <c r="T18" s="56">
        <v>6938</v>
      </c>
      <c r="U18" s="94">
        <v>18048500</v>
      </c>
      <c r="V18" s="91"/>
    </row>
    <row r="19" spans="2:22" s="122" customFormat="1" ht="141.6" customHeight="1" x14ac:dyDescent="0.2">
      <c r="B19" s="55">
        <v>38</v>
      </c>
      <c r="C19" s="55" t="s">
        <v>334</v>
      </c>
      <c r="D19" s="303">
        <v>421350216.56999999</v>
      </c>
      <c r="E19" s="94">
        <v>62034700</v>
      </c>
      <c r="F19" s="116">
        <f t="shared" ref="F19:F27" si="0">+E19/D19</f>
        <v>0.14722835674559104</v>
      </c>
      <c r="G19" s="55" t="s">
        <v>1633</v>
      </c>
      <c r="H19" s="55" t="s">
        <v>73</v>
      </c>
      <c r="I19" s="123" t="s">
        <v>1634</v>
      </c>
      <c r="J19" s="65" t="s">
        <v>1638</v>
      </c>
      <c r="K19" s="95" t="s">
        <v>269</v>
      </c>
      <c r="L19" s="45">
        <v>1</v>
      </c>
      <c r="M19" s="176"/>
      <c r="N19" s="176"/>
      <c r="O19" s="87" t="s">
        <v>1637</v>
      </c>
      <c r="P19" s="463">
        <v>447</v>
      </c>
      <c r="Q19" s="94">
        <v>62034700</v>
      </c>
      <c r="R19" s="56">
        <v>1268</v>
      </c>
      <c r="S19" s="94">
        <v>62034700</v>
      </c>
      <c r="T19" s="56">
        <v>6317</v>
      </c>
      <c r="U19" s="94">
        <v>62034700</v>
      </c>
      <c r="V19" s="91"/>
    </row>
    <row r="20" spans="2:22" s="122" customFormat="1" ht="81.599999999999994" customHeight="1" x14ac:dyDescent="0.2">
      <c r="B20" s="55">
        <v>38</v>
      </c>
      <c r="C20" s="55" t="s">
        <v>334</v>
      </c>
      <c r="D20" s="303">
        <v>421350216.56999999</v>
      </c>
      <c r="E20" s="101">
        <v>36460000</v>
      </c>
      <c r="F20" s="116">
        <f t="shared" si="0"/>
        <v>8.6531342731475266E-2</v>
      </c>
      <c r="G20" s="55" t="s">
        <v>337</v>
      </c>
      <c r="H20" s="55" t="s">
        <v>73</v>
      </c>
      <c r="I20" s="55" t="s">
        <v>338</v>
      </c>
      <c r="J20" s="61" t="s">
        <v>181</v>
      </c>
      <c r="K20" s="86" t="s">
        <v>100</v>
      </c>
      <c r="L20" s="45">
        <v>1</v>
      </c>
      <c r="M20" s="66"/>
      <c r="N20" s="66"/>
      <c r="O20" s="87" t="s">
        <v>66</v>
      </c>
      <c r="P20" s="463" t="s">
        <v>339</v>
      </c>
      <c r="Q20" s="94">
        <v>36460000</v>
      </c>
      <c r="R20" s="91">
        <v>881</v>
      </c>
      <c r="S20" s="94">
        <v>36460000</v>
      </c>
      <c r="T20" s="58">
        <v>5215</v>
      </c>
      <c r="U20" s="62">
        <v>27560000</v>
      </c>
      <c r="V20" s="91"/>
    </row>
    <row r="21" spans="2:22" s="122" customFormat="1" ht="102" customHeight="1" x14ac:dyDescent="0.2">
      <c r="B21" s="56">
        <v>36</v>
      </c>
      <c r="C21" s="55" t="s">
        <v>340</v>
      </c>
      <c r="D21" s="101">
        <v>688701</v>
      </c>
      <c r="E21" s="94">
        <v>745535</v>
      </c>
      <c r="F21" s="116">
        <f t="shared" si="0"/>
        <v>1.0825234753543265</v>
      </c>
      <c r="G21" s="55" t="s">
        <v>1627</v>
      </c>
      <c r="H21" s="55" t="s">
        <v>73</v>
      </c>
      <c r="I21" s="55" t="s">
        <v>1628</v>
      </c>
      <c r="J21" s="65" t="s">
        <v>1639</v>
      </c>
      <c r="K21" s="95" t="s">
        <v>269</v>
      </c>
      <c r="L21" s="45">
        <v>1</v>
      </c>
      <c r="M21" s="176"/>
      <c r="N21" s="176"/>
      <c r="O21" s="87" t="s">
        <v>1637</v>
      </c>
      <c r="P21" s="463">
        <v>448</v>
      </c>
      <c r="Q21" s="94">
        <v>745535</v>
      </c>
      <c r="R21" s="56">
        <v>1268</v>
      </c>
      <c r="S21" s="94">
        <v>745535</v>
      </c>
      <c r="T21" s="56">
        <v>6317</v>
      </c>
      <c r="U21" s="94">
        <v>745535</v>
      </c>
      <c r="V21" s="91"/>
    </row>
    <row r="22" spans="2:22" s="122" customFormat="1" ht="117" customHeight="1" x14ac:dyDescent="0.2">
      <c r="B22" s="56">
        <v>37</v>
      </c>
      <c r="C22" s="55" t="s">
        <v>341</v>
      </c>
      <c r="D22" s="101">
        <v>13576578</v>
      </c>
      <c r="E22" s="94">
        <v>13484700</v>
      </c>
      <c r="F22" s="116">
        <f t="shared" si="0"/>
        <v>0.99323260986678674</v>
      </c>
      <c r="G22" s="55" t="s">
        <v>1631</v>
      </c>
      <c r="H22" s="55" t="s">
        <v>73</v>
      </c>
      <c r="I22" s="123" t="s">
        <v>1632</v>
      </c>
      <c r="J22" s="65" t="s">
        <v>293</v>
      </c>
      <c r="K22" s="95" t="s">
        <v>269</v>
      </c>
      <c r="L22" s="45">
        <v>1</v>
      </c>
      <c r="M22" s="176"/>
      <c r="N22" s="176"/>
      <c r="O22" s="87" t="s">
        <v>1637</v>
      </c>
      <c r="P22" s="463">
        <v>451</v>
      </c>
      <c r="Q22" s="94">
        <v>13484700</v>
      </c>
      <c r="R22" s="56">
        <v>1362</v>
      </c>
      <c r="S22" s="94">
        <v>13484700</v>
      </c>
      <c r="T22" s="56">
        <v>6938</v>
      </c>
      <c r="U22" s="94">
        <v>13484700</v>
      </c>
      <c r="V22" s="91"/>
    </row>
    <row r="23" spans="2:22" s="122" customFormat="1" ht="108" customHeight="1" x14ac:dyDescent="0.2">
      <c r="B23" s="180">
        <v>38</v>
      </c>
      <c r="C23" s="180" t="s">
        <v>334</v>
      </c>
      <c r="D23" s="404">
        <v>421350216.56999999</v>
      </c>
      <c r="E23" s="94">
        <v>9788940</v>
      </c>
      <c r="F23" s="190">
        <f t="shared" si="0"/>
        <v>2.3232312729507612E-2</v>
      </c>
      <c r="G23" s="180" t="s">
        <v>1629</v>
      </c>
      <c r="H23" s="180" t="s">
        <v>73</v>
      </c>
      <c r="I23" s="55" t="s">
        <v>1630</v>
      </c>
      <c r="J23" s="65" t="s">
        <v>1640</v>
      </c>
      <c r="K23" s="95" t="s">
        <v>269</v>
      </c>
      <c r="L23" s="45">
        <v>1</v>
      </c>
      <c r="M23" s="176"/>
      <c r="N23" s="176"/>
      <c r="O23" s="87" t="s">
        <v>1637</v>
      </c>
      <c r="P23" s="463">
        <v>450</v>
      </c>
      <c r="Q23" s="94">
        <v>9788940</v>
      </c>
      <c r="R23" s="55">
        <v>1268</v>
      </c>
      <c r="S23" s="94">
        <v>9788940</v>
      </c>
      <c r="T23" s="55">
        <v>6317</v>
      </c>
      <c r="U23" s="94">
        <v>9788940</v>
      </c>
      <c r="V23" s="91"/>
    </row>
    <row r="24" spans="2:22" s="122" customFormat="1" ht="81.599999999999994" customHeight="1" x14ac:dyDescent="0.2">
      <c r="B24" s="55">
        <v>38</v>
      </c>
      <c r="C24" s="55" t="s">
        <v>334</v>
      </c>
      <c r="D24" s="303">
        <v>421350216.56999999</v>
      </c>
      <c r="E24" s="101">
        <v>50000000</v>
      </c>
      <c r="F24" s="406">
        <f t="shared" si="0"/>
        <v>0.11866613100860569</v>
      </c>
      <c r="G24" s="55" t="s">
        <v>342</v>
      </c>
      <c r="H24" s="55" t="s">
        <v>73</v>
      </c>
      <c r="I24" s="180" t="s">
        <v>343</v>
      </c>
      <c r="J24" s="128" t="s">
        <v>181</v>
      </c>
      <c r="K24" s="405" t="s">
        <v>196</v>
      </c>
      <c r="L24" s="45">
        <v>1</v>
      </c>
      <c r="M24" s="366"/>
      <c r="N24" s="366"/>
      <c r="O24" s="192" t="s">
        <v>66</v>
      </c>
      <c r="P24" s="471">
        <v>256</v>
      </c>
      <c r="Q24" s="94">
        <v>50000000</v>
      </c>
      <c r="R24" s="91">
        <v>763</v>
      </c>
      <c r="S24" s="94">
        <v>50000000</v>
      </c>
      <c r="T24" s="111">
        <v>5135</v>
      </c>
      <c r="U24" s="473">
        <v>30107000</v>
      </c>
      <c r="V24" s="91"/>
    </row>
    <row r="25" spans="2:22" ht="132" x14ac:dyDescent="0.2">
      <c r="B25" s="56">
        <v>36</v>
      </c>
      <c r="C25" s="55" t="s">
        <v>340</v>
      </c>
      <c r="D25" s="101">
        <v>688701</v>
      </c>
      <c r="E25" s="167">
        <v>1854754</v>
      </c>
      <c r="F25" s="406">
        <f t="shared" si="0"/>
        <v>2.693119365297858</v>
      </c>
      <c r="G25" s="59" t="s">
        <v>1582</v>
      </c>
      <c r="H25" s="55" t="s">
        <v>73</v>
      </c>
      <c r="I25" s="59" t="s">
        <v>1585</v>
      </c>
      <c r="J25" s="55" t="s">
        <v>1478</v>
      </c>
      <c r="K25" s="167" t="s">
        <v>269</v>
      </c>
      <c r="L25" s="45">
        <v>1</v>
      </c>
      <c r="M25" s="176"/>
      <c r="N25" s="176"/>
      <c r="O25" s="167" t="s">
        <v>1641</v>
      </c>
      <c r="P25" s="472">
        <v>452</v>
      </c>
      <c r="Q25" s="196">
        <v>1854754</v>
      </c>
      <c r="R25" s="55">
        <v>1362</v>
      </c>
      <c r="S25" s="196">
        <v>1854754</v>
      </c>
      <c r="T25" s="55">
        <v>6938</v>
      </c>
      <c r="U25" s="196">
        <v>1854754</v>
      </c>
      <c r="V25" s="196"/>
    </row>
    <row r="26" spans="2:22" ht="99" x14ac:dyDescent="0.2">
      <c r="B26" s="56">
        <v>37</v>
      </c>
      <c r="C26" s="55" t="s">
        <v>341</v>
      </c>
      <c r="D26" s="101">
        <v>13576578</v>
      </c>
      <c r="E26" s="94">
        <v>10007900</v>
      </c>
      <c r="F26" s="406">
        <f t="shared" si="0"/>
        <v>0.73714451461922148</v>
      </c>
      <c r="G26" s="59" t="s">
        <v>1583</v>
      </c>
      <c r="H26" s="55" t="s">
        <v>73</v>
      </c>
      <c r="I26" s="59" t="s">
        <v>1586</v>
      </c>
      <c r="J26" s="65" t="s">
        <v>1504</v>
      </c>
      <c r="K26" s="167" t="s">
        <v>136</v>
      </c>
      <c r="L26" s="167"/>
      <c r="M26" s="46">
        <v>2</v>
      </c>
      <c r="N26" s="176"/>
      <c r="O26" s="87" t="s">
        <v>1637</v>
      </c>
      <c r="P26" s="463">
        <v>446</v>
      </c>
      <c r="Q26" s="94">
        <v>10007900</v>
      </c>
      <c r="R26" s="56">
        <v>1486</v>
      </c>
      <c r="S26" s="94">
        <v>10007900</v>
      </c>
      <c r="T26" s="319"/>
      <c r="U26" s="196"/>
      <c r="V26" s="196"/>
    </row>
    <row r="27" spans="2:22" ht="132" x14ac:dyDescent="0.2">
      <c r="B27" s="55">
        <v>38</v>
      </c>
      <c r="C27" s="55" t="s">
        <v>334</v>
      </c>
      <c r="D27" s="303">
        <v>421350216.56999999</v>
      </c>
      <c r="E27" s="167">
        <v>240319191</v>
      </c>
      <c r="F27" s="406">
        <f t="shared" si="0"/>
        <v>0.57035497206176267</v>
      </c>
      <c r="G27" s="59" t="s">
        <v>1584</v>
      </c>
      <c r="H27" s="55" t="s">
        <v>73</v>
      </c>
      <c r="I27" s="59" t="s">
        <v>1587</v>
      </c>
      <c r="J27" s="55" t="s">
        <v>1756</v>
      </c>
      <c r="K27" s="167" t="s">
        <v>221</v>
      </c>
      <c r="L27" s="167"/>
      <c r="M27" s="46">
        <v>2</v>
      </c>
      <c r="N27" s="167"/>
      <c r="O27" s="167" t="s">
        <v>1744</v>
      </c>
      <c r="P27" s="466" t="s">
        <v>1755</v>
      </c>
      <c r="Q27" s="196">
        <v>240319191</v>
      </c>
      <c r="R27" s="319">
        <v>1613</v>
      </c>
      <c r="S27" s="196">
        <v>240319191</v>
      </c>
      <c r="T27" s="196"/>
      <c r="U27" s="196"/>
      <c r="V27" s="196"/>
    </row>
  </sheetData>
  <sheetProtection algorithmName="SHA-512" hashValue="YiyK7h76Hvf5SMwVge+tDVsGMdG5JmTRBnKYZ++VXZfVTt/V0P3sfqmgfn8fp1nCzQg7OynUFPHgH4fOtcFYGg==" saltValue="9s3uVHGKkR0PSOXcv3RSGQ==" spinCount="100000" sheet="1" objects="1" scenarios="1" selectLockedCells="1" selectUnlockedCells="1"/>
  <mergeCells count="38">
    <mergeCell ref="J16:J17"/>
    <mergeCell ref="K16:K17"/>
    <mergeCell ref="L16:N16"/>
    <mergeCell ref="O16:O17"/>
    <mergeCell ref="P16:P17"/>
    <mergeCell ref="Q16:Q17"/>
    <mergeCell ref="S16:S17"/>
    <mergeCell ref="U16:U17"/>
    <mergeCell ref="R16:R17"/>
    <mergeCell ref="T16:T17"/>
    <mergeCell ref="H16:H17"/>
    <mergeCell ref="I16:I17"/>
    <mergeCell ref="B14:E14"/>
    <mergeCell ref="H11:H12"/>
    <mergeCell ref="I11:I12"/>
    <mergeCell ref="G11:G12"/>
    <mergeCell ref="B16:B17"/>
    <mergeCell ref="C16:C17"/>
    <mergeCell ref="D16:D17"/>
    <mergeCell ref="E16:E17"/>
    <mergeCell ref="F16:F17"/>
    <mergeCell ref="G16:G17"/>
    <mergeCell ref="V16:V17"/>
    <mergeCell ref="B2:C4"/>
    <mergeCell ref="D2:T2"/>
    <mergeCell ref="U2:V2"/>
    <mergeCell ref="D3:T3"/>
    <mergeCell ref="U3:V3"/>
    <mergeCell ref="D4:T4"/>
    <mergeCell ref="U4:V4"/>
    <mergeCell ref="C8:D8"/>
    <mergeCell ref="C9:D9"/>
    <mergeCell ref="K11:L11"/>
    <mergeCell ref="B11:B12"/>
    <mergeCell ref="C11:C12"/>
    <mergeCell ref="D11:D12"/>
    <mergeCell ref="E11:E12"/>
    <mergeCell ref="F11:F12"/>
  </mergeCells>
  <dataValidations count="1">
    <dataValidation type="list" allowBlank="1" showInputMessage="1" showErrorMessage="1" sqref="H18:H27">
      <formula1>#REF!</formula1>
    </dataValidation>
  </dataValidations>
  <printOptions horizontalCentered="1"/>
  <pageMargins left="0.23622047244094491" right="0.23622047244094491" top="0.74803149606299213" bottom="0.74803149606299213" header="0.31496062992125984" footer="0.31496062992125984"/>
  <pageSetup paperSize="123" scale="50"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A1:AC171"/>
  <sheetViews>
    <sheetView zoomScale="70" zoomScaleNormal="70" workbookViewId="0">
      <selection activeCell="C15" sqref="C15"/>
    </sheetView>
  </sheetViews>
  <sheetFormatPr baseColWidth="10" defaultColWidth="21.28515625" defaultRowHeight="15.75" x14ac:dyDescent="0.2"/>
  <cols>
    <col min="1" max="1" width="0.7109375" style="2" customWidth="1"/>
    <col min="2" max="2" width="9.42578125" style="9" customWidth="1"/>
    <col min="3" max="3" width="20.140625" style="10" customWidth="1"/>
    <col min="4" max="4" width="22.42578125" style="32" customWidth="1"/>
    <col min="5" max="5" width="24.140625" style="15" customWidth="1"/>
    <col min="6" max="6" width="26.7109375" style="15" customWidth="1"/>
    <col min="7" max="7" width="26.28515625" style="13" customWidth="1"/>
    <col min="8" max="8" width="21.42578125" style="13" customWidth="1"/>
    <col min="9" max="9" width="21.42578125" style="35" customWidth="1"/>
    <col min="10" max="10" width="16.42578125" style="27" customWidth="1"/>
    <col min="11" max="11" width="12.28515625" style="29" customWidth="1"/>
    <col min="12" max="13" width="5.42578125" style="44" customWidth="1"/>
    <col min="14" max="14" width="5.42578125" style="25" customWidth="1"/>
    <col min="15" max="15" width="15.5703125" style="25" customWidth="1"/>
    <col min="16" max="16" width="13.42578125" style="25" customWidth="1"/>
    <col min="17" max="18" width="16.42578125" style="25" customWidth="1"/>
    <col min="19" max="19" width="21" style="3" customWidth="1"/>
    <col min="20" max="20" width="16.42578125" style="3" customWidth="1"/>
    <col min="21" max="21" width="20.85546875" style="30" customWidth="1"/>
    <col min="22" max="22" width="21.7109375" style="3" customWidth="1"/>
    <col min="23" max="24" width="14" style="3" customWidth="1"/>
    <col min="25" max="25" width="14" style="2" customWidth="1"/>
    <col min="26" max="16384" width="21.28515625" style="2"/>
  </cols>
  <sheetData>
    <row r="1" spans="1:29" s="5" customFormat="1" x14ac:dyDescent="0.2">
      <c r="A1" s="5" t="s">
        <v>0</v>
      </c>
      <c r="B1" s="8"/>
      <c r="C1" s="8"/>
      <c r="D1" s="31"/>
      <c r="E1" s="14"/>
      <c r="F1" s="14"/>
      <c r="G1" s="12"/>
      <c r="H1" s="12"/>
      <c r="I1" s="34"/>
      <c r="J1" s="26"/>
      <c r="K1" s="28"/>
      <c r="L1" s="42"/>
      <c r="M1" s="42"/>
      <c r="N1" s="23"/>
      <c r="O1" s="23"/>
      <c r="P1" s="23"/>
      <c r="Q1" s="23"/>
      <c r="R1" s="23"/>
      <c r="S1" s="6"/>
      <c r="T1" s="6"/>
      <c r="U1" s="8"/>
    </row>
    <row r="2" spans="1:29" s="8" customFormat="1" ht="31.15" customHeight="1" x14ac:dyDescent="0.2">
      <c r="B2" s="564"/>
      <c r="C2" s="565"/>
      <c r="D2" s="573" t="s">
        <v>1</v>
      </c>
      <c r="E2" s="574"/>
      <c r="F2" s="574"/>
      <c r="G2" s="574"/>
      <c r="H2" s="574"/>
      <c r="I2" s="574"/>
      <c r="J2" s="574"/>
      <c r="K2" s="574"/>
      <c r="L2" s="574"/>
      <c r="M2" s="574"/>
      <c r="N2" s="574"/>
      <c r="O2" s="574"/>
      <c r="P2" s="574"/>
      <c r="Q2" s="574"/>
      <c r="R2" s="574"/>
      <c r="S2" s="574"/>
      <c r="T2" s="575"/>
      <c r="U2" s="573" t="s">
        <v>2</v>
      </c>
      <c r="V2" s="575"/>
      <c r="W2" s="5"/>
      <c r="X2" s="5"/>
      <c r="Y2" s="5"/>
      <c r="Z2" s="5"/>
      <c r="AA2" s="11"/>
      <c r="AB2" s="11"/>
      <c r="AC2" s="11"/>
    </row>
    <row r="3" spans="1:29" s="8" customFormat="1" ht="31.15" customHeight="1" x14ac:dyDescent="0.2">
      <c r="B3" s="566"/>
      <c r="C3" s="567"/>
      <c r="D3" s="573" t="s">
        <v>3</v>
      </c>
      <c r="E3" s="574"/>
      <c r="F3" s="574"/>
      <c r="G3" s="574"/>
      <c r="H3" s="574"/>
      <c r="I3" s="574"/>
      <c r="J3" s="574"/>
      <c r="K3" s="574"/>
      <c r="L3" s="574"/>
      <c r="M3" s="574"/>
      <c r="N3" s="574"/>
      <c r="O3" s="574"/>
      <c r="P3" s="574"/>
      <c r="Q3" s="574"/>
      <c r="R3" s="574"/>
      <c r="S3" s="574"/>
      <c r="T3" s="575"/>
      <c r="U3" s="573" t="s">
        <v>4</v>
      </c>
      <c r="V3" s="575"/>
      <c r="W3" s="5"/>
      <c r="X3" s="5"/>
      <c r="Y3" s="5"/>
      <c r="Z3" s="5"/>
      <c r="AA3" s="11"/>
      <c r="AB3" s="11"/>
      <c r="AC3" s="11"/>
    </row>
    <row r="4" spans="1:29" s="8" customFormat="1" ht="31.15" customHeight="1" x14ac:dyDescent="0.2">
      <c r="B4" s="568"/>
      <c r="C4" s="569"/>
      <c r="D4" s="573" t="s">
        <v>5</v>
      </c>
      <c r="E4" s="574"/>
      <c r="F4" s="574"/>
      <c r="G4" s="574"/>
      <c r="H4" s="574"/>
      <c r="I4" s="574"/>
      <c r="J4" s="574"/>
      <c r="K4" s="574"/>
      <c r="L4" s="574"/>
      <c r="M4" s="574"/>
      <c r="N4" s="574"/>
      <c r="O4" s="574"/>
      <c r="P4" s="574"/>
      <c r="Q4" s="574"/>
      <c r="R4" s="574"/>
      <c r="S4" s="574"/>
      <c r="T4" s="575"/>
      <c r="U4" s="573" t="s">
        <v>6</v>
      </c>
      <c r="V4" s="575"/>
      <c r="W4" s="5"/>
      <c r="X4" s="5"/>
      <c r="Y4" s="5"/>
      <c r="Z4" s="5"/>
      <c r="AA4" s="11"/>
      <c r="AB4" s="11"/>
      <c r="AC4" s="11"/>
    </row>
    <row r="5" spans="1:29" s="5" customFormat="1" ht="16.5" customHeight="1" x14ac:dyDescent="0.2">
      <c r="B5" s="8"/>
      <c r="C5" s="8"/>
      <c r="D5" s="31"/>
      <c r="E5" s="14"/>
      <c r="F5" s="14"/>
      <c r="G5" s="12"/>
      <c r="H5" s="12"/>
      <c r="I5" s="34"/>
      <c r="J5" s="26"/>
      <c r="K5" s="28"/>
      <c r="L5" s="42"/>
      <c r="M5" s="42"/>
      <c r="N5" s="23"/>
      <c r="O5" s="23"/>
      <c r="P5" s="23"/>
      <c r="Q5" s="23"/>
      <c r="R5" s="23"/>
      <c r="S5" s="6"/>
      <c r="T5" s="6"/>
      <c r="U5" s="8"/>
    </row>
    <row r="6" spans="1:29" s="5" customFormat="1" ht="16.5" customHeight="1" x14ac:dyDescent="0.2">
      <c r="B6" s="17" t="s">
        <v>7</v>
      </c>
      <c r="C6" s="8"/>
      <c r="D6" s="31"/>
      <c r="E6" s="14"/>
      <c r="F6" s="14"/>
      <c r="G6" s="12"/>
      <c r="H6" s="12"/>
      <c r="I6" s="34"/>
      <c r="J6" s="26"/>
      <c r="K6" s="28"/>
      <c r="L6" s="42"/>
      <c r="M6" s="42"/>
      <c r="N6" s="24"/>
      <c r="U6" s="8"/>
    </row>
    <row r="7" spans="1:29" s="5" customFormat="1" ht="17.25" customHeight="1" x14ac:dyDescent="0.2">
      <c r="D7" s="24"/>
      <c r="E7" s="19"/>
      <c r="F7" s="19"/>
      <c r="G7" s="12"/>
      <c r="H7" s="12"/>
      <c r="I7" s="34"/>
      <c r="J7" s="26"/>
      <c r="K7" s="28"/>
      <c r="L7" s="42"/>
      <c r="M7" s="42"/>
      <c r="N7" s="23"/>
      <c r="U7" s="8"/>
    </row>
    <row r="8" spans="1:29" s="5" customFormat="1" ht="25.9" customHeight="1" x14ac:dyDescent="0.2">
      <c r="C8" s="599" t="s">
        <v>8</v>
      </c>
      <c r="D8" s="600"/>
      <c r="E8" s="16" t="s">
        <v>1647</v>
      </c>
      <c r="F8" s="19"/>
      <c r="G8" s="12"/>
      <c r="H8" s="12"/>
      <c r="I8" s="34"/>
      <c r="J8" s="26"/>
      <c r="K8" s="28"/>
      <c r="L8" s="42"/>
      <c r="M8" s="42"/>
      <c r="N8" s="23"/>
      <c r="U8" s="8"/>
    </row>
    <row r="9" spans="1:29" s="5" customFormat="1" ht="25.9" customHeight="1" x14ac:dyDescent="0.2">
      <c r="C9" s="599" t="s">
        <v>9</v>
      </c>
      <c r="D9" s="600"/>
      <c r="E9" s="256">
        <v>8</v>
      </c>
      <c r="F9" s="19"/>
      <c r="G9" s="12"/>
      <c r="H9" s="12"/>
      <c r="I9" s="34"/>
      <c r="J9" s="26"/>
      <c r="K9" s="28"/>
      <c r="L9" s="42"/>
      <c r="M9" s="42"/>
      <c r="N9" s="23"/>
      <c r="U9" s="8"/>
    </row>
    <row r="10" spans="1:29" s="5" customFormat="1" ht="25.9" customHeight="1" x14ac:dyDescent="0.2">
      <c r="B10" s="8"/>
      <c r="C10" s="8"/>
      <c r="D10" s="31"/>
      <c r="E10" s="14"/>
      <c r="F10" s="14"/>
      <c r="G10" s="12"/>
      <c r="H10" s="12"/>
      <c r="I10" s="34"/>
      <c r="J10" s="26"/>
      <c r="O10" s="23"/>
      <c r="P10" s="23"/>
      <c r="Q10" s="23"/>
      <c r="R10" s="23"/>
      <c r="S10" s="6"/>
      <c r="T10" s="6"/>
      <c r="U10" s="8"/>
    </row>
    <row r="11" spans="1:29" s="18" customFormat="1" ht="25.9" customHeight="1" x14ac:dyDescent="0.25">
      <c r="B11" s="584" t="s">
        <v>10</v>
      </c>
      <c r="C11" s="584" t="s">
        <v>11</v>
      </c>
      <c r="D11" s="584" t="s">
        <v>33</v>
      </c>
      <c r="E11" s="584" t="s">
        <v>34</v>
      </c>
      <c r="F11" s="584" t="s">
        <v>35</v>
      </c>
      <c r="G11" s="572" t="s">
        <v>36</v>
      </c>
      <c r="H11" s="582" t="s">
        <v>37</v>
      </c>
      <c r="I11" s="580" t="s">
        <v>38</v>
      </c>
      <c r="K11" s="578" t="s">
        <v>39</v>
      </c>
      <c r="L11" s="579"/>
      <c r="M11" s="20">
        <f>SUM(M12:M14)</f>
        <v>154</v>
      </c>
    </row>
    <row r="12" spans="1:29" s="18" customFormat="1" ht="25.9" customHeight="1" x14ac:dyDescent="0.25">
      <c r="B12" s="585"/>
      <c r="C12" s="585"/>
      <c r="D12" s="585"/>
      <c r="E12" s="591"/>
      <c r="F12" s="591"/>
      <c r="G12" s="572"/>
      <c r="H12" s="583"/>
      <c r="I12" s="581"/>
      <c r="K12" s="20" t="s">
        <v>40</v>
      </c>
      <c r="L12" s="39">
        <v>1</v>
      </c>
      <c r="M12" s="20">
        <f>COUNT(L18:L151)</f>
        <v>35</v>
      </c>
    </row>
    <row r="13" spans="1:29" s="36" customFormat="1" ht="40.15" customHeight="1" x14ac:dyDescent="0.2">
      <c r="B13" s="142" t="s">
        <v>344</v>
      </c>
      <c r="C13" s="143" t="s">
        <v>345</v>
      </c>
      <c r="D13" s="144" t="s">
        <v>346</v>
      </c>
      <c r="E13" s="337">
        <v>2823730051.4699998</v>
      </c>
      <c r="F13" s="115">
        <f>SUM(E17:E445)</f>
        <v>1474848890</v>
      </c>
      <c r="G13" s="291">
        <f>+SUM(S18:S52)</f>
        <v>984925416</v>
      </c>
      <c r="H13" s="292">
        <f>SUM(U18:U52)</f>
        <v>887981626</v>
      </c>
      <c r="I13" s="289">
        <f>+E13-F13</f>
        <v>1348881161.4699998</v>
      </c>
      <c r="K13" s="20" t="s">
        <v>42</v>
      </c>
      <c r="L13" s="40">
        <v>2</v>
      </c>
      <c r="M13" s="20">
        <f>COUNT(M18:M198)</f>
        <v>40</v>
      </c>
    </row>
    <row r="14" spans="1:29" s="36" customFormat="1" ht="25.5" x14ac:dyDescent="0.2">
      <c r="B14" s="572" t="s">
        <v>13</v>
      </c>
      <c r="C14" s="572"/>
      <c r="D14" s="572"/>
      <c r="E14" s="572"/>
      <c r="F14" s="293">
        <f>+F13/E13</f>
        <v>0.52230520025531879</v>
      </c>
      <c r="G14" s="293">
        <f>+G13/E13</f>
        <v>0.34880296559767099</v>
      </c>
      <c r="H14" s="293">
        <f>+H13/E13</f>
        <v>0.31447114625483674</v>
      </c>
      <c r="I14" s="286"/>
      <c r="K14" s="20" t="s">
        <v>43</v>
      </c>
      <c r="L14" s="41">
        <v>3</v>
      </c>
      <c r="M14" s="20">
        <f>COUNT(N18:N254)</f>
        <v>79</v>
      </c>
    </row>
    <row r="15" spans="1:29" s="36" customFormat="1" ht="24.6" customHeight="1" x14ac:dyDescent="0.2">
      <c r="B15" s="100"/>
      <c r="C15" s="100"/>
      <c r="L15" s="33"/>
      <c r="M15" s="33"/>
      <c r="N15" s="33"/>
    </row>
    <row r="16" spans="1:29" s="36" customFormat="1" ht="24.6" customHeight="1" x14ac:dyDescent="0.2">
      <c r="B16" s="584" t="s">
        <v>44</v>
      </c>
      <c r="C16" s="584" t="s">
        <v>45</v>
      </c>
      <c r="D16" s="584" t="s">
        <v>46</v>
      </c>
      <c r="E16" s="584" t="s">
        <v>35</v>
      </c>
      <c r="F16" s="584" t="s">
        <v>47</v>
      </c>
      <c r="G16" s="584" t="s">
        <v>48</v>
      </c>
      <c r="H16" s="584" t="s">
        <v>49</v>
      </c>
      <c r="I16" s="584" t="s">
        <v>50</v>
      </c>
      <c r="J16" s="584" t="s">
        <v>51</v>
      </c>
      <c r="K16" s="584" t="s">
        <v>52</v>
      </c>
      <c r="L16" s="586" t="s">
        <v>53</v>
      </c>
      <c r="M16" s="587"/>
      <c r="N16" s="588"/>
      <c r="O16" s="584" t="s">
        <v>54</v>
      </c>
      <c r="P16" s="584" t="s">
        <v>55</v>
      </c>
      <c r="Q16" s="584" t="s">
        <v>56</v>
      </c>
      <c r="R16" s="597" t="s">
        <v>347</v>
      </c>
      <c r="S16" s="584" t="s">
        <v>58</v>
      </c>
      <c r="T16" s="584" t="s">
        <v>59</v>
      </c>
      <c r="U16" s="584" t="s">
        <v>60</v>
      </c>
      <c r="V16" s="572" t="s">
        <v>61</v>
      </c>
    </row>
    <row r="17" spans="2:22" s="36" customFormat="1" ht="24.6" customHeight="1" x14ac:dyDescent="0.2">
      <c r="B17" s="585"/>
      <c r="C17" s="585"/>
      <c r="D17" s="585"/>
      <c r="E17" s="585"/>
      <c r="F17" s="585"/>
      <c r="G17" s="585"/>
      <c r="H17" s="585"/>
      <c r="I17" s="585"/>
      <c r="J17" s="585"/>
      <c r="K17" s="585"/>
      <c r="L17" s="45">
        <v>1</v>
      </c>
      <c r="M17" s="46">
        <v>2</v>
      </c>
      <c r="N17" s="47">
        <v>3</v>
      </c>
      <c r="O17" s="585"/>
      <c r="P17" s="585"/>
      <c r="Q17" s="585"/>
      <c r="R17" s="598"/>
      <c r="S17" s="585"/>
      <c r="T17" s="585"/>
      <c r="U17" s="585"/>
      <c r="V17" s="572"/>
    </row>
    <row r="18" spans="2:22" s="36" customFormat="1" ht="253.9" customHeight="1" x14ac:dyDescent="0.2">
      <c r="B18" s="56" t="s">
        <v>348</v>
      </c>
      <c r="C18" s="55" t="s">
        <v>349</v>
      </c>
      <c r="D18" s="338">
        <v>1242000324</v>
      </c>
      <c r="E18" s="94">
        <v>618551517</v>
      </c>
      <c r="F18" s="114">
        <f>+E18/D18</f>
        <v>0.49802846669788792</v>
      </c>
      <c r="G18" s="64" t="s">
        <v>350</v>
      </c>
      <c r="H18" s="55" t="s">
        <v>63</v>
      </c>
      <c r="I18" s="55" t="s">
        <v>64</v>
      </c>
      <c r="J18" s="61" t="s">
        <v>351</v>
      </c>
      <c r="K18" s="66" t="s">
        <v>64</v>
      </c>
      <c r="L18" s="39">
        <v>1</v>
      </c>
      <c r="M18" s="176"/>
      <c r="N18" s="66"/>
      <c r="O18" s="87" t="s">
        <v>66</v>
      </c>
      <c r="P18" s="55" t="s">
        <v>348</v>
      </c>
      <c r="Q18" s="94">
        <v>618551517</v>
      </c>
      <c r="R18" s="309">
        <v>86</v>
      </c>
      <c r="S18" s="66">
        <v>618551517</v>
      </c>
      <c r="T18" s="309" t="s">
        <v>1488</v>
      </c>
      <c r="U18" s="66">
        <v>544673553</v>
      </c>
      <c r="V18" s="71"/>
    </row>
    <row r="19" spans="2:22" s="7" customFormat="1" ht="253.9" customHeight="1" x14ac:dyDescent="0.25">
      <c r="B19" s="124" t="s">
        <v>348</v>
      </c>
      <c r="C19" s="55" t="s">
        <v>349</v>
      </c>
      <c r="D19" s="338">
        <v>1242000324</v>
      </c>
      <c r="E19" s="298">
        <v>21067272</v>
      </c>
      <c r="F19" s="114">
        <f t="shared" ref="F19:F82" si="0">+E19/D19</f>
        <v>1.6962372386627494E-2</v>
      </c>
      <c r="G19" s="59" t="s">
        <v>352</v>
      </c>
      <c r="H19" s="55" t="s">
        <v>63</v>
      </c>
      <c r="I19" s="55" t="s">
        <v>64</v>
      </c>
      <c r="J19" s="61" t="s">
        <v>181</v>
      </c>
      <c r="K19" s="66" t="s">
        <v>64</v>
      </c>
      <c r="L19" s="39">
        <v>1</v>
      </c>
      <c r="M19" s="176"/>
      <c r="N19" s="66"/>
      <c r="O19" s="87" t="s">
        <v>66</v>
      </c>
      <c r="P19" s="59" t="s">
        <v>353</v>
      </c>
      <c r="Q19" s="298">
        <v>21067272</v>
      </c>
      <c r="R19" s="309">
        <v>626</v>
      </c>
      <c r="S19" s="298">
        <v>21067272</v>
      </c>
      <c r="T19" s="309" t="s">
        <v>1489</v>
      </c>
      <c r="U19" s="66">
        <v>14044849</v>
      </c>
      <c r="V19" s="55"/>
    </row>
    <row r="20" spans="2:22" ht="253.9" customHeight="1" x14ac:dyDescent="0.2">
      <c r="B20" s="124" t="s">
        <v>348</v>
      </c>
      <c r="C20" s="55" t="s">
        <v>349</v>
      </c>
      <c r="D20" s="338">
        <v>1242000324</v>
      </c>
      <c r="E20" s="298">
        <v>20188000</v>
      </c>
      <c r="F20" s="114">
        <f t="shared" si="0"/>
        <v>1.6254424101100316E-2</v>
      </c>
      <c r="G20" s="59" t="s">
        <v>354</v>
      </c>
      <c r="H20" s="55" t="s">
        <v>63</v>
      </c>
      <c r="I20" s="55" t="s">
        <v>64</v>
      </c>
      <c r="J20" s="124" t="s">
        <v>351</v>
      </c>
      <c r="K20" s="55" t="s">
        <v>64</v>
      </c>
      <c r="L20" s="39">
        <v>1</v>
      </c>
      <c r="M20" s="72"/>
      <c r="N20" s="57"/>
      <c r="O20" s="87" t="s">
        <v>66</v>
      </c>
      <c r="P20" s="59" t="s">
        <v>355</v>
      </c>
      <c r="Q20" s="298">
        <v>20188000</v>
      </c>
      <c r="R20" s="307">
        <v>857</v>
      </c>
      <c r="S20" s="167">
        <v>20188000</v>
      </c>
      <c r="T20" s="307">
        <v>3466</v>
      </c>
      <c r="U20" s="299">
        <v>20188000</v>
      </c>
      <c r="V20" s="71"/>
    </row>
    <row r="21" spans="2:22" ht="253.9" customHeight="1" x14ac:dyDescent="0.2">
      <c r="B21" s="124" t="s">
        <v>348</v>
      </c>
      <c r="C21" s="55" t="s">
        <v>349</v>
      </c>
      <c r="D21" s="338">
        <v>1242000324</v>
      </c>
      <c r="E21" s="298">
        <v>17304000</v>
      </c>
      <c r="F21" s="114">
        <f t="shared" si="0"/>
        <v>1.3932363515228842E-2</v>
      </c>
      <c r="G21" s="59" t="s">
        <v>356</v>
      </c>
      <c r="H21" s="55" t="s">
        <v>63</v>
      </c>
      <c r="I21" s="55" t="s">
        <v>64</v>
      </c>
      <c r="J21" s="124" t="s">
        <v>181</v>
      </c>
      <c r="K21" s="55" t="s">
        <v>64</v>
      </c>
      <c r="L21" s="39">
        <v>1</v>
      </c>
      <c r="M21" s="72"/>
      <c r="N21" s="57"/>
      <c r="O21" s="87" t="s">
        <v>66</v>
      </c>
      <c r="P21" s="59" t="s">
        <v>357</v>
      </c>
      <c r="Q21" s="298">
        <v>17304000</v>
      </c>
      <c r="R21" s="91">
        <v>973</v>
      </c>
      <c r="S21" s="90">
        <v>17304000</v>
      </c>
      <c r="T21" s="307">
        <v>3811</v>
      </c>
      <c r="U21" s="90">
        <v>16068000</v>
      </c>
      <c r="V21" s="167"/>
    </row>
    <row r="22" spans="2:22" ht="253.9" customHeight="1" x14ac:dyDescent="0.2">
      <c r="B22" s="124" t="s">
        <v>348</v>
      </c>
      <c r="C22" s="55" t="s">
        <v>349</v>
      </c>
      <c r="D22" s="338">
        <v>1242000324</v>
      </c>
      <c r="E22" s="298">
        <v>10693872</v>
      </c>
      <c r="F22" s="114">
        <f t="shared" si="0"/>
        <v>8.6102006524114236E-3</v>
      </c>
      <c r="G22" s="59" t="s">
        <v>358</v>
      </c>
      <c r="H22" s="55" t="s">
        <v>73</v>
      </c>
      <c r="I22" s="55" t="s">
        <v>359</v>
      </c>
      <c r="J22" s="124" t="s">
        <v>181</v>
      </c>
      <c r="K22" s="59" t="s">
        <v>283</v>
      </c>
      <c r="L22" s="72"/>
      <c r="M22" s="46">
        <v>2</v>
      </c>
      <c r="N22" s="57"/>
      <c r="O22" s="87" t="s">
        <v>66</v>
      </c>
      <c r="P22" s="59" t="s">
        <v>360</v>
      </c>
      <c r="Q22" s="298">
        <v>10693872</v>
      </c>
      <c r="R22" s="91"/>
      <c r="S22" s="90"/>
      <c r="T22" s="307"/>
      <c r="U22" s="90"/>
      <c r="V22" s="167"/>
    </row>
    <row r="23" spans="2:22" ht="253.9" customHeight="1" x14ac:dyDescent="0.2">
      <c r="B23" s="124" t="s">
        <v>348</v>
      </c>
      <c r="C23" s="55" t="s">
        <v>349</v>
      </c>
      <c r="D23" s="338">
        <v>1242000324</v>
      </c>
      <c r="E23" s="298">
        <v>18746000</v>
      </c>
      <c r="F23" s="114">
        <f t="shared" si="0"/>
        <v>1.5093393808164579E-2</v>
      </c>
      <c r="G23" s="59" t="s">
        <v>361</v>
      </c>
      <c r="H23" s="55" t="s">
        <v>63</v>
      </c>
      <c r="I23" s="70"/>
      <c r="J23" s="124" t="s">
        <v>181</v>
      </c>
      <c r="K23" s="72"/>
      <c r="L23" s="72"/>
      <c r="M23" s="46">
        <v>2</v>
      </c>
      <c r="N23" s="57"/>
      <c r="O23" s="87" t="s">
        <v>66</v>
      </c>
      <c r="P23" s="59" t="s">
        <v>362</v>
      </c>
      <c r="Q23" s="298">
        <v>18746000</v>
      </c>
      <c r="R23" s="307"/>
      <c r="S23" s="167"/>
      <c r="T23" s="307"/>
      <c r="U23" s="167"/>
      <c r="V23" s="167"/>
    </row>
    <row r="24" spans="2:22" ht="253.9" customHeight="1" x14ac:dyDescent="0.2">
      <c r="B24" s="124" t="s">
        <v>348</v>
      </c>
      <c r="C24" s="55" t="s">
        <v>349</v>
      </c>
      <c r="D24" s="338">
        <v>1242000324</v>
      </c>
      <c r="E24" s="298">
        <v>16068000</v>
      </c>
      <c r="F24" s="114">
        <f t="shared" si="0"/>
        <v>1.2937194692712496E-2</v>
      </c>
      <c r="G24" s="59" t="s">
        <v>363</v>
      </c>
      <c r="H24" s="55" t="s">
        <v>63</v>
      </c>
      <c r="I24" s="70"/>
      <c r="J24" s="124" t="s">
        <v>351</v>
      </c>
      <c r="K24" s="72"/>
      <c r="L24" s="72"/>
      <c r="M24" s="46">
        <v>2</v>
      </c>
      <c r="N24" s="57"/>
      <c r="O24" s="87" t="s">
        <v>66</v>
      </c>
      <c r="P24" s="59" t="s">
        <v>364</v>
      </c>
      <c r="Q24" s="298">
        <v>16068000</v>
      </c>
      <c r="R24" s="307"/>
      <c r="S24" s="167"/>
      <c r="T24" s="307"/>
      <c r="U24" s="167"/>
      <c r="V24" s="167"/>
    </row>
    <row r="25" spans="2:22" ht="253.9" customHeight="1" x14ac:dyDescent="0.2">
      <c r="B25" s="124" t="s">
        <v>348</v>
      </c>
      <c r="C25" s="55" t="s">
        <v>349</v>
      </c>
      <c r="D25" s="338">
        <v>1242000324</v>
      </c>
      <c r="E25" s="298">
        <v>9484446</v>
      </c>
      <c r="F25" s="114">
        <f t="shared" si="0"/>
        <v>7.6364279595791795E-3</v>
      </c>
      <c r="G25" s="59" t="s">
        <v>365</v>
      </c>
      <c r="H25" s="55" t="s">
        <v>73</v>
      </c>
      <c r="I25" s="55" t="s">
        <v>359</v>
      </c>
      <c r="J25" s="124" t="s">
        <v>351</v>
      </c>
      <c r="K25" s="59" t="s">
        <v>283</v>
      </c>
      <c r="L25" s="39">
        <v>1</v>
      </c>
      <c r="M25" s="72"/>
      <c r="N25" s="57"/>
      <c r="O25" s="87" t="s">
        <v>66</v>
      </c>
      <c r="P25" s="59" t="s">
        <v>366</v>
      </c>
      <c r="Q25" s="298">
        <v>9484446</v>
      </c>
      <c r="R25" s="91">
        <v>979</v>
      </c>
      <c r="S25" s="90">
        <v>9484446</v>
      </c>
      <c r="T25" s="307">
        <v>3831</v>
      </c>
      <c r="U25" s="90">
        <v>9484446</v>
      </c>
      <c r="V25" s="167"/>
    </row>
    <row r="26" spans="2:22" ht="253.9" customHeight="1" x14ac:dyDescent="0.2">
      <c r="B26" s="124" t="s">
        <v>367</v>
      </c>
      <c r="C26" s="59" t="s">
        <v>368</v>
      </c>
      <c r="D26" s="339">
        <v>308500473.62</v>
      </c>
      <c r="E26" s="298">
        <v>43890150</v>
      </c>
      <c r="F26" s="114">
        <f t="shared" si="0"/>
        <v>0.14226931156696485</v>
      </c>
      <c r="G26" s="59" t="s">
        <v>369</v>
      </c>
      <c r="H26" s="55" t="s">
        <v>63</v>
      </c>
      <c r="I26" s="70"/>
      <c r="J26" s="124" t="s">
        <v>181</v>
      </c>
      <c r="K26" s="72"/>
      <c r="L26" s="39">
        <v>1</v>
      </c>
      <c r="M26" s="176"/>
      <c r="N26" s="57"/>
      <c r="O26" s="87" t="s">
        <v>66</v>
      </c>
      <c r="P26" s="59" t="s">
        <v>183</v>
      </c>
      <c r="Q26" s="298">
        <v>43890150</v>
      </c>
      <c r="R26" s="307">
        <v>172</v>
      </c>
      <c r="S26" s="167">
        <v>43890150</v>
      </c>
      <c r="T26" s="307">
        <v>1251</v>
      </c>
      <c r="U26" s="167">
        <v>43890150</v>
      </c>
      <c r="V26" s="167"/>
    </row>
    <row r="27" spans="2:22" ht="253.9" customHeight="1" x14ac:dyDescent="0.2">
      <c r="B27" s="124" t="s">
        <v>367</v>
      </c>
      <c r="C27" s="59" t="s">
        <v>368</v>
      </c>
      <c r="D27" s="339">
        <v>308500473.62</v>
      </c>
      <c r="E27" s="298">
        <v>3511212</v>
      </c>
      <c r="F27" s="114">
        <f t="shared" si="0"/>
        <v>1.1381544925357187E-2</v>
      </c>
      <c r="G27" s="59" t="s">
        <v>370</v>
      </c>
      <c r="H27" s="55" t="s">
        <v>63</v>
      </c>
      <c r="I27" s="70"/>
      <c r="J27" s="124" t="s">
        <v>351</v>
      </c>
      <c r="K27" s="72"/>
      <c r="L27" s="72"/>
      <c r="M27" s="46">
        <v>2</v>
      </c>
      <c r="N27" s="57"/>
      <c r="O27" s="87" t="s">
        <v>66</v>
      </c>
      <c r="P27" s="59" t="s">
        <v>371</v>
      </c>
      <c r="Q27" s="298">
        <v>3511212</v>
      </c>
      <c r="R27" s="307"/>
      <c r="S27" s="167"/>
      <c r="T27" s="307"/>
      <c r="U27" s="167"/>
      <c r="V27" s="167"/>
    </row>
    <row r="28" spans="2:22" ht="253.9" customHeight="1" x14ac:dyDescent="0.2">
      <c r="B28" s="124" t="s">
        <v>367</v>
      </c>
      <c r="C28" s="59" t="s">
        <v>368</v>
      </c>
      <c r="D28" s="339">
        <v>308500473.62</v>
      </c>
      <c r="E28" s="298">
        <v>20230000</v>
      </c>
      <c r="F28" s="114">
        <f t="shared" si="0"/>
        <v>6.5575263994306215E-2</v>
      </c>
      <c r="G28" s="59" t="s">
        <v>372</v>
      </c>
      <c r="H28" s="55" t="s">
        <v>63</v>
      </c>
      <c r="I28" s="56" t="s">
        <v>64</v>
      </c>
      <c r="J28" s="124" t="s">
        <v>181</v>
      </c>
      <c r="K28" s="72" t="s">
        <v>64</v>
      </c>
      <c r="L28" s="39">
        <v>1</v>
      </c>
      <c r="M28" s="176"/>
      <c r="N28" s="57"/>
      <c r="O28" s="87" t="s">
        <v>66</v>
      </c>
      <c r="P28" s="59" t="s">
        <v>373</v>
      </c>
      <c r="Q28" s="298">
        <v>20230000</v>
      </c>
      <c r="R28" s="307">
        <v>696</v>
      </c>
      <c r="S28" s="167">
        <v>20230000</v>
      </c>
      <c r="T28" s="307">
        <v>2777</v>
      </c>
      <c r="U28" s="167">
        <v>20230000</v>
      </c>
      <c r="V28" s="167"/>
    </row>
    <row r="29" spans="2:22" ht="253.9" customHeight="1" x14ac:dyDescent="0.2">
      <c r="B29" s="124" t="s">
        <v>367</v>
      </c>
      <c r="C29" s="59" t="s">
        <v>368</v>
      </c>
      <c r="D29" s="339">
        <v>308500473.62</v>
      </c>
      <c r="E29" s="298">
        <v>877803</v>
      </c>
      <c r="F29" s="114">
        <f t="shared" si="0"/>
        <v>2.8453862313392968E-3</v>
      </c>
      <c r="G29" s="59" t="s">
        <v>374</v>
      </c>
      <c r="H29" s="55" t="s">
        <v>63</v>
      </c>
      <c r="I29" s="70"/>
      <c r="J29" s="124" t="s">
        <v>181</v>
      </c>
      <c r="K29" s="72"/>
      <c r="L29" s="39">
        <v>1</v>
      </c>
      <c r="M29" s="176"/>
      <c r="N29" s="57"/>
      <c r="O29" s="87" t="s">
        <v>66</v>
      </c>
      <c r="P29" s="59" t="s">
        <v>375</v>
      </c>
      <c r="Q29" s="298">
        <v>877803</v>
      </c>
      <c r="R29" s="307">
        <v>673</v>
      </c>
      <c r="S29" s="167">
        <v>877803</v>
      </c>
      <c r="T29" s="307">
        <v>2712</v>
      </c>
      <c r="U29" s="167">
        <v>877803</v>
      </c>
      <c r="V29" s="167"/>
    </row>
    <row r="30" spans="2:22" ht="253.9" customHeight="1" x14ac:dyDescent="0.2">
      <c r="B30" s="58">
        <v>2</v>
      </c>
      <c r="C30" s="55" t="s">
        <v>349</v>
      </c>
      <c r="D30" s="338">
        <v>1242000324</v>
      </c>
      <c r="E30" s="94">
        <v>13733333</v>
      </c>
      <c r="F30" s="114">
        <f t="shared" si="0"/>
        <v>1.1057431092908476E-2</v>
      </c>
      <c r="G30" s="55" t="s">
        <v>376</v>
      </c>
      <c r="H30" s="55" t="s">
        <v>73</v>
      </c>
      <c r="I30" s="56" t="s">
        <v>377</v>
      </c>
      <c r="J30" s="61" t="s">
        <v>181</v>
      </c>
      <c r="K30" s="67" t="s">
        <v>75</v>
      </c>
      <c r="L30" s="39">
        <v>1</v>
      </c>
      <c r="M30" s="72"/>
      <c r="N30" s="57"/>
      <c r="O30" s="87" t="s">
        <v>66</v>
      </c>
      <c r="P30" s="55" t="s">
        <v>378</v>
      </c>
      <c r="Q30" s="94">
        <v>13733333</v>
      </c>
      <c r="R30" s="91">
        <v>275</v>
      </c>
      <c r="S30" s="71">
        <v>13733333</v>
      </c>
      <c r="T30" s="91">
        <v>1531</v>
      </c>
      <c r="U30" s="71">
        <v>13623467</v>
      </c>
      <c r="V30" s="167"/>
    </row>
    <row r="31" spans="2:22" ht="253.9" customHeight="1" x14ac:dyDescent="0.2">
      <c r="B31" s="58">
        <v>2</v>
      </c>
      <c r="C31" s="55" t="s">
        <v>349</v>
      </c>
      <c r="D31" s="338">
        <v>1242000324</v>
      </c>
      <c r="E31" s="94">
        <v>12875000</v>
      </c>
      <c r="F31" s="114">
        <f t="shared" si="0"/>
        <v>1.0366341901211936E-2</v>
      </c>
      <c r="G31" s="55" t="s">
        <v>379</v>
      </c>
      <c r="H31" s="55" t="s">
        <v>73</v>
      </c>
      <c r="I31" s="56" t="s">
        <v>380</v>
      </c>
      <c r="J31" s="61" t="s">
        <v>181</v>
      </c>
      <c r="K31" s="67" t="s">
        <v>75</v>
      </c>
      <c r="L31" s="39">
        <v>1</v>
      </c>
      <c r="M31" s="72"/>
      <c r="N31" s="57"/>
      <c r="O31" s="87" t="s">
        <v>66</v>
      </c>
      <c r="P31" s="55" t="s">
        <v>381</v>
      </c>
      <c r="Q31" s="94">
        <v>12875000</v>
      </c>
      <c r="R31" s="91">
        <v>264</v>
      </c>
      <c r="S31" s="71">
        <v>12875000</v>
      </c>
      <c r="T31" s="91">
        <v>1510</v>
      </c>
      <c r="U31" s="71">
        <v>12875000</v>
      </c>
      <c r="V31" s="167"/>
    </row>
    <row r="32" spans="2:22" ht="253.9" customHeight="1" x14ac:dyDescent="0.2">
      <c r="B32" s="58">
        <v>2</v>
      </c>
      <c r="C32" s="55" t="s">
        <v>349</v>
      </c>
      <c r="D32" s="338">
        <v>1242000324</v>
      </c>
      <c r="E32" s="94">
        <v>15020833</v>
      </c>
      <c r="F32" s="114">
        <f t="shared" si="0"/>
        <v>1.2094065283029668E-2</v>
      </c>
      <c r="G32" s="55" t="s">
        <v>382</v>
      </c>
      <c r="H32" s="55" t="s">
        <v>73</v>
      </c>
      <c r="I32" s="56" t="s">
        <v>383</v>
      </c>
      <c r="J32" s="70"/>
      <c r="K32" s="67" t="s">
        <v>75</v>
      </c>
      <c r="L32" s="39">
        <v>1</v>
      </c>
      <c r="M32" s="72"/>
      <c r="N32" s="57"/>
      <c r="O32" s="87" t="s">
        <v>66</v>
      </c>
      <c r="P32" s="55" t="s">
        <v>384</v>
      </c>
      <c r="Q32" s="94">
        <v>15020833</v>
      </c>
      <c r="R32" s="91">
        <v>277</v>
      </c>
      <c r="S32" s="71">
        <v>15020833</v>
      </c>
      <c r="T32" s="91">
        <v>1532</v>
      </c>
      <c r="U32" s="71">
        <v>14900667</v>
      </c>
      <c r="V32" s="167"/>
    </row>
    <row r="33" spans="2:22" ht="253.9" customHeight="1" x14ac:dyDescent="0.2">
      <c r="B33" s="124" t="s">
        <v>348</v>
      </c>
      <c r="C33" s="55" t="s">
        <v>349</v>
      </c>
      <c r="D33" s="338">
        <v>1242000324</v>
      </c>
      <c r="E33" s="298">
        <v>14533333</v>
      </c>
      <c r="F33" s="114">
        <f t="shared" si="0"/>
        <v>1.1701553308129411E-2</v>
      </c>
      <c r="G33" s="55" t="s">
        <v>385</v>
      </c>
      <c r="H33" s="55" t="s">
        <v>73</v>
      </c>
      <c r="I33" s="56" t="s">
        <v>386</v>
      </c>
      <c r="J33" s="61" t="s">
        <v>181</v>
      </c>
      <c r="K33" s="67" t="s">
        <v>75</v>
      </c>
      <c r="L33" s="39">
        <v>1</v>
      </c>
      <c r="M33" s="72"/>
      <c r="N33" s="57"/>
      <c r="O33" s="87" t="s">
        <v>66</v>
      </c>
      <c r="P33" s="55" t="s">
        <v>387</v>
      </c>
      <c r="Q33" s="298">
        <v>14533333</v>
      </c>
      <c r="R33" s="91">
        <v>458</v>
      </c>
      <c r="S33" s="71">
        <v>14533333</v>
      </c>
      <c r="T33" s="91">
        <v>1924</v>
      </c>
      <c r="U33" s="71">
        <v>13466667</v>
      </c>
      <c r="V33" s="167"/>
    </row>
    <row r="34" spans="2:22" ht="253.9" customHeight="1" x14ac:dyDescent="0.2">
      <c r="B34" s="58">
        <v>2</v>
      </c>
      <c r="C34" s="55" t="s">
        <v>349</v>
      </c>
      <c r="D34" s="338">
        <v>1242000324</v>
      </c>
      <c r="E34" s="94">
        <v>15020833</v>
      </c>
      <c r="F34" s="114">
        <f t="shared" si="0"/>
        <v>1.2094065283029668E-2</v>
      </c>
      <c r="G34" s="55" t="s">
        <v>388</v>
      </c>
      <c r="H34" s="55" t="s">
        <v>73</v>
      </c>
      <c r="I34" s="56" t="s">
        <v>389</v>
      </c>
      <c r="J34" s="61" t="s">
        <v>181</v>
      </c>
      <c r="K34" s="98" t="s">
        <v>75</v>
      </c>
      <c r="L34" s="39">
        <v>1</v>
      </c>
      <c r="M34" s="72"/>
      <c r="N34" s="57"/>
      <c r="O34" s="87" t="s">
        <v>66</v>
      </c>
      <c r="P34" s="55" t="s">
        <v>390</v>
      </c>
      <c r="Q34" s="94">
        <v>15020833</v>
      </c>
      <c r="R34" s="91">
        <v>266</v>
      </c>
      <c r="S34" s="71">
        <v>15020833</v>
      </c>
      <c r="T34" s="91">
        <v>1497</v>
      </c>
      <c r="U34" s="71">
        <v>15020833</v>
      </c>
      <c r="V34" s="167"/>
    </row>
    <row r="35" spans="2:22" ht="253.9" customHeight="1" x14ac:dyDescent="0.2">
      <c r="B35" s="124" t="s">
        <v>348</v>
      </c>
      <c r="C35" s="55" t="s">
        <v>349</v>
      </c>
      <c r="D35" s="338">
        <v>1242000324</v>
      </c>
      <c r="E35" s="298">
        <v>7381466</v>
      </c>
      <c r="F35" s="114">
        <f t="shared" si="0"/>
        <v>5.9432077893725255E-3</v>
      </c>
      <c r="G35" s="55" t="s">
        <v>391</v>
      </c>
      <c r="H35" s="55" t="s">
        <v>73</v>
      </c>
      <c r="I35" s="56" t="s">
        <v>392</v>
      </c>
      <c r="J35" s="61" t="s">
        <v>181</v>
      </c>
      <c r="K35" s="98" t="s">
        <v>75</v>
      </c>
      <c r="L35" s="39">
        <v>1</v>
      </c>
      <c r="M35" s="72"/>
      <c r="N35" s="57"/>
      <c r="O35" s="87" t="s">
        <v>66</v>
      </c>
      <c r="P35" s="55" t="s">
        <v>393</v>
      </c>
      <c r="Q35" s="298">
        <v>7381466</v>
      </c>
      <c r="R35" s="91">
        <v>354</v>
      </c>
      <c r="S35" s="71">
        <v>7381466</v>
      </c>
      <c r="T35" s="91">
        <v>1648</v>
      </c>
      <c r="U35" s="71">
        <v>6872400</v>
      </c>
      <c r="V35" s="167"/>
    </row>
    <row r="36" spans="2:22" ht="253.9" customHeight="1" x14ac:dyDescent="0.2">
      <c r="B36" s="58">
        <v>2</v>
      </c>
      <c r="C36" s="55" t="s">
        <v>349</v>
      </c>
      <c r="D36" s="338">
        <v>1242000324</v>
      </c>
      <c r="E36" s="94">
        <v>12566000</v>
      </c>
      <c r="F36" s="114">
        <f t="shared" si="0"/>
        <v>1.011754969558285E-2</v>
      </c>
      <c r="G36" s="55" t="s">
        <v>394</v>
      </c>
      <c r="H36" s="55" t="s">
        <v>73</v>
      </c>
      <c r="I36" s="56" t="s">
        <v>395</v>
      </c>
      <c r="J36" s="61" t="s">
        <v>181</v>
      </c>
      <c r="K36" s="98" t="s">
        <v>75</v>
      </c>
      <c r="L36" s="39">
        <v>1</v>
      </c>
      <c r="M36" s="72"/>
      <c r="N36" s="57"/>
      <c r="O36" s="87" t="s">
        <v>66</v>
      </c>
      <c r="P36" s="55" t="s">
        <v>396</v>
      </c>
      <c r="Q36" s="94">
        <v>12566000</v>
      </c>
      <c r="R36" s="91">
        <v>276</v>
      </c>
      <c r="S36" s="71">
        <v>12566000</v>
      </c>
      <c r="T36" s="91">
        <v>1525</v>
      </c>
      <c r="U36" s="71">
        <v>12566000</v>
      </c>
      <c r="V36" s="167"/>
    </row>
    <row r="37" spans="2:22" ht="253.9" customHeight="1" x14ac:dyDescent="0.2">
      <c r="B37" s="124" t="s">
        <v>348</v>
      </c>
      <c r="C37" s="55" t="s">
        <v>349</v>
      </c>
      <c r="D37" s="338">
        <v>1242000324</v>
      </c>
      <c r="E37" s="298">
        <v>11600000</v>
      </c>
      <c r="F37" s="114">
        <f t="shared" si="0"/>
        <v>9.3397721207035683E-3</v>
      </c>
      <c r="G37" s="55" t="s">
        <v>397</v>
      </c>
      <c r="H37" s="55" t="s">
        <v>73</v>
      </c>
      <c r="I37" s="56" t="s">
        <v>398</v>
      </c>
      <c r="J37" s="61" t="s">
        <v>181</v>
      </c>
      <c r="K37" s="98" t="s">
        <v>75</v>
      </c>
      <c r="L37" s="39">
        <v>1</v>
      </c>
      <c r="M37" s="72"/>
      <c r="N37" s="57"/>
      <c r="O37" s="87" t="s">
        <v>66</v>
      </c>
      <c r="P37" s="55" t="s">
        <v>399</v>
      </c>
      <c r="Q37" s="298">
        <v>11600000</v>
      </c>
      <c r="R37" s="91">
        <v>355</v>
      </c>
      <c r="S37" s="71">
        <v>11600000</v>
      </c>
      <c r="T37" s="91">
        <v>1649</v>
      </c>
      <c r="U37" s="71">
        <v>10800000</v>
      </c>
      <c r="V37" s="167"/>
    </row>
    <row r="38" spans="2:22" ht="253.9" customHeight="1" x14ac:dyDescent="0.2">
      <c r="B38" s="58">
        <v>2</v>
      </c>
      <c r="C38" s="55" t="s">
        <v>349</v>
      </c>
      <c r="D38" s="338">
        <v>1242000324</v>
      </c>
      <c r="E38" s="298">
        <v>15020833</v>
      </c>
      <c r="F38" s="114">
        <f t="shared" si="0"/>
        <v>1.2094065283029668E-2</v>
      </c>
      <c r="G38" s="55" t="s">
        <v>400</v>
      </c>
      <c r="H38" s="55" t="s">
        <v>73</v>
      </c>
      <c r="I38" s="56" t="s">
        <v>401</v>
      </c>
      <c r="J38" s="70"/>
      <c r="K38" s="98" t="s">
        <v>75</v>
      </c>
      <c r="L38" s="39">
        <v>1</v>
      </c>
      <c r="M38" s="72"/>
      <c r="N38" s="57"/>
      <c r="O38" s="87" t="s">
        <v>66</v>
      </c>
      <c r="P38" s="55" t="s">
        <v>402</v>
      </c>
      <c r="Q38" s="298">
        <v>15020833</v>
      </c>
      <c r="R38" s="91">
        <v>265</v>
      </c>
      <c r="S38" s="71">
        <v>15020833</v>
      </c>
      <c r="T38" s="91">
        <v>1498</v>
      </c>
      <c r="U38" s="71">
        <v>15020833</v>
      </c>
      <c r="V38" s="167"/>
    </row>
    <row r="39" spans="2:22" ht="253.9" customHeight="1" x14ac:dyDescent="0.2">
      <c r="B39" s="124" t="s">
        <v>348</v>
      </c>
      <c r="C39" s="55" t="s">
        <v>349</v>
      </c>
      <c r="D39" s="338">
        <v>1242000324</v>
      </c>
      <c r="E39" s="298">
        <v>17581698</v>
      </c>
      <c r="F39" s="114">
        <f t="shared" si="0"/>
        <v>1.4155952828881871E-2</v>
      </c>
      <c r="G39" s="55" t="s">
        <v>403</v>
      </c>
      <c r="H39" s="55" t="s">
        <v>73</v>
      </c>
      <c r="I39" s="56" t="s">
        <v>404</v>
      </c>
      <c r="J39" s="61" t="s">
        <v>181</v>
      </c>
      <c r="K39" s="98" t="s">
        <v>75</v>
      </c>
      <c r="L39" s="39">
        <v>1</v>
      </c>
      <c r="M39" s="72"/>
      <c r="N39" s="57"/>
      <c r="O39" s="87" t="s">
        <v>66</v>
      </c>
      <c r="P39" s="55" t="s">
        <v>405</v>
      </c>
      <c r="Q39" s="298">
        <v>17581698</v>
      </c>
      <c r="R39" s="91">
        <v>353</v>
      </c>
      <c r="S39" s="71">
        <v>17581698</v>
      </c>
      <c r="T39" s="91">
        <v>1783</v>
      </c>
      <c r="U39" s="71">
        <v>16664392</v>
      </c>
      <c r="V39" s="167"/>
    </row>
    <row r="40" spans="2:22" ht="253.9" customHeight="1" x14ac:dyDescent="0.2">
      <c r="B40" s="124" t="s">
        <v>348</v>
      </c>
      <c r="C40" s="55" t="s">
        <v>349</v>
      </c>
      <c r="D40" s="338">
        <v>1242000324</v>
      </c>
      <c r="E40" s="298">
        <v>12995000</v>
      </c>
      <c r="F40" s="114">
        <f t="shared" si="0"/>
        <v>1.0462960233495076E-2</v>
      </c>
      <c r="G40" s="55" t="s">
        <v>406</v>
      </c>
      <c r="H40" s="55" t="s">
        <v>73</v>
      </c>
      <c r="I40" s="56" t="s">
        <v>407</v>
      </c>
      <c r="J40" s="61" t="s">
        <v>181</v>
      </c>
      <c r="K40" s="98" t="s">
        <v>75</v>
      </c>
      <c r="L40" s="39">
        <v>1</v>
      </c>
      <c r="M40" s="72"/>
      <c r="N40" s="57"/>
      <c r="O40" s="87" t="s">
        <v>66</v>
      </c>
      <c r="P40" s="55" t="s">
        <v>408</v>
      </c>
      <c r="Q40" s="298">
        <v>12995000</v>
      </c>
      <c r="R40" s="91">
        <v>356</v>
      </c>
      <c r="S40" s="71">
        <v>12995000</v>
      </c>
      <c r="T40" s="91">
        <v>1782</v>
      </c>
      <c r="U40" s="71">
        <v>12317000</v>
      </c>
      <c r="V40" s="167"/>
    </row>
    <row r="41" spans="2:22" ht="253.9" customHeight="1" x14ac:dyDescent="0.2">
      <c r="B41" s="58">
        <v>2</v>
      </c>
      <c r="C41" s="55" t="s">
        <v>349</v>
      </c>
      <c r="D41" s="338">
        <v>1242000324</v>
      </c>
      <c r="E41" s="298">
        <v>6426966</v>
      </c>
      <c r="F41" s="114">
        <f t="shared" si="0"/>
        <v>5.1746894713370463E-3</v>
      </c>
      <c r="G41" s="55" t="s">
        <v>409</v>
      </c>
      <c r="H41" s="55" t="s">
        <v>73</v>
      </c>
      <c r="I41" s="56" t="s">
        <v>410</v>
      </c>
      <c r="J41" s="124" t="s">
        <v>351</v>
      </c>
      <c r="K41" s="98" t="s">
        <v>75</v>
      </c>
      <c r="L41" s="39">
        <v>1</v>
      </c>
      <c r="M41" s="72"/>
      <c r="N41" s="57"/>
      <c r="O41" s="87" t="s">
        <v>66</v>
      </c>
      <c r="P41" s="55" t="s">
        <v>411</v>
      </c>
      <c r="Q41" s="298">
        <v>6426966</v>
      </c>
      <c r="R41" s="91">
        <v>467</v>
      </c>
      <c r="S41" s="71">
        <v>6426966</v>
      </c>
      <c r="T41" s="91">
        <v>1817</v>
      </c>
      <c r="U41" s="71">
        <v>6426966</v>
      </c>
      <c r="V41" s="167"/>
    </row>
    <row r="42" spans="2:22" ht="253.9" customHeight="1" x14ac:dyDescent="0.2">
      <c r="B42" s="58">
        <v>2</v>
      </c>
      <c r="C42" s="55" t="s">
        <v>349</v>
      </c>
      <c r="D42" s="338">
        <v>1242000324</v>
      </c>
      <c r="E42" s="298">
        <v>0</v>
      </c>
      <c r="F42" s="114">
        <f t="shared" si="0"/>
        <v>0</v>
      </c>
      <c r="G42" s="55" t="s">
        <v>412</v>
      </c>
      <c r="H42" s="55" t="s">
        <v>73</v>
      </c>
      <c r="I42" s="56" t="s">
        <v>413</v>
      </c>
      <c r="J42" s="70"/>
      <c r="K42" s="98" t="s">
        <v>283</v>
      </c>
      <c r="L42" s="72"/>
      <c r="M42" s="72"/>
      <c r="N42" s="41">
        <v>3</v>
      </c>
      <c r="O42" s="87" t="s">
        <v>66</v>
      </c>
      <c r="P42" s="59"/>
      <c r="Q42" s="298">
        <v>0</v>
      </c>
      <c r="R42" s="91"/>
      <c r="S42" s="55"/>
      <c r="T42" s="91"/>
      <c r="U42" s="55"/>
      <c r="V42" s="167"/>
    </row>
    <row r="43" spans="2:22" ht="253.9" customHeight="1" x14ac:dyDescent="0.2">
      <c r="B43" s="58">
        <v>2</v>
      </c>
      <c r="C43" s="55" t="s">
        <v>349</v>
      </c>
      <c r="D43" s="338">
        <v>1242000324</v>
      </c>
      <c r="E43" s="298">
        <v>5003333</v>
      </c>
      <c r="F43" s="114">
        <f t="shared" si="0"/>
        <v>4.028447419310013E-3</v>
      </c>
      <c r="G43" s="59" t="s">
        <v>414</v>
      </c>
      <c r="H43" s="55" t="s">
        <v>73</v>
      </c>
      <c r="I43" s="56" t="s">
        <v>415</v>
      </c>
      <c r="J43" s="61" t="s">
        <v>181</v>
      </c>
      <c r="K43" s="55" t="s">
        <v>100</v>
      </c>
      <c r="L43" s="72"/>
      <c r="M43" s="40">
        <v>2</v>
      </c>
      <c r="N43" s="57"/>
      <c r="O43" s="87" t="s">
        <v>66</v>
      </c>
      <c r="P43" s="55" t="s">
        <v>416</v>
      </c>
      <c r="Q43" s="298">
        <v>5003333</v>
      </c>
      <c r="R43" s="91">
        <v>610</v>
      </c>
      <c r="S43" s="71">
        <v>5003333</v>
      </c>
      <c r="T43" s="91"/>
      <c r="U43" s="55"/>
      <c r="V43" s="167"/>
    </row>
    <row r="44" spans="2:22" ht="253.9" customHeight="1" x14ac:dyDescent="0.2">
      <c r="B44" s="58">
        <v>2</v>
      </c>
      <c r="C44" s="55" t="s">
        <v>349</v>
      </c>
      <c r="D44" s="338">
        <v>1242000324</v>
      </c>
      <c r="E44" s="298">
        <v>7900000</v>
      </c>
      <c r="F44" s="114">
        <f t="shared" si="0"/>
        <v>6.360706875306741E-3</v>
      </c>
      <c r="G44" s="59" t="s">
        <v>417</v>
      </c>
      <c r="H44" s="55" t="s">
        <v>73</v>
      </c>
      <c r="I44" s="56" t="s">
        <v>418</v>
      </c>
      <c r="J44" s="61" t="s">
        <v>181</v>
      </c>
      <c r="K44" s="55" t="s">
        <v>100</v>
      </c>
      <c r="L44" s="39">
        <v>1</v>
      </c>
      <c r="M44" s="72"/>
      <c r="N44" s="57"/>
      <c r="O44" s="87" t="s">
        <v>66</v>
      </c>
      <c r="P44" s="55" t="s">
        <v>419</v>
      </c>
      <c r="Q44" s="298">
        <v>7900000</v>
      </c>
      <c r="R44" s="91">
        <v>609</v>
      </c>
      <c r="S44" s="71">
        <v>7900000</v>
      </c>
      <c r="T44" s="307">
        <v>3000</v>
      </c>
      <c r="U44" s="90">
        <v>3090000</v>
      </c>
      <c r="V44" s="167"/>
    </row>
    <row r="45" spans="2:22" ht="253.9" customHeight="1" x14ac:dyDescent="0.2">
      <c r="B45" s="58">
        <v>2</v>
      </c>
      <c r="C45" s="55" t="s">
        <v>349</v>
      </c>
      <c r="D45" s="338">
        <v>1242000324</v>
      </c>
      <c r="E45" s="298">
        <v>5710000</v>
      </c>
      <c r="F45" s="114">
        <f t="shared" si="0"/>
        <v>4.5974223111394296E-3</v>
      </c>
      <c r="G45" s="59" t="s">
        <v>420</v>
      </c>
      <c r="H45" s="55" t="s">
        <v>73</v>
      </c>
      <c r="I45" s="56" t="s">
        <v>421</v>
      </c>
      <c r="J45" s="61" t="s">
        <v>181</v>
      </c>
      <c r="K45" s="55" t="s">
        <v>100</v>
      </c>
      <c r="L45" s="39">
        <v>1</v>
      </c>
      <c r="M45" s="72"/>
      <c r="N45" s="57"/>
      <c r="O45" s="87" t="s">
        <v>66</v>
      </c>
      <c r="P45" s="55" t="s">
        <v>422</v>
      </c>
      <c r="Q45" s="298">
        <v>5710000</v>
      </c>
      <c r="R45" s="91">
        <v>614</v>
      </c>
      <c r="S45" s="71">
        <v>5710000</v>
      </c>
      <c r="T45" s="307">
        <v>2477</v>
      </c>
      <c r="U45" s="90">
        <v>5710000</v>
      </c>
      <c r="V45" s="167"/>
    </row>
    <row r="46" spans="2:22" ht="253.9" customHeight="1" x14ac:dyDescent="0.2">
      <c r="B46" s="58">
        <v>2</v>
      </c>
      <c r="C46" s="55" t="s">
        <v>349</v>
      </c>
      <c r="D46" s="338">
        <v>1242000324</v>
      </c>
      <c r="E46" s="298">
        <v>9140000</v>
      </c>
      <c r="F46" s="114">
        <f t="shared" si="0"/>
        <v>7.3590963088991917E-3</v>
      </c>
      <c r="G46" s="59" t="s">
        <v>423</v>
      </c>
      <c r="H46" s="55" t="s">
        <v>73</v>
      </c>
      <c r="I46" s="56" t="s">
        <v>424</v>
      </c>
      <c r="J46" s="61" t="s">
        <v>181</v>
      </c>
      <c r="K46" s="55" t="s">
        <v>100</v>
      </c>
      <c r="L46" s="39">
        <v>1</v>
      </c>
      <c r="M46" s="72"/>
      <c r="N46" s="57"/>
      <c r="O46" s="87" t="s">
        <v>66</v>
      </c>
      <c r="P46" s="55" t="s">
        <v>425</v>
      </c>
      <c r="Q46" s="298">
        <v>9140000</v>
      </c>
      <c r="R46" s="91">
        <v>613</v>
      </c>
      <c r="S46" s="71">
        <v>9140000</v>
      </c>
      <c r="T46" s="307">
        <v>2527</v>
      </c>
      <c r="U46" s="90">
        <v>9140000</v>
      </c>
      <c r="V46" s="167"/>
    </row>
    <row r="47" spans="2:22" ht="253.9" customHeight="1" x14ac:dyDescent="0.2">
      <c r="B47" s="58">
        <v>2</v>
      </c>
      <c r="C47" s="55" t="s">
        <v>349</v>
      </c>
      <c r="D47" s="338">
        <v>1242000324</v>
      </c>
      <c r="E47" s="298">
        <v>2290000</v>
      </c>
      <c r="F47" s="114">
        <f t="shared" si="0"/>
        <v>1.8437998410699287E-3</v>
      </c>
      <c r="G47" s="59" t="s">
        <v>426</v>
      </c>
      <c r="H47" s="55" t="s">
        <v>73</v>
      </c>
      <c r="I47" s="56" t="s">
        <v>427</v>
      </c>
      <c r="J47" s="61" t="s">
        <v>181</v>
      </c>
      <c r="K47" s="55" t="s">
        <v>100</v>
      </c>
      <c r="L47" s="39">
        <v>1</v>
      </c>
      <c r="M47" s="72"/>
      <c r="N47" s="57"/>
      <c r="O47" s="87" t="s">
        <v>66</v>
      </c>
      <c r="P47" s="55" t="s">
        <v>428</v>
      </c>
      <c r="Q47" s="298">
        <v>2290000</v>
      </c>
      <c r="R47" s="91">
        <v>612</v>
      </c>
      <c r="S47" s="71">
        <v>2290000</v>
      </c>
      <c r="T47" s="91">
        <v>2476</v>
      </c>
      <c r="U47" s="60">
        <v>2290000</v>
      </c>
      <c r="V47" s="167"/>
    </row>
    <row r="48" spans="2:22" ht="253.9" customHeight="1" x14ac:dyDescent="0.2">
      <c r="B48" s="58">
        <v>2</v>
      </c>
      <c r="C48" s="55" t="s">
        <v>349</v>
      </c>
      <c r="D48" s="338">
        <v>1242000324</v>
      </c>
      <c r="E48" s="298">
        <v>3430000</v>
      </c>
      <c r="F48" s="114">
        <f t="shared" si="0"/>
        <v>2.761673997759762E-3</v>
      </c>
      <c r="G48" s="59" t="s">
        <v>429</v>
      </c>
      <c r="H48" s="55" t="s">
        <v>73</v>
      </c>
      <c r="I48" s="56" t="s">
        <v>430</v>
      </c>
      <c r="J48" s="61" t="s">
        <v>181</v>
      </c>
      <c r="K48" s="55" t="s">
        <v>100</v>
      </c>
      <c r="L48" s="39">
        <v>1</v>
      </c>
      <c r="M48" s="72"/>
      <c r="N48" s="57"/>
      <c r="O48" s="87" t="s">
        <v>66</v>
      </c>
      <c r="P48" s="55" t="s">
        <v>431</v>
      </c>
      <c r="Q48" s="298">
        <v>3430000</v>
      </c>
      <c r="R48" s="91">
        <v>611</v>
      </c>
      <c r="S48" s="71">
        <v>3430000</v>
      </c>
      <c r="T48" s="307">
        <v>2539</v>
      </c>
      <c r="U48" s="90">
        <v>3430000</v>
      </c>
      <c r="V48" s="167"/>
    </row>
    <row r="49" spans="2:22" ht="253.9" customHeight="1" x14ac:dyDescent="0.2">
      <c r="B49" s="58">
        <v>2</v>
      </c>
      <c r="C49" s="55" t="s">
        <v>349</v>
      </c>
      <c r="D49" s="338">
        <v>1242000324</v>
      </c>
      <c r="E49" s="298">
        <v>7900000</v>
      </c>
      <c r="F49" s="114">
        <f t="shared" si="0"/>
        <v>6.360706875306741E-3</v>
      </c>
      <c r="G49" s="59" t="s">
        <v>432</v>
      </c>
      <c r="H49" s="55" t="s">
        <v>73</v>
      </c>
      <c r="I49" s="56" t="s">
        <v>433</v>
      </c>
      <c r="J49" s="61" t="s">
        <v>181</v>
      </c>
      <c r="K49" s="55" t="s">
        <v>100</v>
      </c>
      <c r="L49" s="39">
        <v>1</v>
      </c>
      <c r="M49" s="72"/>
      <c r="N49" s="57"/>
      <c r="O49" s="87" t="s">
        <v>66</v>
      </c>
      <c r="P49" s="55" t="s">
        <v>434</v>
      </c>
      <c r="Q49" s="298">
        <v>7900000</v>
      </c>
      <c r="R49" s="91">
        <v>608</v>
      </c>
      <c r="S49" s="71">
        <v>7900000</v>
      </c>
      <c r="T49" s="307">
        <v>2501</v>
      </c>
      <c r="U49" s="90">
        <v>7107000</v>
      </c>
      <c r="V49" s="167"/>
    </row>
    <row r="50" spans="2:22" ht="253.9" customHeight="1" x14ac:dyDescent="0.2">
      <c r="B50" s="58">
        <v>2</v>
      </c>
      <c r="C50" s="55" t="s">
        <v>349</v>
      </c>
      <c r="D50" s="338">
        <v>1242000324</v>
      </c>
      <c r="E50" s="298">
        <v>18457600</v>
      </c>
      <c r="F50" s="114">
        <f t="shared" si="0"/>
        <v>1.4861187749577431E-2</v>
      </c>
      <c r="G50" s="59" t="s">
        <v>435</v>
      </c>
      <c r="H50" s="55" t="s">
        <v>73</v>
      </c>
      <c r="I50" s="55" t="s">
        <v>436</v>
      </c>
      <c r="J50" s="124" t="s">
        <v>351</v>
      </c>
      <c r="K50" s="59" t="s">
        <v>283</v>
      </c>
      <c r="L50" s="39">
        <v>1</v>
      </c>
      <c r="M50" s="72"/>
      <c r="N50" s="57"/>
      <c r="O50" s="87" t="s">
        <v>66</v>
      </c>
      <c r="P50" s="55" t="s">
        <v>437</v>
      </c>
      <c r="Q50" s="298">
        <v>18457600</v>
      </c>
      <c r="R50" s="307">
        <v>913</v>
      </c>
      <c r="S50" s="61">
        <v>18457600</v>
      </c>
      <c r="T50" s="307">
        <v>3654</v>
      </c>
      <c r="U50" s="61">
        <v>18457600</v>
      </c>
      <c r="V50" s="167"/>
    </row>
    <row r="51" spans="2:22" ht="253.9" customHeight="1" x14ac:dyDescent="0.2">
      <c r="B51" s="58">
        <v>2</v>
      </c>
      <c r="C51" s="55" t="s">
        <v>349</v>
      </c>
      <c r="D51" s="338">
        <v>1242000324</v>
      </c>
      <c r="E51" s="298">
        <v>20188000</v>
      </c>
      <c r="F51" s="114">
        <f t="shared" si="0"/>
        <v>1.6254424101100316E-2</v>
      </c>
      <c r="G51" s="59" t="s">
        <v>438</v>
      </c>
      <c r="H51" s="55" t="s">
        <v>73</v>
      </c>
      <c r="I51" s="55" t="s">
        <v>439</v>
      </c>
      <c r="J51" s="124" t="s">
        <v>181</v>
      </c>
      <c r="K51" s="59" t="s">
        <v>283</v>
      </c>
      <c r="L51" s="39">
        <v>1</v>
      </c>
      <c r="M51" s="72"/>
      <c r="N51" s="57"/>
      <c r="O51" s="87" t="s">
        <v>66</v>
      </c>
      <c r="P51" s="55" t="s">
        <v>440</v>
      </c>
      <c r="Q51" s="298">
        <v>20188000</v>
      </c>
      <c r="R51" s="91">
        <v>972</v>
      </c>
      <c r="S51" s="61">
        <v>18746000</v>
      </c>
      <c r="T51" s="307">
        <v>3810</v>
      </c>
      <c r="U51" s="90">
        <v>18746000</v>
      </c>
      <c r="V51" s="167"/>
    </row>
    <row r="52" spans="2:22" ht="253.9" customHeight="1" x14ac:dyDescent="0.2">
      <c r="B52" s="58">
        <v>2</v>
      </c>
      <c r="C52" s="55" t="s">
        <v>349</v>
      </c>
      <c r="D52" s="338">
        <v>1242000324</v>
      </c>
      <c r="E52" s="298">
        <v>0</v>
      </c>
      <c r="F52" s="114">
        <f t="shared" si="0"/>
        <v>0</v>
      </c>
      <c r="G52" s="59" t="s">
        <v>441</v>
      </c>
      <c r="H52" s="55" t="s">
        <v>73</v>
      </c>
      <c r="I52" s="55" t="s">
        <v>442</v>
      </c>
      <c r="J52" s="70"/>
      <c r="K52" s="59" t="s">
        <v>131</v>
      </c>
      <c r="L52" s="72"/>
      <c r="M52" s="72"/>
      <c r="N52" s="41">
        <v>3</v>
      </c>
      <c r="O52" s="87" t="s">
        <v>66</v>
      </c>
      <c r="P52" s="55"/>
      <c r="Q52" s="298">
        <v>0</v>
      </c>
      <c r="R52" s="91"/>
      <c r="S52" s="90"/>
      <c r="T52" s="307"/>
      <c r="U52" s="90"/>
      <c r="V52" s="167"/>
    </row>
    <row r="53" spans="2:22" ht="253.9" customHeight="1" x14ac:dyDescent="0.2">
      <c r="B53" s="58">
        <v>2</v>
      </c>
      <c r="C53" s="55" t="s">
        <v>349</v>
      </c>
      <c r="D53" s="338">
        <v>1242000324</v>
      </c>
      <c r="E53" s="298">
        <v>17304000</v>
      </c>
      <c r="F53" s="114">
        <f t="shared" si="0"/>
        <v>1.3932363515228842E-2</v>
      </c>
      <c r="G53" s="59" t="s">
        <v>394</v>
      </c>
      <c r="H53" s="55" t="s">
        <v>73</v>
      </c>
      <c r="I53" s="55" t="s">
        <v>443</v>
      </c>
      <c r="J53" s="124" t="s">
        <v>351</v>
      </c>
      <c r="K53" s="59" t="s">
        <v>283</v>
      </c>
      <c r="L53" s="39">
        <v>1</v>
      </c>
      <c r="M53" s="72"/>
      <c r="N53" s="57"/>
      <c r="O53" s="87" t="s">
        <v>66</v>
      </c>
      <c r="P53" s="55" t="s">
        <v>444</v>
      </c>
      <c r="Q53" s="298">
        <v>17304000</v>
      </c>
      <c r="R53" s="307">
        <v>856</v>
      </c>
      <c r="S53" s="61">
        <v>17304000</v>
      </c>
      <c r="T53" s="307">
        <v>3467</v>
      </c>
      <c r="U53" s="299">
        <v>17304000</v>
      </c>
      <c r="V53" s="167"/>
    </row>
    <row r="54" spans="2:22" ht="253.9" customHeight="1" x14ac:dyDescent="0.2">
      <c r="B54" s="58">
        <v>2</v>
      </c>
      <c r="C54" s="55" t="s">
        <v>349</v>
      </c>
      <c r="D54" s="338">
        <v>1242000324</v>
      </c>
      <c r="E54" s="298">
        <v>16800000</v>
      </c>
      <c r="F54" s="114">
        <f t="shared" si="0"/>
        <v>1.3526566519639651E-2</v>
      </c>
      <c r="G54" s="59" t="s">
        <v>445</v>
      </c>
      <c r="H54" s="55" t="s">
        <v>73</v>
      </c>
      <c r="I54" s="55" t="s">
        <v>446</v>
      </c>
      <c r="J54" s="124" t="s">
        <v>351</v>
      </c>
      <c r="K54" s="59" t="s">
        <v>283</v>
      </c>
      <c r="L54" s="163">
        <v>1</v>
      </c>
      <c r="M54" s="72"/>
      <c r="N54" s="57"/>
      <c r="O54" s="87" t="s">
        <v>66</v>
      </c>
      <c r="P54" s="55" t="s">
        <v>447</v>
      </c>
      <c r="Q54" s="298">
        <v>16800000</v>
      </c>
      <c r="R54" s="307">
        <v>915</v>
      </c>
      <c r="S54" s="61">
        <v>16800000</v>
      </c>
      <c r="T54" s="307">
        <v>3653</v>
      </c>
      <c r="U54" s="61">
        <v>16800000</v>
      </c>
      <c r="V54" s="167"/>
    </row>
    <row r="55" spans="2:22" ht="253.9" customHeight="1" x14ac:dyDescent="0.2">
      <c r="B55" s="58">
        <v>2</v>
      </c>
      <c r="C55" s="55" t="s">
        <v>349</v>
      </c>
      <c r="D55" s="338">
        <v>1242000324</v>
      </c>
      <c r="E55" s="298">
        <v>20188000</v>
      </c>
      <c r="F55" s="114">
        <f t="shared" si="0"/>
        <v>1.6254424101100316E-2</v>
      </c>
      <c r="G55" s="59" t="s">
        <v>448</v>
      </c>
      <c r="H55" s="55" t="s">
        <v>73</v>
      </c>
      <c r="I55" s="55" t="s">
        <v>449</v>
      </c>
      <c r="J55" s="124" t="s">
        <v>351</v>
      </c>
      <c r="K55" s="59" t="s">
        <v>283</v>
      </c>
      <c r="L55" s="163">
        <v>1</v>
      </c>
      <c r="M55" s="72"/>
      <c r="N55" s="57"/>
      <c r="O55" s="87" t="s">
        <v>66</v>
      </c>
      <c r="P55" s="55" t="s">
        <v>450</v>
      </c>
      <c r="Q55" s="298">
        <v>20188000</v>
      </c>
      <c r="R55" s="307">
        <v>916</v>
      </c>
      <c r="S55" s="61">
        <v>20188000</v>
      </c>
      <c r="T55" s="307">
        <v>3657</v>
      </c>
      <c r="U55" s="90">
        <v>20188000</v>
      </c>
      <c r="V55" s="167"/>
    </row>
    <row r="56" spans="2:22" ht="253.9" customHeight="1" x14ac:dyDescent="0.2">
      <c r="B56" s="58">
        <v>2</v>
      </c>
      <c r="C56" s="55" t="s">
        <v>349</v>
      </c>
      <c r="D56" s="338">
        <v>1242000324</v>
      </c>
      <c r="E56" s="298">
        <v>22400000</v>
      </c>
      <c r="F56" s="114">
        <f t="shared" si="0"/>
        <v>1.8035422026186201E-2</v>
      </c>
      <c r="G56" s="59" t="s">
        <v>385</v>
      </c>
      <c r="H56" s="55" t="s">
        <v>73</v>
      </c>
      <c r="I56" s="55" t="s">
        <v>451</v>
      </c>
      <c r="J56" s="124" t="s">
        <v>351</v>
      </c>
      <c r="K56" s="59" t="s">
        <v>283</v>
      </c>
      <c r="L56" s="163">
        <v>1</v>
      </c>
      <c r="M56" s="131"/>
      <c r="N56" s="57"/>
      <c r="O56" s="87" t="s">
        <v>66</v>
      </c>
      <c r="P56" s="55" t="s">
        <v>452</v>
      </c>
      <c r="Q56" s="298">
        <v>22400000</v>
      </c>
      <c r="R56" s="307">
        <v>914</v>
      </c>
      <c r="S56" s="61">
        <v>22400000</v>
      </c>
      <c r="T56" s="307">
        <v>4012</v>
      </c>
      <c r="U56" s="298">
        <v>21733000</v>
      </c>
      <c r="V56" s="167"/>
    </row>
    <row r="57" spans="2:22" ht="253.9" customHeight="1" x14ac:dyDescent="0.2">
      <c r="B57" s="58">
        <v>2</v>
      </c>
      <c r="C57" s="55" t="s">
        <v>349</v>
      </c>
      <c r="D57" s="338">
        <v>1242000324</v>
      </c>
      <c r="E57" s="298">
        <v>25684568</v>
      </c>
      <c r="F57" s="114">
        <f t="shared" si="0"/>
        <v>2.0680001046440952E-2</v>
      </c>
      <c r="G57" s="59" t="s">
        <v>453</v>
      </c>
      <c r="H57" s="55" t="s">
        <v>73</v>
      </c>
      <c r="I57" s="55" t="s">
        <v>454</v>
      </c>
      <c r="J57" s="124" t="s">
        <v>351</v>
      </c>
      <c r="K57" s="59" t="s">
        <v>283</v>
      </c>
      <c r="L57" s="163">
        <v>1</v>
      </c>
      <c r="M57" s="131"/>
      <c r="N57" s="57"/>
      <c r="O57" s="87" t="s">
        <v>66</v>
      </c>
      <c r="P57" s="55" t="s">
        <v>455</v>
      </c>
      <c r="Q57" s="298">
        <v>25684568</v>
      </c>
      <c r="R57" s="307">
        <v>912</v>
      </c>
      <c r="S57" s="61">
        <v>25684568</v>
      </c>
      <c r="T57" s="307">
        <v>4013</v>
      </c>
      <c r="U57" s="298">
        <v>25684568</v>
      </c>
      <c r="V57" s="167"/>
    </row>
    <row r="58" spans="2:22" ht="253.9" customHeight="1" x14ac:dyDescent="0.2">
      <c r="B58" s="58">
        <v>2</v>
      </c>
      <c r="C58" s="55" t="s">
        <v>349</v>
      </c>
      <c r="D58" s="338">
        <v>1242000324</v>
      </c>
      <c r="E58" s="298">
        <v>18984000</v>
      </c>
      <c r="F58" s="114">
        <f t="shared" si="0"/>
        <v>1.5285020167192806E-2</v>
      </c>
      <c r="G58" s="59" t="s">
        <v>456</v>
      </c>
      <c r="H58" s="55" t="s">
        <v>73</v>
      </c>
      <c r="I58" s="55" t="s">
        <v>457</v>
      </c>
      <c r="J58" s="124" t="s">
        <v>351</v>
      </c>
      <c r="K58" s="59" t="s">
        <v>283</v>
      </c>
      <c r="L58" s="163">
        <v>1</v>
      </c>
      <c r="M58" s="72"/>
      <c r="N58" s="57"/>
      <c r="O58" s="87" t="s">
        <v>66</v>
      </c>
      <c r="P58" s="55" t="s">
        <v>458</v>
      </c>
      <c r="Q58" s="298">
        <v>18984000</v>
      </c>
      <c r="R58" s="307">
        <v>917</v>
      </c>
      <c r="S58" s="61">
        <v>18984000</v>
      </c>
      <c r="T58" s="307">
        <v>3832</v>
      </c>
      <c r="U58" s="90">
        <v>18984000</v>
      </c>
      <c r="V58" s="167"/>
    </row>
    <row r="59" spans="2:22" ht="253.9" customHeight="1" x14ac:dyDescent="0.2">
      <c r="B59" s="58">
        <v>2</v>
      </c>
      <c r="C59" s="55" t="s">
        <v>349</v>
      </c>
      <c r="D59" s="338">
        <v>1242000324</v>
      </c>
      <c r="E59" s="298">
        <v>0</v>
      </c>
      <c r="F59" s="114">
        <f t="shared" si="0"/>
        <v>0</v>
      </c>
      <c r="G59" s="59" t="s">
        <v>459</v>
      </c>
      <c r="H59" s="55" t="s">
        <v>73</v>
      </c>
      <c r="I59" s="55" t="s">
        <v>460</v>
      </c>
      <c r="J59" s="70"/>
      <c r="K59" s="59" t="s">
        <v>283</v>
      </c>
      <c r="L59" s="72"/>
      <c r="M59" s="72"/>
      <c r="N59" s="165">
        <v>3</v>
      </c>
      <c r="O59" s="87" t="s">
        <v>66</v>
      </c>
      <c r="P59" s="55"/>
      <c r="Q59" s="298">
        <v>0</v>
      </c>
      <c r="R59" s="91"/>
      <c r="S59" s="90"/>
      <c r="T59" s="307"/>
      <c r="U59" s="90"/>
      <c r="V59" s="167"/>
    </row>
    <row r="60" spans="2:22" ht="253.9" customHeight="1" x14ac:dyDescent="0.2">
      <c r="B60" s="124" t="s">
        <v>348</v>
      </c>
      <c r="C60" s="55" t="s">
        <v>349</v>
      </c>
      <c r="D60" s="338">
        <v>1242000324</v>
      </c>
      <c r="E60" s="298">
        <v>17304000</v>
      </c>
      <c r="F60" s="114">
        <f t="shared" si="0"/>
        <v>1.3932363515228842E-2</v>
      </c>
      <c r="G60" s="59" t="s">
        <v>461</v>
      </c>
      <c r="H60" s="55" t="s">
        <v>73</v>
      </c>
      <c r="I60" s="55" t="s">
        <v>462</v>
      </c>
      <c r="J60" s="124" t="s">
        <v>181</v>
      </c>
      <c r="K60" s="59" t="s">
        <v>283</v>
      </c>
      <c r="L60" s="72"/>
      <c r="M60" s="164">
        <v>2</v>
      </c>
      <c r="N60" s="57"/>
      <c r="O60" s="87" t="s">
        <v>66</v>
      </c>
      <c r="P60" s="55" t="s">
        <v>463</v>
      </c>
      <c r="Q60" s="298">
        <v>17304000</v>
      </c>
      <c r="R60" s="307">
        <v>938</v>
      </c>
      <c r="S60" s="61">
        <v>17304000</v>
      </c>
      <c r="T60" s="307"/>
      <c r="U60" s="90"/>
      <c r="V60" s="167"/>
    </row>
    <row r="61" spans="2:22" ht="253.9" customHeight="1" x14ac:dyDescent="0.2">
      <c r="B61" s="58">
        <v>2</v>
      </c>
      <c r="C61" s="55" t="s">
        <v>349</v>
      </c>
      <c r="D61" s="338">
        <v>1242000324</v>
      </c>
      <c r="E61" s="298">
        <v>12599000</v>
      </c>
      <c r="F61" s="114">
        <f t="shared" si="0"/>
        <v>1.0144119736960713E-2</v>
      </c>
      <c r="G61" s="55" t="s">
        <v>464</v>
      </c>
      <c r="H61" s="55" t="s">
        <v>73</v>
      </c>
      <c r="I61" s="56" t="s">
        <v>465</v>
      </c>
      <c r="J61" s="61" t="s">
        <v>181</v>
      </c>
      <c r="K61" s="56" t="s">
        <v>274</v>
      </c>
      <c r="L61" s="72"/>
      <c r="M61" s="164">
        <v>2</v>
      </c>
      <c r="N61" s="57"/>
      <c r="O61" s="87" t="s">
        <v>66</v>
      </c>
      <c r="P61" s="55">
        <v>260</v>
      </c>
      <c r="Q61" s="298">
        <v>12599000</v>
      </c>
      <c r="R61" s="307">
        <v>816</v>
      </c>
      <c r="S61" s="299">
        <v>12599000</v>
      </c>
      <c r="T61" s="307"/>
      <c r="U61" s="90"/>
      <c r="V61" s="167"/>
    </row>
    <row r="62" spans="2:22" ht="253.9" customHeight="1" x14ac:dyDescent="0.2">
      <c r="B62" s="58">
        <v>2</v>
      </c>
      <c r="C62" s="55" t="s">
        <v>349</v>
      </c>
      <c r="D62" s="338">
        <v>1242000324</v>
      </c>
      <c r="E62" s="298">
        <v>2400000</v>
      </c>
      <c r="F62" s="114">
        <f t="shared" si="0"/>
        <v>1.9323666456628073E-3</v>
      </c>
      <c r="G62" s="55" t="s">
        <v>466</v>
      </c>
      <c r="H62" s="55" t="s">
        <v>73</v>
      </c>
      <c r="I62" s="56" t="s">
        <v>467</v>
      </c>
      <c r="J62" s="61" t="s">
        <v>181</v>
      </c>
      <c r="K62" s="56" t="s">
        <v>274</v>
      </c>
      <c r="L62" s="72"/>
      <c r="M62" s="164">
        <v>2</v>
      </c>
      <c r="N62" s="57"/>
      <c r="O62" s="87" t="s">
        <v>66</v>
      </c>
      <c r="P62" s="55">
        <v>261</v>
      </c>
      <c r="Q62" s="298">
        <v>2400000</v>
      </c>
      <c r="R62" s="307">
        <v>817</v>
      </c>
      <c r="S62" s="299">
        <v>2400000</v>
      </c>
      <c r="T62" s="307"/>
      <c r="U62" s="90"/>
      <c r="V62" s="167"/>
    </row>
    <row r="63" spans="2:22" ht="253.9" customHeight="1" x14ac:dyDescent="0.2">
      <c r="B63" s="58">
        <v>2</v>
      </c>
      <c r="C63" s="55" t="s">
        <v>349</v>
      </c>
      <c r="D63" s="338">
        <v>1242000324</v>
      </c>
      <c r="E63" s="298">
        <v>19600000</v>
      </c>
      <c r="F63" s="114">
        <f t="shared" si="0"/>
        <v>1.5780994272912928E-2</v>
      </c>
      <c r="G63" s="55" t="s">
        <v>468</v>
      </c>
      <c r="H63" s="55" t="s">
        <v>73</v>
      </c>
      <c r="I63" s="56" t="s">
        <v>469</v>
      </c>
      <c r="J63" s="124" t="s">
        <v>181</v>
      </c>
      <c r="K63" s="56" t="s">
        <v>274</v>
      </c>
      <c r="L63" s="163">
        <v>1</v>
      </c>
      <c r="M63" s="72"/>
      <c r="N63" s="57"/>
      <c r="O63" s="87" t="s">
        <v>66</v>
      </c>
      <c r="P63" s="55" t="s">
        <v>470</v>
      </c>
      <c r="Q63" s="298">
        <v>19600000</v>
      </c>
      <c r="R63" s="307">
        <v>939</v>
      </c>
      <c r="S63" s="61">
        <v>19600000</v>
      </c>
      <c r="T63" s="307">
        <v>3833</v>
      </c>
      <c r="U63" s="90">
        <v>18984000</v>
      </c>
      <c r="V63" s="167"/>
    </row>
    <row r="64" spans="2:22" ht="253.9" customHeight="1" x14ac:dyDescent="0.2">
      <c r="B64" s="182">
        <v>2</v>
      </c>
      <c r="C64" s="180" t="s">
        <v>349</v>
      </c>
      <c r="D64" s="338">
        <v>1242000324</v>
      </c>
      <c r="E64" s="298">
        <v>4606000</v>
      </c>
      <c r="F64" s="200">
        <f t="shared" si="0"/>
        <v>3.7085336541345377E-3</v>
      </c>
      <c r="G64" s="187" t="s">
        <v>471</v>
      </c>
      <c r="H64" s="180" t="s">
        <v>73</v>
      </c>
      <c r="I64" s="184" t="s">
        <v>472</v>
      </c>
      <c r="J64" s="128" t="s">
        <v>181</v>
      </c>
      <c r="K64" s="182" t="s">
        <v>274</v>
      </c>
      <c r="L64" s="191"/>
      <c r="M64" s="137">
        <v>2</v>
      </c>
      <c r="N64" s="201"/>
      <c r="O64" s="87" t="s">
        <v>66</v>
      </c>
      <c r="P64" s="55" t="s">
        <v>473</v>
      </c>
      <c r="Q64" s="298">
        <v>4606000</v>
      </c>
      <c r="R64" s="307">
        <v>798</v>
      </c>
      <c r="S64" s="61">
        <v>4606000</v>
      </c>
      <c r="T64" s="307"/>
      <c r="U64" s="90"/>
      <c r="V64" s="167"/>
    </row>
    <row r="65" spans="2:22" ht="264" x14ac:dyDescent="0.2">
      <c r="B65" s="56">
        <v>46</v>
      </c>
      <c r="C65" s="55" t="s">
        <v>474</v>
      </c>
      <c r="D65" s="175">
        <v>537297980</v>
      </c>
      <c r="E65" s="196"/>
      <c r="F65" s="200">
        <f t="shared" si="0"/>
        <v>0</v>
      </c>
      <c r="G65" s="55" t="s">
        <v>475</v>
      </c>
      <c r="H65" s="180" t="s">
        <v>73</v>
      </c>
      <c r="I65" s="56" t="s">
        <v>476</v>
      </c>
      <c r="J65" s="70"/>
      <c r="K65" s="55" t="s">
        <v>210</v>
      </c>
      <c r="L65" s="177"/>
      <c r="M65" s="177"/>
      <c r="N65" s="199">
        <v>3</v>
      </c>
      <c r="O65" s="87" t="s">
        <v>66</v>
      </c>
      <c r="P65" s="196"/>
      <c r="Q65" s="196"/>
      <c r="R65" s="91"/>
      <c r="S65" s="196"/>
      <c r="T65" s="91"/>
      <c r="U65" s="196"/>
      <c r="V65" s="167"/>
    </row>
    <row r="66" spans="2:22" ht="264" x14ac:dyDescent="0.2">
      <c r="B66" s="56">
        <v>46</v>
      </c>
      <c r="C66" s="55" t="s">
        <v>474</v>
      </c>
      <c r="D66" s="175">
        <v>537297980</v>
      </c>
      <c r="E66" s="196"/>
      <c r="F66" s="200">
        <f t="shared" si="0"/>
        <v>0</v>
      </c>
      <c r="G66" s="55" t="s">
        <v>477</v>
      </c>
      <c r="H66" s="180" t="s">
        <v>73</v>
      </c>
      <c r="I66" s="56" t="s">
        <v>478</v>
      </c>
      <c r="J66" s="70"/>
      <c r="K66" s="55" t="s">
        <v>210</v>
      </c>
      <c r="L66" s="177"/>
      <c r="M66" s="177"/>
      <c r="N66" s="199">
        <v>3</v>
      </c>
      <c r="O66" s="87" t="s">
        <v>66</v>
      </c>
      <c r="P66" s="196"/>
      <c r="Q66" s="196"/>
      <c r="R66" s="91"/>
      <c r="S66" s="196"/>
      <c r="T66" s="91"/>
      <c r="U66" s="196"/>
      <c r="V66" s="167"/>
    </row>
    <row r="67" spans="2:22" ht="264" x14ac:dyDescent="0.2">
      <c r="B67" s="56">
        <v>46</v>
      </c>
      <c r="C67" s="55" t="s">
        <v>474</v>
      </c>
      <c r="D67" s="175">
        <v>537297980</v>
      </c>
      <c r="E67" s="196"/>
      <c r="F67" s="200">
        <f t="shared" si="0"/>
        <v>0</v>
      </c>
      <c r="G67" s="55" t="s">
        <v>479</v>
      </c>
      <c r="H67" s="180" t="s">
        <v>73</v>
      </c>
      <c r="I67" s="56" t="s">
        <v>480</v>
      </c>
      <c r="J67" s="70"/>
      <c r="K67" s="55" t="s">
        <v>210</v>
      </c>
      <c r="L67" s="177"/>
      <c r="M67" s="177"/>
      <c r="N67" s="199">
        <v>3</v>
      </c>
      <c r="O67" s="87" t="s">
        <v>66</v>
      </c>
      <c r="P67" s="196"/>
      <c r="Q67" s="196"/>
      <c r="R67" s="91"/>
      <c r="S67" s="196"/>
      <c r="T67" s="91"/>
      <c r="U67" s="196"/>
      <c r="V67" s="167"/>
    </row>
    <row r="68" spans="2:22" ht="247.5" x14ac:dyDescent="0.2">
      <c r="B68" s="56">
        <v>46</v>
      </c>
      <c r="C68" s="55" t="s">
        <v>474</v>
      </c>
      <c r="D68" s="175">
        <v>537297980</v>
      </c>
      <c r="E68" s="196"/>
      <c r="F68" s="200">
        <f t="shared" si="0"/>
        <v>0</v>
      </c>
      <c r="G68" s="55" t="s">
        <v>481</v>
      </c>
      <c r="H68" s="180" t="s">
        <v>73</v>
      </c>
      <c r="I68" s="56" t="s">
        <v>482</v>
      </c>
      <c r="J68" s="70"/>
      <c r="K68" s="55" t="s">
        <v>266</v>
      </c>
      <c r="L68" s="177"/>
      <c r="M68" s="177"/>
      <c r="N68" s="199">
        <v>3</v>
      </c>
      <c r="O68" s="87" t="s">
        <v>66</v>
      </c>
      <c r="P68" s="196"/>
      <c r="Q68" s="196"/>
      <c r="R68" s="91"/>
      <c r="S68" s="196"/>
      <c r="T68" s="91"/>
      <c r="U68" s="196"/>
      <c r="V68" s="167"/>
    </row>
    <row r="69" spans="2:22" ht="346.5" x14ac:dyDescent="0.2">
      <c r="B69" s="56">
        <v>46</v>
      </c>
      <c r="C69" s="55" t="s">
        <v>474</v>
      </c>
      <c r="D69" s="175">
        <v>537297980</v>
      </c>
      <c r="E69" s="196"/>
      <c r="F69" s="200">
        <f t="shared" si="0"/>
        <v>0</v>
      </c>
      <c r="G69" s="55" t="s">
        <v>483</v>
      </c>
      <c r="H69" s="180" t="s">
        <v>73</v>
      </c>
      <c r="I69" s="56" t="s">
        <v>484</v>
      </c>
      <c r="J69" s="70"/>
      <c r="K69" s="55" t="s">
        <v>210</v>
      </c>
      <c r="L69" s="177"/>
      <c r="M69" s="177"/>
      <c r="N69" s="199">
        <v>3</v>
      </c>
      <c r="O69" s="87" t="s">
        <v>66</v>
      </c>
      <c r="P69" s="196"/>
      <c r="Q69" s="196"/>
      <c r="R69" s="91"/>
      <c r="S69" s="196"/>
      <c r="T69" s="91"/>
      <c r="U69" s="196"/>
      <c r="V69" s="167"/>
    </row>
    <row r="70" spans="2:22" ht="346.5" x14ac:dyDescent="0.2">
      <c r="B70" s="56">
        <v>46</v>
      </c>
      <c r="C70" s="55" t="s">
        <v>474</v>
      </c>
      <c r="D70" s="175">
        <v>537297980</v>
      </c>
      <c r="E70" s="196"/>
      <c r="F70" s="200">
        <f t="shared" si="0"/>
        <v>0</v>
      </c>
      <c r="G70" s="55" t="s">
        <v>485</v>
      </c>
      <c r="H70" s="180" t="s">
        <v>73</v>
      </c>
      <c r="I70" s="56" t="s">
        <v>486</v>
      </c>
      <c r="J70" s="70"/>
      <c r="K70" s="55" t="s">
        <v>210</v>
      </c>
      <c r="L70" s="177"/>
      <c r="M70" s="177"/>
      <c r="N70" s="199">
        <v>3</v>
      </c>
      <c r="O70" s="87" t="s">
        <v>66</v>
      </c>
      <c r="P70" s="196"/>
      <c r="Q70" s="196"/>
      <c r="R70" s="91"/>
      <c r="S70" s="196"/>
      <c r="T70" s="91"/>
      <c r="U70" s="196"/>
      <c r="V70" s="167"/>
    </row>
    <row r="71" spans="2:22" ht="346.5" x14ac:dyDescent="0.2">
      <c r="B71" s="56">
        <v>46</v>
      </c>
      <c r="C71" s="55" t="s">
        <v>474</v>
      </c>
      <c r="D71" s="175">
        <v>537297980</v>
      </c>
      <c r="E71" s="196"/>
      <c r="F71" s="200">
        <f t="shared" si="0"/>
        <v>0</v>
      </c>
      <c r="G71" s="55" t="s">
        <v>487</v>
      </c>
      <c r="H71" s="180" t="s">
        <v>73</v>
      </c>
      <c r="I71" s="56" t="s">
        <v>488</v>
      </c>
      <c r="J71" s="70"/>
      <c r="K71" s="55" t="s">
        <v>269</v>
      </c>
      <c r="L71" s="177"/>
      <c r="M71" s="177"/>
      <c r="N71" s="199">
        <v>3</v>
      </c>
      <c r="O71" s="87" t="s">
        <v>66</v>
      </c>
      <c r="P71" s="196"/>
      <c r="Q71" s="196"/>
      <c r="R71" s="91"/>
      <c r="S71" s="196"/>
      <c r="T71" s="91"/>
      <c r="U71" s="196"/>
      <c r="V71" s="167"/>
    </row>
    <row r="72" spans="2:22" ht="346.5" x14ac:dyDescent="0.2">
      <c r="B72" s="56">
        <v>46</v>
      </c>
      <c r="C72" s="55" t="s">
        <v>474</v>
      </c>
      <c r="D72" s="175">
        <v>537297980</v>
      </c>
      <c r="E72" s="196"/>
      <c r="F72" s="200">
        <f t="shared" si="0"/>
        <v>0</v>
      </c>
      <c r="G72" s="55" t="s">
        <v>489</v>
      </c>
      <c r="H72" s="180" t="s">
        <v>73</v>
      </c>
      <c r="I72" s="56" t="s">
        <v>490</v>
      </c>
      <c r="J72" s="70"/>
      <c r="K72" s="55" t="s">
        <v>269</v>
      </c>
      <c r="L72" s="177"/>
      <c r="M72" s="177"/>
      <c r="N72" s="199">
        <v>3</v>
      </c>
      <c r="O72" s="87" t="s">
        <v>66</v>
      </c>
      <c r="P72" s="196"/>
      <c r="Q72" s="196"/>
      <c r="R72" s="91"/>
      <c r="S72" s="196"/>
      <c r="T72" s="91"/>
      <c r="U72" s="196"/>
      <c r="V72" s="167"/>
    </row>
    <row r="73" spans="2:22" ht="363" x14ac:dyDescent="0.2">
      <c r="B73" s="56">
        <v>46</v>
      </c>
      <c r="C73" s="55" t="s">
        <v>474</v>
      </c>
      <c r="D73" s="175">
        <v>537297980</v>
      </c>
      <c r="E73" s="196"/>
      <c r="F73" s="200">
        <f t="shared" si="0"/>
        <v>0</v>
      </c>
      <c r="G73" s="55" t="s">
        <v>491</v>
      </c>
      <c r="H73" s="180" t="s">
        <v>73</v>
      </c>
      <c r="I73" s="56" t="s">
        <v>492</v>
      </c>
      <c r="J73" s="70"/>
      <c r="K73" s="55" t="s">
        <v>269</v>
      </c>
      <c r="L73" s="177"/>
      <c r="M73" s="177"/>
      <c r="N73" s="199">
        <v>3</v>
      </c>
      <c r="O73" s="87" t="s">
        <v>66</v>
      </c>
      <c r="P73" s="196"/>
      <c r="Q73" s="196"/>
      <c r="R73" s="91"/>
      <c r="S73" s="196"/>
      <c r="T73" s="91"/>
      <c r="U73" s="196"/>
      <c r="V73" s="167"/>
    </row>
    <row r="74" spans="2:22" ht="330" x14ac:dyDescent="0.2">
      <c r="B74" s="56">
        <v>46</v>
      </c>
      <c r="C74" s="55" t="s">
        <v>474</v>
      </c>
      <c r="D74" s="175">
        <v>537297980</v>
      </c>
      <c r="E74" s="196"/>
      <c r="F74" s="200">
        <f t="shared" si="0"/>
        <v>0</v>
      </c>
      <c r="G74" s="55" t="s">
        <v>493</v>
      </c>
      <c r="H74" s="180" t="s">
        <v>73</v>
      </c>
      <c r="I74" s="56" t="s">
        <v>494</v>
      </c>
      <c r="J74" s="70"/>
      <c r="K74" s="55" t="s">
        <v>269</v>
      </c>
      <c r="L74" s="177"/>
      <c r="M74" s="177"/>
      <c r="N74" s="199">
        <v>3</v>
      </c>
      <c r="O74" s="87" t="s">
        <v>66</v>
      </c>
      <c r="P74" s="196"/>
      <c r="Q74" s="196"/>
      <c r="R74" s="91"/>
      <c r="S74" s="196"/>
      <c r="T74" s="91"/>
      <c r="U74" s="196"/>
      <c r="V74" s="167"/>
    </row>
    <row r="75" spans="2:22" ht="379.5" x14ac:dyDescent="0.2">
      <c r="B75" s="56">
        <v>46</v>
      </c>
      <c r="C75" s="55" t="s">
        <v>474</v>
      </c>
      <c r="D75" s="175">
        <v>537297980</v>
      </c>
      <c r="E75" s="196"/>
      <c r="F75" s="200">
        <f t="shared" si="0"/>
        <v>0</v>
      </c>
      <c r="G75" s="55" t="s">
        <v>495</v>
      </c>
      <c r="H75" s="180" t="s">
        <v>73</v>
      </c>
      <c r="I75" s="56" t="s">
        <v>496</v>
      </c>
      <c r="J75" s="70"/>
      <c r="K75" s="55" t="s">
        <v>210</v>
      </c>
      <c r="L75" s="177"/>
      <c r="M75" s="177"/>
      <c r="N75" s="199">
        <v>3</v>
      </c>
      <c r="O75" s="87" t="s">
        <v>66</v>
      </c>
      <c r="P75" s="196"/>
      <c r="Q75" s="196"/>
      <c r="R75" s="91"/>
      <c r="S75" s="196"/>
      <c r="T75" s="91"/>
      <c r="U75" s="196"/>
      <c r="V75" s="167"/>
    </row>
    <row r="76" spans="2:22" ht="379.5" x14ac:dyDescent="0.2">
      <c r="B76" s="56">
        <v>46</v>
      </c>
      <c r="C76" s="55" t="s">
        <v>474</v>
      </c>
      <c r="D76" s="175">
        <v>537297980</v>
      </c>
      <c r="E76" s="196"/>
      <c r="F76" s="200">
        <f t="shared" si="0"/>
        <v>0</v>
      </c>
      <c r="G76" s="55" t="s">
        <v>497</v>
      </c>
      <c r="H76" s="180" t="s">
        <v>73</v>
      </c>
      <c r="I76" s="56" t="s">
        <v>498</v>
      </c>
      <c r="J76" s="70"/>
      <c r="K76" s="55" t="s">
        <v>210</v>
      </c>
      <c r="L76" s="177"/>
      <c r="M76" s="177"/>
      <c r="N76" s="199">
        <v>3</v>
      </c>
      <c r="O76" s="87" t="s">
        <v>66</v>
      </c>
      <c r="P76" s="196"/>
      <c r="Q76" s="196"/>
      <c r="R76" s="91"/>
      <c r="S76" s="196"/>
      <c r="T76" s="91"/>
      <c r="U76" s="196"/>
      <c r="V76" s="167"/>
    </row>
    <row r="77" spans="2:22" ht="247.5" x14ac:dyDescent="0.2">
      <c r="B77" s="56">
        <v>45</v>
      </c>
      <c r="C77" s="55" t="s">
        <v>499</v>
      </c>
      <c r="D77" s="175">
        <v>7646393</v>
      </c>
      <c r="E77" s="196">
        <v>5330000</v>
      </c>
      <c r="F77" s="200">
        <f t="shared" si="0"/>
        <v>0.69706069253829883</v>
      </c>
      <c r="G77" s="55" t="s">
        <v>500</v>
      </c>
      <c r="H77" s="180" t="s">
        <v>73</v>
      </c>
      <c r="I77" s="55" t="s">
        <v>501</v>
      </c>
      <c r="J77" s="55" t="s">
        <v>1478</v>
      </c>
      <c r="K77" s="55" t="s">
        <v>150</v>
      </c>
      <c r="L77" s="177"/>
      <c r="M77" s="137">
        <v>2</v>
      </c>
      <c r="N77" s="70"/>
      <c r="O77" s="87" t="s">
        <v>66</v>
      </c>
      <c r="P77" s="322">
        <v>392</v>
      </c>
      <c r="Q77" s="196">
        <v>5330000</v>
      </c>
      <c r="R77" s="91"/>
      <c r="S77" s="196"/>
      <c r="T77" s="91"/>
      <c r="U77" s="196"/>
      <c r="V77" s="167"/>
    </row>
    <row r="78" spans="2:22" ht="231" x14ac:dyDescent="0.2">
      <c r="B78" s="197">
        <v>44</v>
      </c>
      <c r="C78" s="107" t="s">
        <v>502</v>
      </c>
      <c r="D78" s="202">
        <v>213705355</v>
      </c>
      <c r="E78" s="196"/>
      <c r="F78" s="200">
        <f t="shared" si="0"/>
        <v>0</v>
      </c>
      <c r="G78" s="55" t="s">
        <v>503</v>
      </c>
      <c r="H78" s="180" t="s">
        <v>73</v>
      </c>
      <c r="I78" s="55" t="s">
        <v>504</v>
      </c>
      <c r="J78" s="70"/>
      <c r="K78" s="55" t="s">
        <v>210</v>
      </c>
      <c r="L78" s="198"/>
      <c r="M78" s="198"/>
      <c r="N78" s="199">
        <v>3</v>
      </c>
      <c r="O78" s="87" t="s">
        <v>66</v>
      </c>
      <c r="P78" s="196"/>
      <c r="Q78" s="196"/>
      <c r="R78" s="91"/>
      <c r="S78" s="196"/>
      <c r="T78" s="91"/>
      <c r="U78" s="196"/>
      <c r="V78" s="167"/>
    </row>
    <row r="79" spans="2:22" ht="231" x14ac:dyDescent="0.2">
      <c r="B79" s="197">
        <v>44</v>
      </c>
      <c r="C79" s="107" t="s">
        <v>502</v>
      </c>
      <c r="D79" s="202">
        <v>213705355</v>
      </c>
      <c r="E79" s="196"/>
      <c r="F79" s="200">
        <f t="shared" si="0"/>
        <v>0</v>
      </c>
      <c r="G79" s="55" t="s">
        <v>505</v>
      </c>
      <c r="H79" s="180" t="s">
        <v>73</v>
      </c>
      <c r="I79" s="55" t="s">
        <v>506</v>
      </c>
      <c r="J79" s="70"/>
      <c r="K79" s="55" t="s">
        <v>210</v>
      </c>
      <c r="L79" s="198"/>
      <c r="M79" s="198"/>
      <c r="N79" s="199">
        <v>3</v>
      </c>
      <c r="O79" s="87" t="s">
        <v>66</v>
      </c>
      <c r="P79" s="196"/>
      <c r="Q79" s="196"/>
      <c r="R79" s="91"/>
      <c r="S79" s="196"/>
      <c r="T79" s="91"/>
      <c r="U79" s="196"/>
      <c r="V79" s="167"/>
    </row>
    <row r="80" spans="2:22" ht="297" x14ac:dyDescent="0.2">
      <c r="B80" s="197">
        <v>44</v>
      </c>
      <c r="C80" s="107" t="s">
        <v>502</v>
      </c>
      <c r="D80" s="202">
        <v>213705355</v>
      </c>
      <c r="E80" s="196"/>
      <c r="F80" s="200">
        <f t="shared" si="0"/>
        <v>0</v>
      </c>
      <c r="G80" s="55" t="s">
        <v>507</v>
      </c>
      <c r="H80" s="180" t="s">
        <v>73</v>
      </c>
      <c r="I80" s="55" t="s">
        <v>508</v>
      </c>
      <c r="J80" s="70"/>
      <c r="K80" s="55" t="s">
        <v>210</v>
      </c>
      <c r="L80" s="198"/>
      <c r="M80" s="198"/>
      <c r="N80" s="199">
        <v>3</v>
      </c>
      <c r="O80" s="87" t="s">
        <v>66</v>
      </c>
      <c r="P80" s="196"/>
      <c r="Q80" s="196"/>
      <c r="R80" s="91"/>
      <c r="S80" s="196"/>
      <c r="T80" s="91"/>
      <c r="U80" s="196"/>
      <c r="V80" s="167"/>
    </row>
    <row r="81" spans="2:22" ht="346.5" x14ac:dyDescent="0.2">
      <c r="B81" s="197">
        <v>44</v>
      </c>
      <c r="C81" s="107" t="s">
        <v>502</v>
      </c>
      <c r="D81" s="202">
        <v>213705355</v>
      </c>
      <c r="E81" s="196"/>
      <c r="F81" s="200">
        <f t="shared" si="0"/>
        <v>0</v>
      </c>
      <c r="G81" s="55" t="s">
        <v>509</v>
      </c>
      <c r="H81" s="180" t="s">
        <v>73</v>
      </c>
      <c r="I81" s="55" t="s">
        <v>510</v>
      </c>
      <c r="J81" s="70"/>
      <c r="K81" s="55" t="s">
        <v>210</v>
      </c>
      <c r="L81" s="198"/>
      <c r="M81" s="198"/>
      <c r="N81" s="199">
        <v>3</v>
      </c>
      <c r="O81" s="87" t="s">
        <v>66</v>
      </c>
      <c r="P81" s="196"/>
      <c r="Q81" s="196"/>
      <c r="R81" s="91"/>
      <c r="S81" s="196"/>
      <c r="T81" s="91"/>
      <c r="U81" s="196"/>
      <c r="V81" s="167"/>
    </row>
    <row r="82" spans="2:22" ht="330" x14ac:dyDescent="0.2">
      <c r="B82" s="197">
        <v>44</v>
      </c>
      <c r="C82" s="107" t="s">
        <v>502</v>
      </c>
      <c r="D82" s="202">
        <v>213705355</v>
      </c>
      <c r="E82" s="196"/>
      <c r="F82" s="200">
        <f t="shared" si="0"/>
        <v>0</v>
      </c>
      <c r="G82" s="55" t="s">
        <v>511</v>
      </c>
      <c r="H82" s="180" t="s">
        <v>73</v>
      </c>
      <c r="I82" s="55" t="s">
        <v>512</v>
      </c>
      <c r="J82" s="70"/>
      <c r="K82" s="55" t="s">
        <v>210</v>
      </c>
      <c r="L82" s="198"/>
      <c r="M82" s="198"/>
      <c r="N82" s="199">
        <v>3</v>
      </c>
      <c r="O82" s="87" t="s">
        <v>66</v>
      </c>
      <c r="P82" s="196"/>
      <c r="Q82" s="196"/>
      <c r="R82" s="91"/>
      <c r="S82" s="196"/>
      <c r="T82" s="91"/>
      <c r="U82" s="196"/>
      <c r="V82" s="167"/>
    </row>
    <row r="83" spans="2:22" ht="330" x14ac:dyDescent="0.2">
      <c r="B83" s="197">
        <v>43</v>
      </c>
      <c r="C83" s="107" t="s">
        <v>513</v>
      </c>
      <c r="D83" s="340">
        <v>655037682.85000002</v>
      </c>
      <c r="E83" s="196"/>
      <c r="F83" s="200">
        <f t="shared" ref="F83:F94" si="1">+E83/D83</f>
        <v>0</v>
      </c>
      <c r="G83" s="55" t="s">
        <v>514</v>
      </c>
      <c r="H83" s="180" t="s">
        <v>73</v>
      </c>
      <c r="I83" s="55" t="s">
        <v>515</v>
      </c>
      <c r="J83" s="70"/>
      <c r="K83" s="55" t="s">
        <v>210</v>
      </c>
      <c r="L83" s="198"/>
      <c r="M83" s="198"/>
      <c r="N83" s="199">
        <v>3</v>
      </c>
      <c r="O83" s="87" t="s">
        <v>66</v>
      </c>
      <c r="P83" s="196"/>
      <c r="Q83" s="196"/>
      <c r="R83" s="91"/>
      <c r="S83" s="196"/>
      <c r="T83" s="91"/>
      <c r="U83" s="196"/>
      <c r="V83" s="167"/>
    </row>
    <row r="84" spans="2:22" ht="297" x14ac:dyDescent="0.2">
      <c r="B84" s="197">
        <v>43</v>
      </c>
      <c r="C84" s="107" t="s">
        <v>513</v>
      </c>
      <c r="D84" s="340">
        <v>655037682.85000002</v>
      </c>
      <c r="E84" s="196"/>
      <c r="F84" s="200">
        <f t="shared" si="1"/>
        <v>0</v>
      </c>
      <c r="G84" s="55" t="s">
        <v>516</v>
      </c>
      <c r="H84" s="180" t="s">
        <v>73</v>
      </c>
      <c r="I84" s="55" t="s">
        <v>517</v>
      </c>
      <c r="J84" s="70"/>
      <c r="K84" s="55" t="s">
        <v>210</v>
      </c>
      <c r="L84" s="198"/>
      <c r="M84" s="198"/>
      <c r="N84" s="199">
        <v>3</v>
      </c>
      <c r="O84" s="87" t="s">
        <v>66</v>
      </c>
      <c r="P84" s="196"/>
      <c r="Q84" s="196"/>
      <c r="R84" s="91"/>
      <c r="S84" s="196"/>
      <c r="T84" s="91"/>
      <c r="U84" s="196"/>
      <c r="V84" s="167"/>
    </row>
    <row r="85" spans="2:22" ht="264" x14ac:dyDescent="0.2">
      <c r="B85" s="197">
        <v>43</v>
      </c>
      <c r="C85" s="107" t="s">
        <v>513</v>
      </c>
      <c r="D85" s="340">
        <v>655037682.85000002</v>
      </c>
      <c r="E85" s="196"/>
      <c r="F85" s="200">
        <f t="shared" si="1"/>
        <v>0</v>
      </c>
      <c r="G85" s="55" t="s">
        <v>518</v>
      </c>
      <c r="H85" s="180" t="s">
        <v>73</v>
      </c>
      <c r="I85" s="55" t="s">
        <v>519</v>
      </c>
      <c r="J85" s="70"/>
      <c r="K85" s="55" t="s">
        <v>210</v>
      </c>
      <c r="L85" s="198"/>
      <c r="M85" s="198"/>
      <c r="N85" s="199">
        <v>3</v>
      </c>
      <c r="O85" s="87" t="s">
        <v>66</v>
      </c>
      <c r="P85" s="196"/>
      <c r="Q85" s="196"/>
      <c r="R85" s="91"/>
      <c r="S85" s="196"/>
      <c r="T85" s="91"/>
      <c r="U85" s="196"/>
      <c r="V85" s="167"/>
    </row>
    <row r="86" spans="2:22" ht="264" x14ac:dyDescent="0.2">
      <c r="B86" s="312">
        <v>43</v>
      </c>
      <c r="C86" s="313" t="s">
        <v>513</v>
      </c>
      <c r="D86" s="340">
        <v>655037682.85000002</v>
      </c>
      <c r="E86" s="317"/>
      <c r="F86" s="200">
        <f t="shared" si="1"/>
        <v>0</v>
      </c>
      <c r="G86" s="180" t="s">
        <v>520</v>
      </c>
      <c r="H86" s="180" t="s">
        <v>73</v>
      </c>
      <c r="I86" s="180" t="s">
        <v>521</v>
      </c>
      <c r="J86" s="314"/>
      <c r="K86" s="180" t="s">
        <v>210</v>
      </c>
      <c r="L86" s="315"/>
      <c r="M86" s="315"/>
      <c r="N86" s="316">
        <v>3</v>
      </c>
      <c r="O86" s="192" t="s">
        <v>66</v>
      </c>
      <c r="P86" s="317"/>
      <c r="Q86" s="317"/>
      <c r="R86" s="342"/>
      <c r="S86" s="317"/>
      <c r="T86" s="342"/>
      <c r="U86" s="317"/>
      <c r="V86" s="318"/>
    </row>
    <row r="87" spans="2:22" ht="280.5" x14ac:dyDescent="0.2">
      <c r="B87" s="197">
        <v>43</v>
      </c>
      <c r="C87" s="107" t="s">
        <v>513</v>
      </c>
      <c r="D87" s="340">
        <v>655037682.85000002</v>
      </c>
      <c r="E87" s="196"/>
      <c r="F87" s="134">
        <f t="shared" si="1"/>
        <v>0</v>
      </c>
      <c r="G87" s="55" t="s">
        <v>522</v>
      </c>
      <c r="H87" s="55" t="s">
        <v>73</v>
      </c>
      <c r="I87" s="55" t="s">
        <v>523</v>
      </c>
      <c r="J87" s="70"/>
      <c r="K87" s="55" t="s">
        <v>210</v>
      </c>
      <c r="L87" s="198"/>
      <c r="M87" s="198"/>
      <c r="N87" s="199">
        <v>3</v>
      </c>
      <c r="O87" s="87" t="s">
        <v>66</v>
      </c>
      <c r="P87" s="196"/>
      <c r="Q87" s="196"/>
      <c r="R87" s="91"/>
      <c r="S87" s="196"/>
      <c r="T87" s="91"/>
      <c r="U87" s="196"/>
      <c r="V87" s="167"/>
    </row>
    <row r="88" spans="2:22" ht="280.5" x14ac:dyDescent="0.2">
      <c r="B88" s="197">
        <v>43</v>
      </c>
      <c r="C88" s="107" t="s">
        <v>513</v>
      </c>
      <c r="D88" s="340">
        <v>655037682.85000002</v>
      </c>
      <c r="E88" s="196"/>
      <c r="F88" s="134">
        <f t="shared" si="1"/>
        <v>0</v>
      </c>
      <c r="G88" s="55" t="s">
        <v>524</v>
      </c>
      <c r="H88" s="55" t="s">
        <v>73</v>
      </c>
      <c r="I88" s="55" t="s">
        <v>525</v>
      </c>
      <c r="J88" s="70"/>
      <c r="K88" s="55" t="s">
        <v>210</v>
      </c>
      <c r="L88" s="198"/>
      <c r="M88" s="198"/>
      <c r="N88" s="199">
        <v>3</v>
      </c>
      <c r="O88" s="87" t="s">
        <v>66</v>
      </c>
      <c r="P88" s="196"/>
      <c r="Q88" s="196"/>
      <c r="R88" s="91"/>
      <c r="S88" s="196"/>
      <c r="T88" s="91"/>
      <c r="U88" s="196"/>
      <c r="V88" s="167"/>
    </row>
    <row r="89" spans="2:22" ht="313.5" x14ac:dyDescent="0.2">
      <c r="B89" s="197">
        <v>43</v>
      </c>
      <c r="C89" s="107" t="s">
        <v>513</v>
      </c>
      <c r="D89" s="340">
        <v>655037682.85000002</v>
      </c>
      <c r="E89" s="196"/>
      <c r="F89" s="134">
        <f t="shared" si="1"/>
        <v>0</v>
      </c>
      <c r="G89" s="55" t="s">
        <v>526</v>
      </c>
      <c r="H89" s="55" t="s">
        <v>73</v>
      </c>
      <c r="I89" s="55" t="s">
        <v>527</v>
      </c>
      <c r="J89" s="70"/>
      <c r="K89" s="55" t="s">
        <v>210</v>
      </c>
      <c r="L89" s="198"/>
      <c r="M89" s="198"/>
      <c r="N89" s="199">
        <v>3</v>
      </c>
      <c r="O89" s="87" t="s">
        <v>66</v>
      </c>
      <c r="P89" s="196"/>
      <c r="Q89" s="196"/>
      <c r="R89" s="91"/>
      <c r="S89" s="196"/>
      <c r="T89" s="91"/>
      <c r="U89" s="196"/>
      <c r="V89" s="167"/>
    </row>
    <row r="90" spans="2:22" ht="297" x14ac:dyDescent="0.2">
      <c r="B90" s="197">
        <v>43</v>
      </c>
      <c r="C90" s="107" t="s">
        <v>513</v>
      </c>
      <c r="D90" s="340">
        <v>655037682.85000002</v>
      </c>
      <c r="E90" s="196"/>
      <c r="F90" s="134">
        <f t="shared" si="1"/>
        <v>0</v>
      </c>
      <c r="G90" s="55" t="s">
        <v>528</v>
      </c>
      <c r="H90" s="55" t="s">
        <v>73</v>
      </c>
      <c r="I90" s="55" t="s">
        <v>529</v>
      </c>
      <c r="J90" s="70"/>
      <c r="K90" s="55" t="s">
        <v>210</v>
      </c>
      <c r="L90" s="198"/>
      <c r="M90" s="198"/>
      <c r="N90" s="199">
        <v>3</v>
      </c>
      <c r="O90" s="87" t="s">
        <v>66</v>
      </c>
      <c r="P90" s="196"/>
      <c r="Q90" s="196"/>
      <c r="R90" s="91"/>
      <c r="S90" s="196"/>
      <c r="T90" s="91"/>
      <c r="U90" s="196"/>
      <c r="V90" s="167"/>
    </row>
    <row r="91" spans="2:22" ht="214.5" x14ac:dyDescent="0.2">
      <c r="B91" s="197">
        <v>43</v>
      </c>
      <c r="C91" s="107" t="s">
        <v>513</v>
      </c>
      <c r="D91" s="340">
        <v>655037682.85000002</v>
      </c>
      <c r="E91" s="196"/>
      <c r="F91" s="134">
        <f t="shared" si="1"/>
        <v>0</v>
      </c>
      <c r="G91" s="55" t="s">
        <v>530</v>
      </c>
      <c r="H91" s="55" t="s">
        <v>73</v>
      </c>
      <c r="I91" s="55" t="s">
        <v>531</v>
      </c>
      <c r="J91" s="70"/>
      <c r="K91" s="55" t="s">
        <v>269</v>
      </c>
      <c r="L91" s="198"/>
      <c r="M91" s="198"/>
      <c r="N91" s="199">
        <v>3</v>
      </c>
      <c r="O91" s="87" t="s">
        <v>66</v>
      </c>
      <c r="P91" s="196"/>
      <c r="Q91" s="196"/>
      <c r="R91" s="91"/>
      <c r="S91" s="196"/>
      <c r="T91" s="91"/>
      <c r="U91" s="196"/>
      <c r="V91" s="167"/>
    </row>
    <row r="92" spans="2:22" ht="297" x14ac:dyDescent="0.2">
      <c r="B92" s="197">
        <v>15</v>
      </c>
      <c r="C92" s="107" t="s">
        <v>532</v>
      </c>
      <c r="D92" s="202">
        <v>80893591</v>
      </c>
      <c r="E92" s="196"/>
      <c r="F92" s="134">
        <f t="shared" si="1"/>
        <v>0</v>
      </c>
      <c r="G92" s="55" t="s">
        <v>533</v>
      </c>
      <c r="H92" s="55" t="s">
        <v>73</v>
      </c>
      <c r="I92" s="55" t="s">
        <v>534</v>
      </c>
      <c r="J92" s="70"/>
      <c r="K92" s="55" t="s">
        <v>247</v>
      </c>
      <c r="L92" s="198"/>
      <c r="M92" s="198"/>
      <c r="N92" s="199">
        <v>3</v>
      </c>
      <c r="O92" s="87" t="s">
        <v>66</v>
      </c>
      <c r="P92" s="196"/>
      <c r="Q92" s="196"/>
      <c r="R92" s="91"/>
      <c r="S92" s="196"/>
      <c r="T92" s="91"/>
      <c r="U92" s="196"/>
      <c r="V92" s="167"/>
    </row>
    <row r="93" spans="2:22" ht="238.9" customHeight="1" x14ac:dyDescent="0.2">
      <c r="B93" s="197">
        <v>15</v>
      </c>
      <c r="C93" s="107" t="s">
        <v>532</v>
      </c>
      <c r="D93" s="202">
        <v>80893591</v>
      </c>
      <c r="E93" s="196"/>
      <c r="F93" s="134">
        <f t="shared" si="1"/>
        <v>0</v>
      </c>
      <c r="G93" s="55" t="s">
        <v>535</v>
      </c>
      <c r="H93" s="55" t="s">
        <v>73</v>
      </c>
      <c r="I93" s="55" t="s">
        <v>1472</v>
      </c>
      <c r="J93" s="70"/>
      <c r="K93" s="55" t="s">
        <v>247</v>
      </c>
      <c r="L93" s="198"/>
      <c r="M93" s="198"/>
      <c r="N93" s="199">
        <v>3</v>
      </c>
      <c r="O93" s="87" t="s">
        <v>66</v>
      </c>
      <c r="P93" s="196"/>
      <c r="Q93" s="196"/>
      <c r="R93" s="91"/>
      <c r="S93" s="196"/>
      <c r="T93" s="91"/>
      <c r="U93" s="196"/>
      <c r="V93" s="167"/>
    </row>
    <row r="94" spans="2:22" ht="313.5" x14ac:dyDescent="0.2">
      <c r="B94" s="197">
        <v>15</v>
      </c>
      <c r="C94" s="107" t="s">
        <v>532</v>
      </c>
      <c r="D94" s="202">
        <v>80893591</v>
      </c>
      <c r="E94" s="196"/>
      <c r="F94" s="134">
        <f t="shared" si="1"/>
        <v>0</v>
      </c>
      <c r="G94" s="55" t="s">
        <v>536</v>
      </c>
      <c r="H94" s="55" t="s">
        <v>73</v>
      </c>
      <c r="I94" s="55" t="s">
        <v>537</v>
      </c>
      <c r="J94" s="70"/>
      <c r="K94" s="55" t="s">
        <v>208</v>
      </c>
      <c r="L94" s="198"/>
      <c r="M94" s="198"/>
      <c r="N94" s="199">
        <v>3</v>
      </c>
      <c r="O94" s="87" t="s">
        <v>66</v>
      </c>
      <c r="P94" s="196"/>
      <c r="Q94" s="196"/>
      <c r="R94" s="91"/>
      <c r="S94" s="196"/>
      <c r="T94" s="91"/>
      <c r="U94" s="196"/>
      <c r="V94" s="167"/>
    </row>
    <row r="95" spans="2:22" ht="313.5" x14ac:dyDescent="0.2">
      <c r="B95" s="197">
        <v>15</v>
      </c>
      <c r="C95" s="107" t="s">
        <v>532</v>
      </c>
      <c r="D95" s="202">
        <v>80893591</v>
      </c>
      <c r="E95" s="196"/>
      <c r="F95" s="134">
        <f t="shared" ref="F95:F131" si="2">+E95/D95</f>
        <v>0</v>
      </c>
      <c r="G95" s="55" t="s">
        <v>538</v>
      </c>
      <c r="H95" s="55" t="s">
        <v>73</v>
      </c>
      <c r="I95" s="55" t="s">
        <v>539</v>
      </c>
      <c r="J95" s="70"/>
      <c r="K95" s="55" t="s">
        <v>208</v>
      </c>
      <c r="L95" s="198"/>
      <c r="M95" s="198"/>
      <c r="N95" s="199">
        <v>3</v>
      </c>
      <c r="O95" s="87" t="s">
        <v>66</v>
      </c>
      <c r="P95" s="196"/>
      <c r="Q95" s="196"/>
      <c r="R95" s="91"/>
      <c r="S95" s="196"/>
      <c r="T95" s="91"/>
      <c r="U95" s="196"/>
      <c r="V95" s="167"/>
    </row>
    <row r="96" spans="2:22" ht="91.15" customHeight="1" x14ac:dyDescent="0.2">
      <c r="B96" s="124" t="s">
        <v>367</v>
      </c>
      <c r="C96" s="59" t="s">
        <v>368</v>
      </c>
      <c r="D96" s="339">
        <v>308500473.62</v>
      </c>
      <c r="E96" s="196">
        <v>9216932</v>
      </c>
      <c r="F96" s="134">
        <f t="shared" si="2"/>
        <v>2.9876557049805672E-2</v>
      </c>
      <c r="G96" s="55" t="s">
        <v>540</v>
      </c>
      <c r="H96" s="55" t="s">
        <v>63</v>
      </c>
      <c r="I96" s="55" t="s">
        <v>64</v>
      </c>
      <c r="J96" s="55" t="s">
        <v>541</v>
      </c>
      <c r="K96" s="55" t="s">
        <v>64</v>
      </c>
      <c r="L96" s="198"/>
      <c r="M96" s="164">
        <v>2</v>
      </c>
      <c r="N96" s="70"/>
      <c r="O96" s="87" t="s">
        <v>153</v>
      </c>
      <c r="P96" s="196" t="s">
        <v>542</v>
      </c>
      <c r="Q96" s="196">
        <v>9216932</v>
      </c>
      <c r="R96" s="91"/>
      <c r="S96" s="196"/>
      <c r="T96" s="91"/>
      <c r="U96" s="196"/>
      <c r="V96" s="167"/>
    </row>
    <row r="97" spans="2:22" ht="91.15" customHeight="1" x14ac:dyDescent="0.2">
      <c r="B97" s="124" t="s">
        <v>367</v>
      </c>
      <c r="C97" s="59" t="s">
        <v>368</v>
      </c>
      <c r="D97" s="339">
        <v>308500473.62</v>
      </c>
      <c r="E97" s="196">
        <v>8913100</v>
      </c>
      <c r="F97" s="134">
        <f t="shared" ref="F97:F143" si="3">+E97/D97</f>
        <v>2.8891689842197268E-2</v>
      </c>
      <c r="G97" s="55" t="s">
        <v>543</v>
      </c>
      <c r="H97" s="55" t="s">
        <v>63</v>
      </c>
      <c r="I97" s="55" t="s">
        <v>64</v>
      </c>
      <c r="J97" s="55" t="s">
        <v>541</v>
      </c>
      <c r="K97" s="55" t="s">
        <v>64</v>
      </c>
      <c r="L97" s="198"/>
      <c r="M97" s="164">
        <v>2</v>
      </c>
      <c r="N97" s="70"/>
      <c r="O97" s="87" t="s">
        <v>153</v>
      </c>
      <c r="P97" s="319" t="s">
        <v>544</v>
      </c>
      <c r="Q97" s="196">
        <v>8913100</v>
      </c>
      <c r="R97" s="91">
        <v>1124</v>
      </c>
      <c r="S97" s="196">
        <v>8913100</v>
      </c>
      <c r="T97" s="91"/>
      <c r="U97" s="196"/>
      <c r="V97" s="167"/>
    </row>
    <row r="98" spans="2:22" ht="247.5" x14ac:dyDescent="0.2">
      <c r="B98" s="197">
        <v>15</v>
      </c>
      <c r="C98" s="107" t="s">
        <v>532</v>
      </c>
      <c r="D98" s="202">
        <v>80893591</v>
      </c>
      <c r="E98" s="167"/>
      <c r="F98" s="134">
        <f t="shared" si="3"/>
        <v>0</v>
      </c>
      <c r="G98" s="59" t="s">
        <v>1405</v>
      </c>
      <c r="H98" s="55" t="s">
        <v>73</v>
      </c>
      <c r="I98" s="59" t="s">
        <v>1437</v>
      </c>
      <c r="J98" s="70"/>
      <c r="K98" s="59" t="s">
        <v>131</v>
      </c>
      <c r="L98" s="72"/>
      <c r="M98" s="72"/>
      <c r="N98" s="41">
        <v>3</v>
      </c>
      <c r="O98" s="167" t="s">
        <v>1471</v>
      </c>
      <c r="P98" s="320"/>
      <c r="Q98" s="167"/>
      <c r="R98" s="307"/>
      <c r="S98" s="167"/>
      <c r="T98" s="307"/>
      <c r="U98" s="167"/>
      <c r="V98" s="167"/>
    </row>
    <row r="99" spans="2:22" ht="247.5" x14ac:dyDescent="0.2">
      <c r="B99" s="197">
        <v>15</v>
      </c>
      <c r="C99" s="107" t="s">
        <v>532</v>
      </c>
      <c r="D99" s="202">
        <v>80893591</v>
      </c>
      <c r="E99" s="167"/>
      <c r="F99" s="134">
        <f t="shared" si="2"/>
        <v>0</v>
      </c>
      <c r="G99" s="59" t="s">
        <v>1406</v>
      </c>
      <c r="H99" s="55" t="s">
        <v>73</v>
      </c>
      <c r="I99" s="59" t="s">
        <v>1438</v>
      </c>
      <c r="J99" s="70"/>
      <c r="K99" s="59" t="s">
        <v>131</v>
      </c>
      <c r="L99" s="72"/>
      <c r="M99" s="72"/>
      <c r="N99" s="41">
        <v>3</v>
      </c>
      <c r="O99" s="167"/>
      <c r="P99" s="320"/>
      <c r="Q99" s="167"/>
      <c r="R99" s="307"/>
      <c r="S99" s="167"/>
      <c r="T99" s="307"/>
      <c r="U99" s="167"/>
      <c r="V99" s="167"/>
    </row>
    <row r="100" spans="2:22" ht="247.5" x14ac:dyDescent="0.2">
      <c r="B100" s="197">
        <v>15</v>
      </c>
      <c r="C100" s="107" t="s">
        <v>532</v>
      </c>
      <c r="D100" s="202">
        <v>80893591</v>
      </c>
      <c r="E100" s="167"/>
      <c r="F100" s="134">
        <f t="shared" si="3"/>
        <v>0</v>
      </c>
      <c r="G100" s="59" t="s">
        <v>1407</v>
      </c>
      <c r="H100" s="55" t="s">
        <v>73</v>
      </c>
      <c r="I100" s="59" t="s">
        <v>1439</v>
      </c>
      <c r="J100" s="70"/>
      <c r="K100" s="59" t="s">
        <v>131</v>
      </c>
      <c r="L100" s="72"/>
      <c r="M100" s="72"/>
      <c r="N100" s="41">
        <v>3</v>
      </c>
      <c r="O100" s="167"/>
      <c r="P100" s="320"/>
      <c r="Q100" s="167"/>
      <c r="R100" s="307"/>
      <c r="S100" s="167"/>
      <c r="T100" s="307"/>
      <c r="U100" s="167"/>
      <c r="V100" s="167"/>
    </row>
    <row r="101" spans="2:22" ht="214.5" x14ac:dyDescent="0.2">
      <c r="B101" s="197">
        <v>15</v>
      </c>
      <c r="C101" s="107" t="s">
        <v>532</v>
      </c>
      <c r="D101" s="202">
        <v>80893591</v>
      </c>
      <c r="E101" s="167"/>
      <c r="F101" s="134">
        <f t="shared" si="2"/>
        <v>0</v>
      </c>
      <c r="G101" s="59" t="s">
        <v>1408</v>
      </c>
      <c r="H101" s="55" t="s">
        <v>73</v>
      </c>
      <c r="I101" s="59" t="s">
        <v>1440</v>
      </c>
      <c r="J101" s="70"/>
      <c r="K101" s="59" t="s">
        <v>150</v>
      </c>
      <c r="L101" s="72"/>
      <c r="M101" s="72"/>
      <c r="N101" s="41">
        <v>3</v>
      </c>
      <c r="O101" s="167"/>
      <c r="P101" s="320"/>
      <c r="Q101" s="167"/>
      <c r="R101" s="307"/>
      <c r="S101" s="167"/>
      <c r="T101" s="307"/>
      <c r="U101" s="167"/>
      <c r="V101" s="167"/>
    </row>
    <row r="102" spans="2:22" ht="330" x14ac:dyDescent="0.2">
      <c r="B102" s="197">
        <v>15</v>
      </c>
      <c r="C102" s="107" t="s">
        <v>532</v>
      </c>
      <c r="D102" s="202">
        <v>80893591</v>
      </c>
      <c r="E102" s="167"/>
      <c r="F102" s="134">
        <f t="shared" si="3"/>
        <v>0</v>
      </c>
      <c r="G102" s="59" t="s">
        <v>1409</v>
      </c>
      <c r="H102" s="55" t="s">
        <v>73</v>
      </c>
      <c r="I102" s="59" t="s">
        <v>1441</v>
      </c>
      <c r="J102" s="70"/>
      <c r="K102" s="59" t="s">
        <v>131</v>
      </c>
      <c r="L102" s="72"/>
      <c r="M102" s="72"/>
      <c r="N102" s="41">
        <v>3</v>
      </c>
      <c r="O102" s="167"/>
      <c r="P102" s="320"/>
      <c r="Q102" s="167"/>
      <c r="R102" s="307"/>
      <c r="S102" s="167"/>
      <c r="T102" s="307"/>
      <c r="U102" s="167"/>
      <c r="V102" s="167"/>
    </row>
    <row r="103" spans="2:22" ht="330" x14ac:dyDescent="0.2">
      <c r="B103" s="197">
        <v>15</v>
      </c>
      <c r="C103" s="107" t="s">
        <v>532</v>
      </c>
      <c r="D103" s="202">
        <v>80893591</v>
      </c>
      <c r="E103" s="167"/>
      <c r="F103" s="134">
        <f t="shared" si="2"/>
        <v>0</v>
      </c>
      <c r="G103" s="59" t="s">
        <v>1409</v>
      </c>
      <c r="H103" s="55" t="s">
        <v>73</v>
      </c>
      <c r="I103" s="59" t="s">
        <v>1442</v>
      </c>
      <c r="J103" s="70"/>
      <c r="K103" s="59" t="s">
        <v>131</v>
      </c>
      <c r="L103" s="72"/>
      <c r="M103" s="72"/>
      <c r="N103" s="41">
        <v>3</v>
      </c>
      <c r="O103" s="167"/>
      <c r="P103" s="320"/>
      <c r="Q103" s="167"/>
      <c r="R103" s="307"/>
      <c r="S103" s="167"/>
      <c r="T103" s="307"/>
      <c r="U103" s="167"/>
      <c r="V103" s="167"/>
    </row>
    <row r="104" spans="2:22" ht="346.5" x14ac:dyDescent="0.2">
      <c r="B104" s="197">
        <v>15</v>
      </c>
      <c r="C104" s="107" t="s">
        <v>532</v>
      </c>
      <c r="D104" s="202">
        <v>80893591</v>
      </c>
      <c r="E104" s="167"/>
      <c r="F104" s="134">
        <f t="shared" si="3"/>
        <v>0</v>
      </c>
      <c r="G104" s="59" t="s">
        <v>1410</v>
      </c>
      <c r="H104" s="55" t="s">
        <v>73</v>
      </c>
      <c r="I104" s="59" t="s">
        <v>1443</v>
      </c>
      <c r="J104" s="70"/>
      <c r="K104" s="59" t="s">
        <v>131</v>
      </c>
      <c r="L104" s="72"/>
      <c r="M104" s="72"/>
      <c r="N104" s="41">
        <v>3</v>
      </c>
      <c r="O104" s="167"/>
      <c r="P104" s="320"/>
      <c r="Q104" s="167"/>
      <c r="R104" s="307"/>
      <c r="S104" s="167"/>
      <c r="T104" s="307"/>
      <c r="U104" s="167"/>
      <c r="V104" s="167"/>
    </row>
    <row r="105" spans="2:22" ht="313.5" x14ac:dyDescent="0.2">
      <c r="B105" s="197">
        <v>15</v>
      </c>
      <c r="C105" s="107" t="s">
        <v>532</v>
      </c>
      <c r="D105" s="202">
        <v>80893591</v>
      </c>
      <c r="E105" s="167"/>
      <c r="F105" s="134">
        <f t="shared" si="2"/>
        <v>0</v>
      </c>
      <c r="G105" s="59" t="s">
        <v>1411</v>
      </c>
      <c r="H105" s="55" t="s">
        <v>73</v>
      </c>
      <c r="I105" s="59" t="s">
        <v>1444</v>
      </c>
      <c r="J105" s="70"/>
      <c r="K105" s="59" t="s">
        <v>131</v>
      </c>
      <c r="L105" s="72"/>
      <c r="M105" s="72"/>
      <c r="N105" s="41">
        <v>3</v>
      </c>
      <c r="O105" s="167"/>
      <c r="P105" s="320"/>
      <c r="Q105" s="167"/>
      <c r="R105" s="307"/>
      <c r="S105" s="167"/>
      <c r="T105" s="307"/>
      <c r="U105" s="167"/>
      <c r="V105" s="167"/>
    </row>
    <row r="106" spans="2:22" ht="346.5" x14ac:dyDescent="0.2">
      <c r="B106" s="197">
        <v>15</v>
      </c>
      <c r="C106" s="107" t="s">
        <v>532</v>
      </c>
      <c r="D106" s="202">
        <v>80893591</v>
      </c>
      <c r="E106" s="167"/>
      <c r="F106" s="134">
        <f t="shared" si="3"/>
        <v>0</v>
      </c>
      <c r="G106" s="59" t="s">
        <v>1412</v>
      </c>
      <c r="H106" s="55" t="s">
        <v>73</v>
      </c>
      <c r="I106" s="59" t="s">
        <v>1445</v>
      </c>
      <c r="J106" s="70"/>
      <c r="K106" s="59" t="s">
        <v>131</v>
      </c>
      <c r="L106" s="72"/>
      <c r="M106" s="72"/>
      <c r="N106" s="41">
        <v>3</v>
      </c>
      <c r="O106" s="167"/>
      <c r="P106" s="320"/>
      <c r="Q106" s="167"/>
      <c r="R106" s="307"/>
      <c r="S106" s="167"/>
      <c r="T106" s="307"/>
      <c r="U106" s="167"/>
      <c r="V106" s="167"/>
    </row>
    <row r="107" spans="2:22" ht="330" x14ac:dyDescent="0.2">
      <c r="B107" s="197">
        <v>15</v>
      </c>
      <c r="C107" s="107" t="s">
        <v>532</v>
      </c>
      <c r="D107" s="202">
        <v>80893591</v>
      </c>
      <c r="E107" s="167"/>
      <c r="F107" s="134">
        <f t="shared" si="2"/>
        <v>0</v>
      </c>
      <c r="G107" s="59" t="s">
        <v>1413</v>
      </c>
      <c r="H107" s="55" t="s">
        <v>73</v>
      </c>
      <c r="I107" s="59" t="s">
        <v>1446</v>
      </c>
      <c r="J107" s="70"/>
      <c r="K107" s="59" t="s">
        <v>131</v>
      </c>
      <c r="L107" s="72"/>
      <c r="M107" s="72"/>
      <c r="N107" s="41">
        <v>3</v>
      </c>
      <c r="O107" s="167"/>
      <c r="P107" s="320"/>
      <c r="Q107" s="167"/>
      <c r="R107" s="307"/>
      <c r="S107" s="167"/>
      <c r="T107" s="307"/>
      <c r="U107" s="167"/>
      <c r="V107" s="167"/>
    </row>
    <row r="108" spans="2:22" ht="330" x14ac:dyDescent="0.2">
      <c r="B108" s="197">
        <v>15</v>
      </c>
      <c r="C108" s="107" t="s">
        <v>532</v>
      </c>
      <c r="D108" s="202">
        <v>80893591</v>
      </c>
      <c r="E108" s="167"/>
      <c r="F108" s="134">
        <f t="shared" si="3"/>
        <v>0</v>
      </c>
      <c r="G108" s="59" t="s">
        <v>1414</v>
      </c>
      <c r="H108" s="55" t="s">
        <v>73</v>
      </c>
      <c r="I108" s="59" t="s">
        <v>1447</v>
      </c>
      <c r="J108" s="70"/>
      <c r="K108" s="59" t="s">
        <v>131</v>
      </c>
      <c r="L108" s="72"/>
      <c r="M108" s="72"/>
      <c r="N108" s="41">
        <v>3</v>
      </c>
      <c r="O108" s="167"/>
      <c r="P108" s="320"/>
      <c r="Q108" s="167"/>
      <c r="R108" s="307"/>
      <c r="S108" s="167"/>
      <c r="T108" s="307"/>
      <c r="U108" s="167"/>
      <c r="V108" s="167"/>
    </row>
    <row r="109" spans="2:22" ht="297" x14ac:dyDescent="0.2">
      <c r="B109" s="197">
        <v>15</v>
      </c>
      <c r="C109" s="107" t="s">
        <v>532</v>
      </c>
      <c r="D109" s="202">
        <v>80893591</v>
      </c>
      <c r="E109" s="167"/>
      <c r="F109" s="134">
        <f t="shared" si="2"/>
        <v>0</v>
      </c>
      <c r="G109" s="59" t="s">
        <v>1415</v>
      </c>
      <c r="H109" s="55" t="s">
        <v>73</v>
      </c>
      <c r="I109" s="59" t="s">
        <v>1448</v>
      </c>
      <c r="J109" s="70"/>
      <c r="K109" s="59" t="s">
        <v>131</v>
      </c>
      <c r="L109" s="72"/>
      <c r="M109" s="72"/>
      <c r="N109" s="41">
        <v>3</v>
      </c>
      <c r="O109" s="167"/>
      <c r="P109" s="320"/>
      <c r="Q109" s="167"/>
      <c r="R109" s="307"/>
      <c r="S109" s="167"/>
      <c r="T109" s="307"/>
      <c r="U109" s="167"/>
      <c r="V109" s="167"/>
    </row>
    <row r="110" spans="2:22" ht="297" x14ac:dyDescent="0.2">
      <c r="B110" s="197">
        <v>15</v>
      </c>
      <c r="C110" s="107" t="s">
        <v>532</v>
      </c>
      <c r="D110" s="202">
        <v>80893591</v>
      </c>
      <c r="E110" s="167"/>
      <c r="F110" s="134">
        <f t="shared" si="3"/>
        <v>0</v>
      </c>
      <c r="G110" s="59" t="s">
        <v>1416</v>
      </c>
      <c r="H110" s="55" t="s">
        <v>73</v>
      </c>
      <c r="I110" s="59" t="s">
        <v>1449</v>
      </c>
      <c r="J110" s="70"/>
      <c r="K110" s="59" t="s">
        <v>131</v>
      </c>
      <c r="L110" s="72"/>
      <c r="M110" s="72"/>
      <c r="N110" s="41">
        <v>3</v>
      </c>
      <c r="O110" s="167"/>
      <c r="P110" s="320"/>
      <c r="Q110" s="167"/>
      <c r="R110" s="307"/>
      <c r="S110" s="167"/>
      <c r="T110" s="307"/>
      <c r="U110" s="167"/>
      <c r="V110" s="167"/>
    </row>
    <row r="111" spans="2:22" ht="313.5" x14ac:dyDescent="0.2">
      <c r="B111" s="197">
        <v>15</v>
      </c>
      <c r="C111" s="107" t="s">
        <v>532</v>
      </c>
      <c r="D111" s="202">
        <v>80893591</v>
      </c>
      <c r="E111" s="167"/>
      <c r="F111" s="134">
        <f t="shared" si="2"/>
        <v>0</v>
      </c>
      <c r="G111" s="59" t="s">
        <v>1417</v>
      </c>
      <c r="H111" s="55" t="s">
        <v>73</v>
      </c>
      <c r="I111" s="59" t="s">
        <v>1450</v>
      </c>
      <c r="J111" s="70"/>
      <c r="K111" s="59" t="s">
        <v>131</v>
      </c>
      <c r="L111" s="72"/>
      <c r="M111" s="72"/>
      <c r="N111" s="41">
        <v>3</v>
      </c>
      <c r="O111" s="167"/>
      <c r="P111" s="320"/>
      <c r="Q111" s="167"/>
      <c r="R111" s="307"/>
      <c r="S111" s="167"/>
      <c r="T111" s="307"/>
      <c r="U111" s="167"/>
      <c r="V111" s="167"/>
    </row>
    <row r="112" spans="2:22" ht="264" x14ac:dyDescent="0.2">
      <c r="B112" s="197">
        <v>15</v>
      </c>
      <c r="C112" s="107" t="s">
        <v>532</v>
      </c>
      <c r="D112" s="202">
        <v>80893591</v>
      </c>
      <c r="E112" s="167"/>
      <c r="F112" s="134">
        <f t="shared" si="3"/>
        <v>0</v>
      </c>
      <c r="G112" s="59" t="s">
        <v>1418</v>
      </c>
      <c r="H112" s="55" t="s">
        <v>73</v>
      </c>
      <c r="I112" s="59" t="s">
        <v>1451</v>
      </c>
      <c r="J112" s="70"/>
      <c r="K112" s="59" t="s">
        <v>131</v>
      </c>
      <c r="L112" s="72"/>
      <c r="M112" s="72"/>
      <c r="N112" s="41">
        <v>3</v>
      </c>
      <c r="O112" s="167"/>
      <c r="P112" s="320"/>
      <c r="Q112" s="167"/>
      <c r="R112" s="307"/>
      <c r="S112" s="167"/>
      <c r="T112" s="307"/>
      <c r="U112" s="167"/>
      <c r="V112" s="167"/>
    </row>
    <row r="113" spans="2:22" ht="264" x14ac:dyDescent="0.2">
      <c r="B113" s="197">
        <v>15</v>
      </c>
      <c r="C113" s="107" t="s">
        <v>532</v>
      </c>
      <c r="D113" s="202">
        <v>80893591</v>
      </c>
      <c r="E113" s="167"/>
      <c r="F113" s="134">
        <f t="shared" si="2"/>
        <v>0</v>
      </c>
      <c r="G113" s="59" t="s">
        <v>1419</v>
      </c>
      <c r="H113" s="55" t="s">
        <v>73</v>
      </c>
      <c r="I113" s="59" t="s">
        <v>1452</v>
      </c>
      <c r="J113" s="70"/>
      <c r="K113" s="59" t="s">
        <v>131</v>
      </c>
      <c r="L113" s="72"/>
      <c r="M113" s="72"/>
      <c r="N113" s="41">
        <v>3</v>
      </c>
      <c r="O113" s="167"/>
      <c r="P113" s="320"/>
      <c r="Q113" s="167"/>
      <c r="R113" s="307"/>
      <c r="S113" s="167"/>
      <c r="T113" s="307"/>
      <c r="U113" s="167"/>
      <c r="V113" s="167"/>
    </row>
    <row r="114" spans="2:22" ht="264" x14ac:dyDescent="0.2">
      <c r="B114" s="197">
        <v>15</v>
      </c>
      <c r="C114" s="107" t="s">
        <v>532</v>
      </c>
      <c r="D114" s="202">
        <v>80893591</v>
      </c>
      <c r="E114" s="167"/>
      <c r="F114" s="134">
        <f t="shared" si="3"/>
        <v>0</v>
      </c>
      <c r="G114" s="59" t="s">
        <v>1420</v>
      </c>
      <c r="H114" s="55" t="s">
        <v>73</v>
      </c>
      <c r="I114" s="59" t="s">
        <v>1453</v>
      </c>
      <c r="J114" s="70"/>
      <c r="K114" s="59" t="s">
        <v>131</v>
      </c>
      <c r="L114" s="72"/>
      <c r="M114" s="72"/>
      <c r="N114" s="41">
        <v>3</v>
      </c>
      <c r="O114" s="167"/>
      <c r="P114" s="320"/>
      <c r="Q114" s="167"/>
      <c r="R114" s="307"/>
      <c r="S114" s="167"/>
      <c r="T114" s="307"/>
      <c r="U114" s="167"/>
      <c r="V114" s="167"/>
    </row>
    <row r="115" spans="2:22" ht="264" x14ac:dyDescent="0.2">
      <c r="B115" s="197">
        <v>15</v>
      </c>
      <c r="C115" s="107" t="s">
        <v>532</v>
      </c>
      <c r="D115" s="202">
        <v>80893591</v>
      </c>
      <c r="E115" s="167"/>
      <c r="F115" s="134">
        <f t="shared" si="2"/>
        <v>0</v>
      </c>
      <c r="G115" s="59" t="s">
        <v>1421</v>
      </c>
      <c r="H115" s="55" t="s">
        <v>73</v>
      </c>
      <c r="I115" s="59" t="s">
        <v>1454</v>
      </c>
      <c r="J115" s="70"/>
      <c r="K115" s="59" t="s">
        <v>131</v>
      </c>
      <c r="L115" s="72"/>
      <c r="M115" s="72"/>
      <c r="N115" s="41">
        <v>3</v>
      </c>
      <c r="O115" s="167"/>
      <c r="P115" s="320"/>
      <c r="Q115" s="167"/>
      <c r="R115" s="307"/>
      <c r="S115" s="167"/>
      <c r="T115" s="307"/>
      <c r="U115" s="167"/>
      <c r="V115" s="167"/>
    </row>
    <row r="116" spans="2:22" ht="264" x14ac:dyDescent="0.2">
      <c r="B116" s="197">
        <v>15</v>
      </c>
      <c r="C116" s="107" t="s">
        <v>532</v>
      </c>
      <c r="D116" s="202">
        <v>80893591</v>
      </c>
      <c r="E116" s="167"/>
      <c r="F116" s="134">
        <f t="shared" si="3"/>
        <v>0</v>
      </c>
      <c r="G116" s="59" t="s">
        <v>1422</v>
      </c>
      <c r="H116" s="55" t="s">
        <v>73</v>
      </c>
      <c r="I116" s="59" t="s">
        <v>1455</v>
      </c>
      <c r="J116" s="70"/>
      <c r="K116" s="59" t="s">
        <v>131</v>
      </c>
      <c r="L116" s="72"/>
      <c r="M116" s="72"/>
      <c r="N116" s="41">
        <v>3</v>
      </c>
      <c r="O116" s="167"/>
      <c r="P116" s="320"/>
      <c r="Q116" s="167"/>
      <c r="R116" s="307"/>
      <c r="S116" s="167"/>
      <c r="T116" s="307"/>
      <c r="U116" s="167"/>
      <c r="V116" s="167"/>
    </row>
    <row r="117" spans="2:22" ht="313.5" x14ac:dyDescent="0.2">
      <c r="B117" s="197">
        <v>15</v>
      </c>
      <c r="C117" s="107" t="s">
        <v>532</v>
      </c>
      <c r="D117" s="202">
        <v>80893591</v>
      </c>
      <c r="E117" s="167"/>
      <c r="F117" s="134">
        <f t="shared" si="2"/>
        <v>0</v>
      </c>
      <c r="G117" s="59" t="s">
        <v>1423</v>
      </c>
      <c r="H117" s="55" t="s">
        <v>73</v>
      </c>
      <c r="I117" s="59" t="s">
        <v>1456</v>
      </c>
      <c r="J117" s="70"/>
      <c r="K117" s="59" t="s">
        <v>131</v>
      </c>
      <c r="L117" s="72"/>
      <c r="M117" s="72"/>
      <c r="N117" s="41">
        <v>3</v>
      </c>
      <c r="O117" s="167"/>
      <c r="P117" s="320"/>
      <c r="Q117" s="167"/>
      <c r="R117" s="307"/>
      <c r="S117" s="167"/>
      <c r="T117" s="307"/>
      <c r="U117" s="167"/>
      <c r="V117" s="167"/>
    </row>
    <row r="118" spans="2:22" ht="297" x14ac:dyDescent="0.2">
      <c r="B118" s="197">
        <v>15</v>
      </c>
      <c r="C118" s="107" t="s">
        <v>532</v>
      </c>
      <c r="D118" s="202">
        <v>80893591</v>
      </c>
      <c r="E118" s="167"/>
      <c r="F118" s="134">
        <f t="shared" si="3"/>
        <v>0</v>
      </c>
      <c r="G118" s="59" t="s">
        <v>1424</v>
      </c>
      <c r="H118" s="55" t="s">
        <v>73</v>
      </c>
      <c r="I118" s="59" t="s">
        <v>1457</v>
      </c>
      <c r="J118" s="70"/>
      <c r="K118" s="59" t="s">
        <v>131</v>
      </c>
      <c r="L118" s="72"/>
      <c r="M118" s="72"/>
      <c r="N118" s="41">
        <v>3</v>
      </c>
      <c r="O118" s="167"/>
      <c r="P118" s="320"/>
      <c r="Q118" s="167"/>
      <c r="R118" s="307"/>
      <c r="S118" s="167"/>
      <c r="T118" s="307"/>
      <c r="U118" s="167"/>
      <c r="V118" s="167"/>
    </row>
    <row r="119" spans="2:22" ht="363" x14ac:dyDescent="0.2">
      <c r="B119" s="197">
        <v>15</v>
      </c>
      <c r="C119" s="107" t="s">
        <v>532</v>
      </c>
      <c r="D119" s="202">
        <v>80893591</v>
      </c>
      <c r="E119" s="167"/>
      <c r="F119" s="134">
        <f t="shared" si="2"/>
        <v>0</v>
      </c>
      <c r="G119" s="59" t="s">
        <v>1425</v>
      </c>
      <c r="H119" s="55" t="s">
        <v>73</v>
      </c>
      <c r="I119" s="59" t="s">
        <v>1458</v>
      </c>
      <c r="J119" s="70"/>
      <c r="K119" s="59" t="s">
        <v>131</v>
      </c>
      <c r="L119" s="72"/>
      <c r="M119" s="72"/>
      <c r="N119" s="41">
        <v>3</v>
      </c>
      <c r="O119" s="167"/>
      <c r="P119" s="320"/>
      <c r="Q119" s="167"/>
      <c r="R119" s="307"/>
      <c r="S119" s="167"/>
      <c r="T119" s="307"/>
      <c r="U119" s="167"/>
      <c r="V119" s="167"/>
    </row>
    <row r="120" spans="2:22" ht="363" x14ac:dyDescent="0.2">
      <c r="B120" s="197">
        <v>15</v>
      </c>
      <c r="C120" s="107" t="s">
        <v>532</v>
      </c>
      <c r="D120" s="202">
        <v>80893591</v>
      </c>
      <c r="E120" s="167"/>
      <c r="F120" s="134">
        <f t="shared" si="3"/>
        <v>0</v>
      </c>
      <c r="G120" s="59" t="s">
        <v>1426</v>
      </c>
      <c r="H120" s="55" t="s">
        <v>73</v>
      </c>
      <c r="I120" s="59" t="s">
        <v>1459</v>
      </c>
      <c r="J120" s="70"/>
      <c r="K120" s="59" t="s">
        <v>131</v>
      </c>
      <c r="L120" s="72"/>
      <c r="M120" s="72"/>
      <c r="N120" s="41">
        <v>3</v>
      </c>
      <c r="O120" s="167"/>
      <c r="P120" s="320"/>
      <c r="Q120" s="167"/>
      <c r="R120" s="307"/>
      <c r="S120" s="167"/>
      <c r="T120" s="307"/>
      <c r="U120" s="167"/>
      <c r="V120" s="167"/>
    </row>
    <row r="121" spans="2:22" ht="409.5" x14ac:dyDescent="0.2">
      <c r="B121" s="197">
        <v>15</v>
      </c>
      <c r="C121" s="107" t="s">
        <v>532</v>
      </c>
      <c r="D121" s="202">
        <v>80893591</v>
      </c>
      <c r="E121" s="167"/>
      <c r="F121" s="134">
        <f t="shared" si="2"/>
        <v>0</v>
      </c>
      <c r="G121" s="59" t="s">
        <v>1427</v>
      </c>
      <c r="H121" s="55" t="s">
        <v>73</v>
      </c>
      <c r="I121" s="59" t="s">
        <v>1460</v>
      </c>
      <c r="J121" s="70"/>
      <c r="K121" s="59" t="s">
        <v>210</v>
      </c>
      <c r="L121" s="72"/>
      <c r="M121" s="72"/>
      <c r="N121" s="41">
        <v>3</v>
      </c>
      <c r="O121" s="167"/>
      <c r="P121" s="320"/>
      <c r="Q121" s="167"/>
      <c r="R121" s="307"/>
      <c r="S121" s="167"/>
      <c r="T121" s="307"/>
      <c r="U121" s="167"/>
      <c r="V121" s="167"/>
    </row>
    <row r="122" spans="2:22" ht="379.5" x14ac:dyDescent="0.2">
      <c r="B122" s="197">
        <v>15</v>
      </c>
      <c r="C122" s="107" t="s">
        <v>532</v>
      </c>
      <c r="D122" s="202">
        <v>80893591</v>
      </c>
      <c r="E122" s="167"/>
      <c r="F122" s="134">
        <f t="shared" si="3"/>
        <v>0</v>
      </c>
      <c r="G122" s="59" t="s">
        <v>1428</v>
      </c>
      <c r="H122" s="55" t="s">
        <v>73</v>
      </c>
      <c r="I122" s="59" t="s">
        <v>1461</v>
      </c>
      <c r="J122" s="70"/>
      <c r="K122" s="59" t="s">
        <v>210</v>
      </c>
      <c r="L122" s="72"/>
      <c r="M122" s="72"/>
      <c r="N122" s="41">
        <v>3</v>
      </c>
      <c r="O122" s="167"/>
      <c r="P122" s="320"/>
      <c r="Q122" s="167"/>
      <c r="R122" s="307"/>
      <c r="S122" s="167"/>
      <c r="T122" s="307"/>
      <c r="U122" s="167"/>
      <c r="V122" s="167"/>
    </row>
    <row r="123" spans="2:22" ht="379.5" x14ac:dyDescent="0.2">
      <c r="B123" s="197">
        <v>15</v>
      </c>
      <c r="C123" s="107" t="s">
        <v>532</v>
      </c>
      <c r="D123" s="202">
        <v>80893591</v>
      </c>
      <c r="E123" s="167"/>
      <c r="F123" s="134">
        <f t="shared" si="2"/>
        <v>0</v>
      </c>
      <c r="G123" s="59" t="s">
        <v>1428</v>
      </c>
      <c r="H123" s="55" t="s">
        <v>73</v>
      </c>
      <c r="I123" s="59" t="s">
        <v>1462</v>
      </c>
      <c r="J123" s="70"/>
      <c r="K123" s="59" t="s">
        <v>210</v>
      </c>
      <c r="L123" s="72"/>
      <c r="M123" s="72"/>
      <c r="N123" s="41">
        <v>3</v>
      </c>
      <c r="O123" s="167"/>
      <c r="P123" s="320"/>
      <c r="Q123" s="167"/>
      <c r="R123" s="307"/>
      <c r="S123" s="167"/>
      <c r="T123" s="307"/>
      <c r="U123" s="167"/>
      <c r="V123" s="167"/>
    </row>
    <row r="124" spans="2:22" ht="379.5" x14ac:dyDescent="0.2">
      <c r="B124" s="197">
        <v>15</v>
      </c>
      <c r="C124" s="107" t="s">
        <v>532</v>
      </c>
      <c r="D124" s="202">
        <v>80893591</v>
      </c>
      <c r="E124" s="167"/>
      <c r="F124" s="134">
        <f t="shared" si="3"/>
        <v>0</v>
      </c>
      <c r="G124" s="59" t="s">
        <v>1428</v>
      </c>
      <c r="H124" s="55" t="s">
        <v>73</v>
      </c>
      <c r="I124" s="59" t="s">
        <v>1463</v>
      </c>
      <c r="J124" s="70"/>
      <c r="K124" s="59" t="s">
        <v>210</v>
      </c>
      <c r="L124" s="72"/>
      <c r="M124" s="72"/>
      <c r="N124" s="41">
        <v>3</v>
      </c>
      <c r="O124" s="167"/>
      <c r="P124" s="320"/>
      <c r="Q124" s="167"/>
      <c r="R124" s="307"/>
      <c r="S124" s="167"/>
      <c r="T124" s="307"/>
      <c r="U124" s="167"/>
      <c r="V124" s="167"/>
    </row>
    <row r="125" spans="2:22" ht="297" x14ac:dyDescent="0.2">
      <c r="B125" s="197">
        <v>15</v>
      </c>
      <c r="C125" s="107" t="s">
        <v>532</v>
      </c>
      <c r="D125" s="202">
        <v>80893591</v>
      </c>
      <c r="E125" s="167"/>
      <c r="F125" s="134">
        <f t="shared" si="2"/>
        <v>0</v>
      </c>
      <c r="G125" s="59" t="s">
        <v>1429</v>
      </c>
      <c r="H125" s="55" t="s">
        <v>73</v>
      </c>
      <c r="I125" s="59" t="s">
        <v>1464</v>
      </c>
      <c r="J125" s="70"/>
      <c r="K125" s="59" t="s">
        <v>131</v>
      </c>
      <c r="L125" s="72"/>
      <c r="M125" s="72"/>
      <c r="N125" s="41">
        <v>3</v>
      </c>
      <c r="O125" s="167"/>
      <c r="P125" s="320"/>
      <c r="Q125" s="167"/>
      <c r="R125" s="307"/>
      <c r="S125" s="167"/>
      <c r="T125" s="307"/>
      <c r="U125" s="167"/>
      <c r="V125" s="167"/>
    </row>
    <row r="126" spans="2:22" ht="297" x14ac:dyDescent="0.2">
      <c r="B126" s="197">
        <v>15</v>
      </c>
      <c r="C126" s="107" t="s">
        <v>532</v>
      </c>
      <c r="D126" s="202">
        <v>80893591</v>
      </c>
      <c r="E126" s="167"/>
      <c r="F126" s="134">
        <f t="shared" si="3"/>
        <v>0</v>
      </c>
      <c r="G126" s="59" t="s">
        <v>1429</v>
      </c>
      <c r="H126" s="55" t="s">
        <v>73</v>
      </c>
      <c r="I126" s="59" t="s">
        <v>1465</v>
      </c>
      <c r="J126" s="70"/>
      <c r="K126" s="59" t="s">
        <v>150</v>
      </c>
      <c r="L126" s="72"/>
      <c r="M126" s="72"/>
      <c r="N126" s="41">
        <v>3</v>
      </c>
      <c r="O126" s="167"/>
      <c r="P126" s="320"/>
      <c r="Q126" s="167"/>
      <c r="R126" s="307"/>
      <c r="S126" s="167"/>
      <c r="T126" s="307"/>
      <c r="U126" s="167"/>
      <c r="V126" s="167"/>
    </row>
    <row r="127" spans="2:22" ht="297" x14ac:dyDescent="0.2">
      <c r="B127" s="197">
        <v>15</v>
      </c>
      <c r="C127" s="107" t="s">
        <v>532</v>
      </c>
      <c r="D127" s="202">
        <v>80893591</v>
      </c>
      <c r="E127" s="167"/>
      <c r="F127" s="134">
        <f t="shared" si="2"/>
        <v>0</v>
      </c>
      <c r="G127" s="59" t="s">
        <v>1430</v>
      </c>
      <c r="H127" s="55" t="s">
        <v>73</v>
      </c>
      <c r="I127" s="59" t="s">
        <v>1466</v>
      </c>
      <c r="J127" s="70"/>
      <c r="K127" s="59" t="s">
        <v>150</v>
      </c>
      <c r="L127" s="72"/>
      <c r="M127" s="72"/>
      <c r="N127" s="41">
        <v>3</v>
      </c>
      <c r="O127" s="167"/>
      <c r="P127" s="320"/>
      <c r="Q127" s="167"/>
      <c r="R127" s="307"/>
      <c r="S127" s="167"/>
      <c r="T127" s="307"/>
      <c r="U127" s="167"/>
      <c r="V127" s="167"/>
    </row>
    <row r="128" spans="2:22" ht="330" x14ac:dyDescent="0.2">
      <c r="B128" s="197">
        <v>15</v>
      </c>
      <c r="C128" s="107" t="s">
        <v>532</v>
      </c>
      <c r="D128" s="202">
        <v>80893591</v>
      </c>
      <c r="E128" s="167"/>
      <c r="F128" s="134">
        <f t="shared" si="3"/>
        <v>0</v>
      </c>
      <c r="G128" s="59" t="s">
        <v>1431</v>
      </c>
      <c r="H128" s="55" t="s">
        <v>73</v>
      </c>
      <c r="I128" s="59" t="s">
        <v>1467</v>
      </c>
      <c r="J128" s="70"/>
      <c r="K128" s="59" t="s">
        <v>131</v>
      </c>
      <c r="L128" s="72"/>
      <c r="M128" s="72"/>
      <c r="N128" s="41">
        <v>3</v>
      </c>
      <c r="O128" s="167"/>
      <c r="P128" s="320"/>
      <c r="Q128" s="167"/>
      <c r="R128" s="307"/>
      <c r="S128" s="167"/>
      <c r="T128" s="307"/>
      <c r="U128" s="167"/>
      <c r="V128" s="167"/>
    </row>
    <row r="129" spans="2:22" ht="346.5" x14ac:dyDescent="0.2">
      <c r="B129" s="197">
        <v>15</v>
      </c>
      <c r="C129" s="107" t="s">
        <v>532</v>
      </c>
      <c r="D129" s="202">
        <v>80893591</v>
      </c>
      <c r="E129" s="167"/>
      <c r="F129" s="134">
        <f t="shared" si="2"/>
        <v>0</v>
      </c>
      <c r="G129" s="59" t="s">
        <v>1432</v>
      </c>
      <c r="H129" s="55" t="s">
        <v>73</v>
      </c>
      <c r="I129" s="59" t="s">
        <v>1468</v>
      </c>
      <c r="J129" s="70"/>
      <c r="K129" s="59" t="s">
        <v>131</v>
      </c>
      <c r="L129" s="72"/>
      <c r="M129" s="72"/>
      <c r="N129" s="41">
        <v>3</v>
      </c>
      <c r="O129" s="167"/>
      <c r="P129" s="320"/>
      <c r="Q129" s="167"/>
      <c r="R129" s="307"/>
      <c r="S129" s="167"/>
      <c r="T129" s="307"/>
      <c r="U129" s="167"/>
      <c r="V129" s="167"/>
    </row>
    <row r="130" spans="2:22" ht="330" x14ac:dyDescent="0.2">
      <c r="B130" s="197">
        <v>15</v>
      </c>
      <c r="C130" s="107" t="s">
        <v>532</v>
      </c>
      <c r="D130" s="202">
        <v>80893591</v>
      </c>
      <c r="E130" s="167"/>
      <c r="F130" s="134">
        <f t="shared" si="3"/>
        <v>0</v>
      </c>
      <c r="G130" s="59" t="s">
        <v>1433</v>
      </c>
      <c r="H130" s="55" t="s">
        <v>73</v>
      </c>
      <c r="I130" s="59" t="s">
        <v>1469</v>
      </c>
      <c r="J130" s="70"/>
      <c r="K130" s="59" t="s">
        <v>131</v>
      </c>
      <c r="L130" s="72"/>
      <c r="M130" s="72"/>
      <c r="N130" s="41">
        <v>3</v>
      </c>
      <c r="O130" s="167"/>
      <c r="P130" s="320"/>
      <c r="Q130" s="167"/>
      <c r="R130" s="307"/>
      <c r="S130" s="167"/>
      <c r="T130" s="307"/>
      <c r="U130" s="167"/>
      <c r="V130" s="167"/>
    </row>
    <row r="131" spans="2:22" ht="330" x14ac:dyDescent="0.2">
      <c r="B131" s="197">
        <v>15</v>
      </c>
      <c r="C131" s="107" t="s">
        <v>532</v>
      </c>
      <c r="D131" s="202">
        <v>80893591</v>
      </c>
      <c r="E131" s="167"/>
      <c r="F131" s="134">
        <f t="shared" si="2"/>
        <v>0</v>
      </c>
      <c r="G131" s="59" t="s">
        <v>1434</v>
      </c>
      <c r="H131" s="55" t="s">
        <v>73</v>
      </c>
      <c r="I131" s="59" t="s">
        <v>1470</v>
      </c>
      <c r="J131" s="70"/>
      <c r="K131" s="59" t="s">
        <v>131</v>
      </c>
      <c r="L131" s="72"/>
      <c r="M131" s="72"/>
      <c r="N131" s="41">
        <v>3</v>
      </c>
      <c r="O131" s="167"/>
      <c r="P131" s="320"/>
      <c r="Q131" s="167"/>
      <c r="R131" s="307"/>
      <c r="S131" s="167"/>
      <c r="T131" s="307"/>
      <c r="U131" s="167"/>
      <c r="V131" s="167"/>
    </row>
    <row r="132" spans="2:22" ht="132" x14ac:dyDescent="0.2">
      <c r="B132" s="197">
        <v>15</v>
      </c>
      <c r="C132" s="107" t="s">
        <v>532</v>
      </c>
      <c r="D132" s="202">
        <v>80893591</v>
      </c>
      <c r="E132" s="167"/>
      <c r="F132" s="134">
        <f t="shared" si="3"/>
        <v>0</v>
      </c>
      <c r="G132" s="59" t="s">
        <v>1435</v>
      </c>
      <c r="H132" s="55" t="s">
        <v>73</v>
      </c>
      <c r="I132" s="59" t="s">
        <v>1654</v>
      </c>
      <c r="J132" s="70"/>
      <c r="K132" s="59" t="s">
        <v>150</v>
      </c>
      <c r="L132" s="72"/>
      <c r="M132" s="72"/>
      <c r="N132" s="41">
        <v>3</v>
      </c>
      <c r="O132" s="167"/>
      <c r="P132" s="320"/>
      <c r="Q132" s="167"/>
      <c r="R132" s="307"/>
      <c r="S132" s="167"/>
      <c r="T132" s="307"/>
      <c r="U132" s="167"/>
      <c r="V132" s="167"/>
    </row>
    <row r="133" spans="2:22" ht="132" x14ac:dyDescent="0.2">
      <c r="B133" s="197">
        <v>15</v>
      </c>
      <c r="C133" s="107" t="s">
        <v>532</v>
      </c>
      <c r="D133" s="202">
        <v>80893591</v>
      </c>
      <c r="E133" s="167"/>
      <c r="F133" s="134">
        <f t="shared" si="3"/>
        <v>0</v>
      </c>
      <c r="G133" s="59" t="s">
        <v>1436</v>
      </c>
      <c r="H133" s="55" t="s">
        <v>73</v>
      </c>
      <c r="I133" s="59" t="s">
        <v>1655</v>
      </c>
      <c r="J133" s="70"/>
      <c r="K133" s="59" t="s">
        <v>150</v>
      </c>
      <c r="L133" s="72"/>
      <c r="M133" s="72"/>
      <c r="N133" s="41">
        <v>3</v>
      </c>
      <c r="O133" s="167"/>
      <c r="P133" s="320"/>
      <c r="Q133" s="167"/>
      <c r="R133" s="307"/>
      <c r="S133" s="167"/>
      <c r="T133" s="307"/>
      <c r="U133" s="167"/>
      <c r="V133" s="167"/>
    </row>
    <row r="134" spans="2:22" ht="280.14999999999998" customHeight="1" x14ac:dyDescent="0.2">
      <c r="B134" s="55">
        <v>45</v>
      </c>
      <c r="C134" s="55" t="s">
        <v>499</v>
      </c>
      <c r="D134" s="175">
        <v>7646393</v>
      </c>
      <c r="E134" s="302">
        <v>4551500</v>
      </c>
      <c r="F134" s="134">
        <f t="shared" si="3"/>
        <v>0.59524798163003134</v>
      </c>
      <c r="G134" s="107" t="s">
        <v>1479</v>
      </c>
      <c r="H134" s="55" t="s">
        <v>63</v>
      </c>
      <c r="I134" s="107" t="s">
        <v>64</v>
      </c>
      <c r="J134" s="107" t="s">
        <v>1480</v>
      </c>
      <c r="K134" s="302" t="s">
        <v>64</v>
      </c>
      <c r="L134" s="302"/>
      <c r="M134" s="164">
        <v>2</v>
      </c>
      <c r="N134" s="302"/>
      <c r="O134" s="302" t="s">
        <v>1471</v>
      </c>
      <c r="P134" s="323">
        <v>393</v>
      </c>
      <c r="Q134" s="302">
        <v>4551500</v>
      </c>
      <c r="R134" s="308"/>
      <c r="S134" s="302"/>
      <c r="T134" s="308"/>
      <c r="U134" s="302"/>
      <c r="V134" s="302"/>
    </row>
    <row r="135" spans="2:22" ht="115.5" x14ac:dyDescent="0.2">
      <c r="B135" s="124" t="s">
        <v>367</v>
      </c>
      <c r="C135" s="59" t="s">
        <v>368</v>
      </c>
      <c r="D135" s="340">
        <v>308500473.62</v>
      </c>
      <c r="E135" s="303">
        <v>6583530</v>
      </c>
      <c r="F135" s="134">
        <f t="shared" si="3"/>
        <v>2.1340421046190546E-2</v>
      </c>
      <c r="G135" s="107" t="s">
        <v>1501</v>
      </c>
      <c r="H135" s="55" t="s">
        <v>63</v>
      </c>
      <c r="I135" s="107" t="s">
        <v>64</v>
      </c>
      <c r="J135" s="107" t="s">
        <v>541</v>
      </c>
      <c r="K135" s="302" t="s">
        <v>64</v>
      </c>
      <c r="L135" s="302"/>
      <c r="M135" s="360">
        <v>2</v>
      </c>
      <c r="N135" s="302"/>
      <c r="O135" s="302" t="s">
        <v>1500</v>
      </c>
      <c r="P135" s="304">
        <v>416</v>
      </c>
      <c r="Q135" s="303">
        <v>6583530</v>
      </c>
      <c r="R135" s="302"/>
      <c r="S135" s="302"/>
      <c r="T135" s="302"/>
      <c r="U135" s="302"/>
      <c r="V135" s="302"/>
    </row>
    <row r="136" spans="2:22" ht="363" x14ac:dyDescent="0.2">
      <c r="B136" s="124" t="s">
        <v>367</v>
      </c>
      <c r="C136" s="59" t="s">
        <v>368</v>
      </c>
      <c r="D136" s="340">
        <v>308500473.62</v>
      </c>
      <c r="E136" s="303">
        <v>9014600</v>
      </c>
      <c r="F136" s="134">
        <f t="shared" ref="F136:F145" si="4">+E136/D136</f>
        <v>2.9220700682307109E-2</v>
      </c>
      <c r="G136" s="107" t="s">
        <v>1503</v>
      </c>
      <c r="H136" s="55" t="s">
        <v>63</v>
      </c>
      <c r="I136" s="107" t="s">
        <v>64</v>
      </c>
      <c r="J136" s="107" t="s">
        <v>541</v>
      </c>
      <c r="K136" s="302" t="s">
        <v>64</v>
      </c>
      <c r="L136" s="302"/>
      <c r="M136" s="360">
        <v>2</v>
      </c>
      <c r="N136" s="302"/>
      <c r="O136" s="302" t="s">
        <v>1500</v>
      </c>
      <c r="P136" s="304">
        <v>437</v>
      </c>
      <c r="Q136" s="303">
        <v>9014600</v>
      </c>
      <c r="R136" s="302"/>
      <c r="S136" s="302"/>
      <c r="T136" s="302"/>
      <c r="U136" s="302"/>
      <c r="V136" s="302"/>
    </row>
    <row r="137" spans="2:22" ht="313.5" x14ac:dyDescent="0.2">
      <c r="B137" s="55">
        <v>15</v>
      </c>
      <c r="C137" s="55" t="s">
        <v>532</v>
      </c>
      <c r="D137" s="175">
        <v>80893591</v>
      </c>
      <c r="E137" s="416"/>
      <c r="F137" s="134">
        <f t="shared" si="3"/>
        <v>0</v>
      </c>
      <c r="G137" s="422" t="s">
        <v>1681</v>
      </c>
      <c r="H137" s="55" t="s">
        <v>73</v>
      </c>
      <c r="I137" s="55" t="s">
        <v>1688</v>
      </c>
      <c r="J137" s="417"/>
      <c r="K137" s="418" t="s">
        <v>150</v>
      </c>
      <c r="L137" s="167"/>
      <c r="M137" s="167"/>
      <c r="N137" s="41">
        <v>3</v>
      </c>
      <c r="O137" s="167" t="s">
        <v>1660</v>
      </c>
      <c r="P137" s="167"/>
      <c r="Q137" s="167"/>
      <c r="R137" s="167"/>
      <c r="S137" s="418"/>
      <c r="T137" s="418"/>
      <c r="U137" s="418"/>
      <c r="V137" s="418"/>
    </row>
    <row r="138" spans="2:22" ht="313.5" x14ac:dyDescent="0.2">
      <c r="B138" s="55">
        <v>15</v>
      </c>
      <c r="C138" s="55" t="s">
        <v>532</v>
      </c>
      <c r="D138" s="175">
        <v>80893591</v>
      </c>
      <c r="E138" s="416"/>
      <c r="F138" s="134">
        <f t="shared" si="4"/>
        <v>0</v>
      </c>
      <c r="G138" s="422" t="s">
        <v>1682</v>
      </c>
      <c r="H138" s="55" t="s">
        <v>73</v>
      </c>
      <c r="I138" s="55" t="s">
        <v>1689</v>
      </c>
      <c r="J138" s="417"/>
      <c r="K138" s="418" t="s">
        <v>150</v>
      </c>
      <c r="L138" s="167"/>
      <c r="M138" s="167"/>
      <c r="N138" s="41">
        <v>3</v>
      </c>
      <c r="O138" s="167" t="s">
        <v>1660</v>
      </c>
      <c r="P138" s="167"/>
      <c r="Q138" s="167"/>
      <c r="R138" s="167"/>
      <c r="S138" s="418"/>
      <c r="T138" s="418"/>
      <c r="U138" s="418"/>
      <c r="V138" s="418"/>
    </row>
    <row r="139" spans="2:22" ht="346.5" x14ac:dyDescent="0.2">
      <c r="B139" s="55">
        <v>15</v>
      </c>
      <c r="C139" s="55" t="s">
        <v>532</v>
      </c>
      <c r="D139" s="175">
        <v>80893591</v>
      </c>
      <c r="E139" s="416"/>
      <c r="F139" s="134">
        <f t="shared" si="3"/>
        <v>0</v>
      </c>
      <c r="G139" s="422" t="s">
        <v>1683</v>
      </c>
      <c r="H139" s="55" t="s">
        <v>73</v>
      </c>
      <c r="I139" s="55" t="s">
        <v>1690</v>
      </c>
      <c r="J139" s="417"/>
      <c r="K139" s="418" t="s">
        <v>150</v>
      </c>
      <c r="L139" s="167"/>
      <c r="M139" s="167"/>
      <c r="N139" s="41">
        <v>3</v>
      </c>
      <c r="O139" s="167" t="s">
        <v>1696</v>
      </c>
      <c r="P139" s="167"/>
      <c r="Q139" s="167"/>
      <c r="R139" s="167"/>
      <c r="S139" s="418"/>
      <c r="T139" s="418"/>
      <c r="U139" s="418"/>
      <c r="V139" s="418"/>
    </row>
    <row r="140" spans="2:22" ht="346.5" x14ac:dyDescent="0.2">
      <c r="B140" s="55">
        <v>15</v>
      </c>
      <c r="C140" s="55" t="s">
        <v>532</v>
      </c>
      <c r="D140" s="175">
        <v>80893591</v>
      </c>
      <c r="E140" s="416"/>
      <c r="F140" s="134">
        <f t="shared" si="4"/>
        <v>0</v>
      </c>
      <c r="G140" s="422" t="s">
        <v>1684</v>
      </c>
      <c r="H140" s="55" t="s">
        <v>73</v>
      </c>
      <c r="I140" s="55" t="s">
        <v>1691</v>
      </c>
      <c r="J140" s="417"/>
      <c r="K140" s="418" t="s">
        <v>150</v>
      </c>
      <c r="L140" s="167"/>
      <c r="M140" s="167"/>
      <c r="N140" s="41">
        <v>3</v>
      </c>
      <c r="O140" s="167" t="s">
        <v>1696</v>
      </c>
      <c r="P140" s="167"/>
      <c r="Q140" s="167"/>
      <c r="R140" s="167"/>
      <c r="S140" s="418"/>
      <c r="T140" s="418"/>
      <c r="U140" s="418"/>
      <c r="V140" s="418"/>
    </row>
    <row r="141" spans="2:22" ht="297" x14ac:dyDescent="0.2">
      <c r="B141" s="55">
        <v>15</v>
      </c>
      <c r="C141" s="55" t="s">
        <v>532</v>
      </c>
      <c r="D141" s="175">
        <v>80893591</v>
      </c>
      <c r="E141" s="416"/>
      <c r="F141" s="134">
        <f t="shared" si="3"/>
        <v>0</v>
      </c>
      <c r="G141" s="422" t="s">
        <v>1685</v>
      </c>
      <c r="H141" s="55" t="s">
        <v>73</v>
      </c>
      <c r="I141" s="55" t="s">
        <v>1692</v>
      </c>
      <c r="J141" s="417"/>
      <c r="K141" s="418" t="s">
        <v>150</v>
      </c>
      <c r="L141" s="167"/>
      <c r="M141" s="167"/>
      <c r="N141" s="41">
        <v>3</v>
      </c>
      <c r="O141" s="167" t="s">
        <v>1696</v>
      </c>
      <c r="P141" s="167"/>
      <c r="Q141" s="167"/>
      <c r="R141" s="167"/>
      <c r="S141" s="418"/>
      <c r="T141" s="418"/>
      <c r="U141" s="418"/>
      <c r="V141" s="418"/>
    </row>
    <row r="142" spans="2:22" ht="297" x14ac:dyDescent="0.2">
      <c r="B142" s="55">
        <v>15</v>
      </c>
      <c r="C142" s="55" t="s">
        <v>532</v>
      </c>
      <c r="D142" s="175">
        <v>80893591</v>
      </c>
      <c r="E142" s="416"/>
      <c r="F142" s="134">
        <f t="shared" si="4"/>
        <v>0</v>
      </c>
      <c r="G142" s="422" t="s">
        <v>1685</v>
      </c>
      <c r="H142" s="55" t="s">
        <v>73</v>
      </c>
      <c r="I142" s="55" t="s">
        <v>1693</v>
      </c>
      <c r="J142" s="417"/>
      <c r="K142" s="418" t="s">
        <v>150</v>
      </c>
      <c r="L142" s="167"/>
      <c r="M142" s="167"/>
      <c r="N142" s="41">
        <v>3</v>
      </c>
      <c r="O142" s="167" t="s">
        <v>1696</v>
      </c>
      <c r="P142" s="167"/>
      <c r="Q142" s="167"/>
      <c r="R142" s="167"/>
      <c r="S142" s="418"/>
      <c r="T142" s="418"/>
      <c r="U142" s="418"/>
      <c r="V142" s="418"/>
    </row>
    <row r="143" spans="2:22" ht="330" x14ac:dyDescent="0.2">
      <c r="B143" s="55">
        <v>15</v>
      </c>
      <c r="C143" s="55" t="s">
        <v>532</v>
      </c>
      <c r="D143" s="175">
        <v>80893591</v>
      </c>
      <c r="E143" s="416"/>
      <c r="F143" s="134">
        <f t="shared" si="3"/>
        <v>0</v>
      </c>
      <c r="G143" s="422" t="s">
        <v>1686</v>
      </c>
      <c r="H143" s="55" t="s">
        <v>73</v>
      </c>
      <c r="I143" s="55" t="s">
        <v>1694</v>
      </c>
      <c r="J143" s="417"/>
      <c r="K143" s="418" t="s">
        <v>150</v>
      </c>
      <c r="L143" s="167"/>
      <c r="M143" s="167"/>
      <c r="N143" s="41">
        <v>3</v>
      </c>
      <c r="O143" s="167" t="s">
        <v>1696</v>
      </c>
      <c r="P143" s="167"/>
      <c r="Q143" s="167"/>
      <c r="R143" s="167"/>
      <c r="S143" s="418"/>
      <c r="T143" s="418"/>
      <c r="U143" s="418"/>
      <c r="V143" s="418"/>
    </row>
    <row r="144" spans="2:22" ht="247.5" x14ac:dyDescent="0.2">
      <c r="B144" s="55">
        <v>15</v>
      </c>
      <c r="C144" s="55" t="s">
        <v>532</v>
      </c>
      <c r="D144" s="175">
        <v>80893591</v>
      </c>
      <c r="E144" s="416"/>
      <c r="F144" s="134">
        <f t="shared" si="4"/>
        <v>0</v>
      </c>
      <c r="G144" s="422" t="s">
        <v>1687</v>
      </c>
      <c r="H144" s="55" t="s">
        <v>73</v>
      </c>
      <c r="I144" s="55" t="s">
        <v>1695</v>
      </c>
      <c r="J144" s="417"/>
      <c r="K144" s="418" t="s">
        <v>150</v>
      </c>
      <c r="L144" s="167"/>
      <c r="M144" s="167"/>
      <c r="N144" s="41">
        <v>3</v>
      </c>
      <c r="O144" s="167" t="s">
        <v>1696</v>
      </c>
      <c r="P144" s="167"/>
      <c r="Q144" s="167"/>
      <c r="R144" s="167"/>
      <c r="S144" s="418"/>
      <c r="T144" s="418"/>
      <c r="U144" s="418"/>
      <c r="V144" s="418"/>
    </row>
    <row r="145" spans="1:22" ht="330" x14ac:dyDescent="0.2">
      <c r="B145" s="58">
        <v>2</v>
      </c>
      <c r="C145" s="55" t="s">
        <v>349</v>
      </c>
      <c r="D145" s="338">
        <v>1242000324</v>
      </c>
      <c r="E145" s="298">
        <v>4680000</v>
      </c>
      <c r="F145" s="114">
        <f t="shared" si="4"/>
        <v>3.7681149590424743E-3</v>
      </c>
      <c r="G145" s="59" t="s">
        <v>1708</v>
      </c>
      <c r="H145" s="55" t="s">
        <v>73</v>
      </c>
      <c r="I145" s="56"/>
      <c r="J145" s="61" t="s">
        <v>1477</v>
      </c>
      <c r="K145" s="55"/>
      <c r="L145" s="72"/>
      <c r="M145" s="40">
        <v>2</v>
      </c>
      <c r="N145" s="57"/>
      <c r="O145" s="87" t="s">
        <v>1699</v>
      </c>
      <c r="P145" s="55">
        <v>509</v>
      </c>
      <c r="Q145" s="298">
        <v>4680000</v>
      </c>
      <c r="R145" s="91"/>
      <c r="S145" s="71"/>
      <c r="T145" s="91"/>
      <c r="U145" s="55"/>
      <c r="V145" s="167"/>
    </row>
    <row r="146" spans="1:22" ht="214.5" x14ac:dyDescent="0.2">
      <c r="B146" s="124" t="s">
        <v>367</v>
      </c>
      <c r="C146" s="59" t="s">
        <v>368</v>
      </c>
      <c r="D146" s="340">
        <v>308500473.62</v>
      </c>
      <c r="E146" s="298"/>
      <c r="F146" s="114">
        <f t="shared" ref="F146:F170" si="5">+E146/D146</f>
        <v>0</v>
      </c>
      <c r="G146" s="59" t="s">
        <v>1729</v>
      </c>
      <c r="H146" s="55" t="s">
        <v>73</v>
      </c>
      <c r="I146" s="56" t="s">
        <v>1731</v>
      </c>
      <c r="J146" s="61"/>
      <c r="K146" s="55" t="s">
        <v>150</v>
      </c>
      <c r="L146" s="72"/>
      <c r="M146" s="203"/>
      <c r="N146" s="41">
        <v>3</v>
      </c>
      <c r="O146" s="87" t="s">
        <v>1711</v>
      </c>
      <c r="P146" s="55"/>
      <c r="Q146" s="298"/>
      <c r="R146" s="91"/>
      <c r="S146" s="71"/>
      <c r="T146" s="91"/>
      <c r="U146" s="55"/>
      <c r="V146" s="167"/>
    </row>
    <row r="147" spans="1:22" ht="148.5" x14ac:dyDescent="0.2">
      <c r="B147" s="182">
        <v>2</v>
      </c>
      <c r="C147" s="180" t="s">
        <v>349</v>
      </c>
      <c r="D147" s="391">
        <v>1242000324</v>
      </c>
      <c r="E147" s="393"/>
      <c r="F147" s="200">
        <f t="shared" ref="F147:F171" si="6">+E147/D147</f>
        <v>0</v>
      </c>
      <c r="G147" s="187" t="s">
        <v>1730</v>
      </c>
      <c r="H147" s="180" t="s">
        <v>73</v>
      </c>
      <c r="I147" s="184" t="s">
        <v>1732</v>
      </c>
      <c r="J147" s="128"/>
      <c r="K147" s="180" t="s">
        <v>150</v>
      </c>
      <c r="L147" s="191"/>
      <c r="M147" s="176"/>
      <c r="N147" s="47">
        <v>3</v>
      </c>
      <c r="O147" s="192" t="s">
        <v>1711</v>
      </c>
      <c r="P147" s="180"/>
      <c r="Q147" s="393"/>
      <c r="R147" s="342"/>
      <c r="S147" s="532"/>
      <c r="T147" s="342"/>
      <c r="U147" s="180"/>
      <c r="V147" s="318"/>
    </row>
    <row r="148" spans="1:22" ht="198" x14ac:dyDescent="0.3">
      <c r="A148" s="2">
        <v>0</v>
      </c>
      <c r="B148" s="449"/>
      <c r="C148" s="554" t="s">
        <v>1961</v>
      </c>
      <c r="D148" s="340">
        <v>308500473.62</v>
      </c>
      <c r="E148" s="61">
        <v>1370745</v>
      </c>
      <c r="F148" s="134">
        <f t="shared" si="5"/>
        <v>4.443250877107033E-3</v>
      </c>
      <c r="G148" s="372" t="s">
        <v>1955</v>
      </c>
      <c r="H148" s="111" t="s">
        <v>63</v>
      </c>
      <c r="I148" s="479"/>
      <c r="J148" s="555"/>
      <c r="K148" s="180" t="s">
        <v>150</v>
      </c>
      <c r="L148" s="302"/>
      <c r="M148" s="40">
        <v>2</v>
      </c>
      <c r="N148" s="400"/>
      <c r="O148" s="302" t="s">
        <v>1744</v>
      </c>
      <c r="P148" s="55" t="s">
        <v>1931</v>
      </c>
      <c r="Q148" s="61">
        <v>1370745</v>
      </c>
      <c r="R148" s="400"/>
      <c r="S148" s="495"/>
      <c r="T148" s="495"/>
      <c r="U148" s="495"/>
      <c r="V148" s="495"/>
    </row>
    <row r="149" spans="1:22" ht="346.5" x14ac:dyDescent="0.3">
      <c r="B149" s="449"/>
      <c r="C149" s="554" t="s">
        <v>1962</v>
      </c>
      <c r="D149" s="175">
        <v>80893591</v>
      </c>
      <c r="E149" s="61">
        <v>10000000</v>
      </c>
      <c r="F149" s="134">
        <f t="shared" si="6"/>
        <v>0.12361918758186913</v>
      </c>
      <c r="G149" s="372" t="s">
        <v>1956</v>
      </c>
      <c r="H149" s="111" t="s">
        <v>63</v>
      </c>
      <c r="I149" s="479"/>
      <c r="J149" s="555"/>
      <c r="K149" s="180" t="s">
        <v>150</v>
      </c>
      <c r="L149" s="302"/>
      <c r="M149" s="40">
        <v>2</v>
      </c>
      <c r="N149" s="400"/>
      <c r="O149" s="302" t="s">
        <v>1744</v>
      </c>
      <c r="P149" s="55" t="s">
        <v>1932</v>
      </c>
      <c r="Q149" s="61">
        <v>10000000</v>
      </c>
      <c r="R149" s="400"/>
      <c r="S149" s="495"/>
      <c r="T149" s="495"/>
      <c r="U149" s="495"/>
      <c r="V149" s="495"/>
    </row>
    <row r="150" spans="1:22" ht="346.5" x14ac:dyDescent="0.3">
      <c r="B150" s="449"/>
      <c r="C150" s="554" t="s">
        <v>1963</v>
      </c>
      <c r="D150" s="391">
        <v>1242000324</v>
      </c>
      <c r="E150" s="61">
        <v>12740000</v>
      </c>
      <c r="F150" s="134">
        <f t="shared" si="5"/>
        <v>1.0257646277393402E-2</v>
      </c>
      <c r="G150" s="372" t="s">
        <v>1957</v>
      </c>
      <c r="H150" s="111" t="s">
        <v>63</v>
      </c>
      <c r="I150" s="479"/>
      <c r="J150" s="555"/>
      <c r="K150" s="180" t="s">
        <v>150</v>
      </c>
      <c r="L150" s="302"/>
      <c r="M150" s="40">
        <v>2</v>
      </c>
      <c r="N150" s="400"/>
      <c r="O150" s="302" t="s">
        <v>1744</v>
      </c>
      <c r="P150" s="55" t="s">
        <v>1933</v>
      </c>
      <c r="Q150" s="61">
        <v>12740000</v>
      </c>
      <c r="R150" s="400"/>
      <c r="S150" s="495"/>
      <c r="T150" s="495"/>
      <c r="U150" s="495"/>
      <c r="V150" s="495"/>
    </row>
    <row r="151" spans="1:22" ht="198" x14ac:dyDescent="0.3">
      <c r="B151" s="449"/>
      <c r="C151" s="554" t="s">
        <v>1963</v>
      </c>
      <c r="D151" s="391">
        <v>1242000324</v>
      </c>
      <c r="E151" s="61">
        <v>10400000</v>
      </c>
      <c r="F151" s="134">
        <f t="shared" si="6"/>
        <v>8.3735887978721654E-3</v>
      </c>
      <c r="G151" s="372" t="s">
        <v>1958</v>
      </c>
      <c r="H151" s="111" t="s">
        <v>63</v>
      </c>
      <c r="I151" s="479"/>
      <c r="J151" s="555"/>
      <c r="K151" s="180" t="s">
        <v>150</v>
      </c>
      <c r="L151" s="302"/>
      <c r="M151" s="40">
        <v>2</v>
      </c>
      <c r="N151" s="400"/>
      <c r="O151" s="302" t="s">
        <v>1744</v>
      </c>
      <c r="P151" s="55" t="s">
        <v>1934</v>
      </c>
      <c r="Q151" s="61">
        <v>10400000</v>
      </c>
      <c r="R151" s="400"/>
      <c r="S151" s="495"/>
      <c r="T151" s="495"/>
      <c r="U151" s="495"/>
      <c r="V151" s="495"/>
    </row>
    <row r="152" spans="1:22" ht="165" x14ac:dyDescent="0.3">
      <c r="B152" s="449"/>
      <c r="C152" s="554" t="s">
        <v>1963</v>
      </c>
      <c r="D152" s="391">
        <v>1242000324</v>
      </c>
      <c r="E152" s="61">
        <v>11700000</v>
      </c>
      <c r="F152" s="134">
        <f t="shared" si="5"/>
        <v>9.420287397606187E-3</v>
      </c>
      <c r="G152" s="372" t="s">
        <v>1959</v>
      </c>
      <c r="H152" s="111" t="s">
        <v>63</v>
      </c>
      <c r="I152" s="479"/>
      <c r="J152" s="555"/>
      <c r="K152" s="180" t="s">
        <v>150</v>
      </c>
      <c r="L152" s="302"/>
      <c r="M152" s="40">
        <v>2</v>
      </c>
      <c r="N152" s="400"/>
      <c r="O152" s="302" t="s">
        <v>1744</v>
      </c>
      <c r="P152" s="55" t="s">
        <v>1935</v>
      </c>
      <c r="Q152" s="61">
        <v>11700000</v>
      </c>
      <c r="R152" s="400"/>
      <c r="S152" s="495"/>
      <c r="T152" s="495"/>
      <c r="U152" s="495"/>
      <c r="V152" s="495"/>
    </row>
    <row r="153" spans="1:22" ht="247.5" x14ac:dyDescent="0.3">
      <c r="B153" s="449"/>
      <c r="C153" s="554" t="s">
        <v>1964</v>
      </c>
      <c r="D153" s="175">
        <v>7646393</v>
      </c>
      <c r="E153" s="61">
        <v>8580000</v>
      </c>
      <c r="F153" s="134">
        <f t="shared" si="6"/>
        <v>1.122097700183603</v>
      </c>
      <c r="G153" s="372" t="s">
        <v>1960</v>
      </c>
      <c r="H153" s="111" t="s">
        <v>63</v>
      </c>
      <c r="I153" s="479"/>
      <c r="J153" s="555"/>
      <c r="K153" s="180" t="s">
        <v>150</v>
      </c>
      <c r="L153" s="302"/>
      <c r="M153" s="40">
        <v>2</v>
      </c>
      <c r="N153" s="400"/>
      <c r="O153" s="302" t="s">
        <v>1744</v>
      </c>
      <c r="P153" s="55" t="s">
        <v>1936</v>
      </c>
      <c r="Q153" s="61">
        <v>8580000</v>
      </c>
      <c r="R153" s="400"/>
      <c r="S153" s="495"/>
      <c r="T153" s="495"/>
      <c r="U153" s="495"/>
      <c r="V153" s="495"/>
    </row>
    <row r="154" spans="1:22" ht="214.5" x14ac:dyDescent="0.3">
      <c r="B154" s="449"/>
      <c r="C154" s="554" t="s">
        <v>1962</v>
      </c>
      <c r="D154" s="175">
        <v>80893591</v>
      </c>
      <c r="E154" s="61">
        <v>9860000</v>
      </c>
      <c r="F154" s="134">
        <f t="shared" si="5"/>
        <v>0.12188851895572296</v>
      </c>
      <c r="G154" s="372" t="s">
        <v>1913</v>
      </c>
      <c r="H154" s="111" t="s">
        <v>63</v>
      </c>
      <c r="I154" s="479"/>
      <c r="J154" s="555"/>
      <c r="K154" s="180" t="s">
        <v>150</v>
      </c>
      <c r="L154" s="302"/>
      <c r="M154" s="40">
        <v>2</v>
      </c>
      <c r="N154" s="400"/>
      <c r="O154" s="302" t="s">
        <v>1744</v>
      </c>
      <c r="P154" s="55" t="s">
        <v>1937</v>
      </c>
      <c r="Q154" s="61">
        <v>9860000</v>
      </c>
      <c r="R154" s="400"/>
      <c r="S154" s="495"/>
      <c r="T154" s="495"/>
      <c r="U154" s="495"/>
      <c r="V154" s="495"/>
    </row>
    <row r="155" spans="1:22" ht="297" x14ac:dyDescent="0.3">
      <c r="B155" s="449"/>
      <c r="C155" s="554" t="s">
        <v>1964</v>
      </c>
      <c r="D155" s="175">
        <v>7646393</v>
      </c>
      <c r="E155" s="61">
        <v>5899500</v>
      </c>
      <c r="F155" s="134">
        <f t="shared" si="6"/>
        <v>0.77154025433952977</v>
      </c>
      <c r="G155" s="372" t="s">
        <v>1914</v>
      </c>
      <c r="H155" s="111" t="s">
        <v>63</v>
      </c>
      <c r="I155" s="479"/>
      <c r="J155" s="555"/>
      <c r="K155" s="556" t="s">
        <v>266</v>
      </c>
      <c r="L155" s="302"/>
      <c r="M155" s="40">
        <v>2</v>
      </c>
      <c r="N155" s="400"/>
      <c r="O155" s="302" t="s">
        <v>1744</v>
      </c>
      <c r="P155" s="55" t="s">
        <v>1938</v>
      </c>
      <c r="Q155" s="61">
        <v>5899500</v>
      </c>
      <c r="R155" s="400"/>
      <c r="S155" s="495"/>
      <c r="T155" s="495"/>
      <c r="U155" s="495"/>
      <c r="V155" s="495"/>
    </row>
    <row r="156" spans="1:22" ht="313.5" x14ac:dyDescent="0.3">
      <c r="B156" s="449"/>
      <c r="C156" s="554" t="s">
        <v>1965</v>
      </c>
      <c r="D156" s="175">
        <v>80893591</v>
      </c>
      <c r="E156" s="61">
        <v>8333604</v>
      </c>
      <c r="F156" s="134">
        <f t="shared" si="5"/>
        <v>0.10301933561090149</v>
      </c>
      <c r="G156" s="372" t="s">
        <v>1915</v>
      </c>
      <c r="H156" s="111" t="s">
        <v>63</v>
      </c>
      <c r="I156" s="479"/>
      <c r="J156" s="555"/>
      <c r="K156" s="556" t="s">
        <v>266</v>
      </c>
      <c r="L156" s="302"/>
      <c r="M156" s="40">
        <v>2</v>
      </c>
      <c r="N156" s="400"/>
      <c r="O156" s="302" t="s">
        <v>1744</v>
      </c>
      <c r="P156" s="55" t="s">
        <v>1939</v>
      </c>
      <c r="Q156" s="61">
        <v>8333604</v>
      </c>
      <c r="R156" s="400"/>
      <c r="S156" s="495"/>
      <c r="T156" s="495"/>
      <c r="U156" s="495"/>
      <c r="V156" s="495"/>
    </row>
    <row r="157" spans="1:22" ht="346.5" x14ac:dyDescent="0.3">
      <c r="B157" s="449"/>
      <c r="C157" s="554" t="s">
        <v>1965</v>
      </c>
      <c r="D157" s="175">
        <v>80893591</v>
      </c>
      <c r="E157" s="61">
        <v>4624750</v>
      </c>
      <c r="F157" s="134">
        <f t="shared" si="6"/>
        <v>5.7170783776924923E-2</v>
      </c>
      <c r="G157" s="372" t="s">
        <v>1916</v>
      </c>
      <c r="H157" s="111" t="s">
        <v>63</v>
      </c>
      <c r="I157" s="479"/>
      <c r="J157" s="555"/>
      <c r="K157" s="556" t="s">
        <v>136</v>
      </c>
      <c r="L157" s="302"/>
      <c r="M157" s="40">
        <v>2</v>
      </c>
      <c r="N157" s="400"/>
      <c r="O157" s="302" t="s">
        <v>1744</v>
      </c>
      <c r="P157" s="55" t="s">
        <v>1940</v>
      </c>
      <c r="Q157" s="61">
        <v>4624750</v>
      </c>
      <c r="R157" s="400"/>
      <c r="S157" s="495"/>
      <c r="T157" s="495"/>
      <c r="U157" s="495"/>
      <c r="V157" s="495"/>
    </row>
    <row r="158" spans="1:22" ht="313.5" x14ac:dyDescent="0.3">
      <c r="B158" s="449"/>
      <c r="C158" s="500" t="s">
        <v>1964</v>
      </c>
      <c r="D158" s="175">
        <v>7646393</v>
      </c>
      <c r="E158" s="208">
        <v>1879804</v>
      </c>
      <c r="F158" s="134">
        <f t="shared" si="5"/>
        <v>0.24584192834451485</v>
      </c>
      <c r="G158" s="207" t="s">
        <v>1917</v>
      </c>
      <c r="H158" s="111" t="s">
        <v>63</v>
      </c>
      <c r="I158" s="479"/>
      <c r="J158" s="555"/>
      <c r="K158" s="556" t="s">
        <v>136</v>
      </c>
      <c r="L158" s="302"/>
      <c r="M158" s="40">
        <v>2</v>
      </c>
      <c r="N158" s="400"/>
      <c r="O158" s="302" t="s">
        <v>1744</v>
      </c>
      <c r="P158" s="107" t="s">
        <v>1941</v>
      </c>
      <c r="Q158" s="208">
        <v>1879804</v>
      </c>
      <c r="R158" s="400"/>
      <c r="S158" s="495"/>
      <c r="T158" s="495"/>
      <c r="U158" s="495"/>
      <c r="V158" s="495"/>
    </row>
    <row r="159" spans="1:22" ht="247.5" x14ac:dyDescent="0.3">
      <c r="B159" s="449"/>
      <c r="C159" s="500" t="s">
        <v>1964</v>
      </c>
      <c r="D159" s="175">
        <v>7646393</v>
      </c>
      <c r="E159" s="208">
        <v>2700000</v>
      </c>
      <c r="F159" s="134">
        <f t="shared" si="6"/>
        <v>0.35310766788994497</v>
      </c>
      <c r="G159" s="207" t="s">
        <v>1918</v>
      </c>
      <c r="H159" s="111" t="s">
        <v>63</v>
      </c>
      <c r="I159" s="479"/>
      <c r="J159" s="555"/>
      <c r="K159" s="556" t="s">
        <v>136</v>
      </c>
      <c r="L159" s="302"/>
      <c r="M159" s="40">
        <v>2</v>
      </c>
      <c r="N159" s="400"/>
      <c r="O159" s="302" t="s">
        <v>1744</v>
      </c>
      <c r="P159" s="107" t="s">
        <v>1942</v>
      </c>
      <c r="Q159" s="208">
        <v>2700000</v>
      </c>
      <c r="R159" s="400"/>
      <c r="S159" s="495"/>
      <c r="T159" s="495"/>
      <c r="U159" s="495"/>
      <c r="V159" s="495"/>
    </row>
    <row r="160" spans="1:22" ht="231" x14ac:dyDescent="0.3">
      <c r="B160" s="449"/>
      <c r="C160" s="500" t="s">
        <v>1964</v>
      </c>
      <c r="D160" s="175">
        <v>7646393</v>
      </c>
      <c r="E160" s="208">
        <v>1950000</v>
      </c>
      <c r="F160" s="134">
        <f t="shared" si="5"/>
        <v>0.2550222045871825</v>
      </c>
      <c r="G160" s="207" t="s">
        <v>1919</v>
      </c>
      <c r="H160" s="111" t="s">
        <v>63</v>
      </c>
      <c r="I160" s="479"/>
      <c r="J160" s="555"/>
      <c r="K160" s="556" t="s">
        <v>136</v>
      </c>
      <c r="L160" s="302"/>
      <c r="M160" s="40">
        <v>2</v>
      </c>
      <c r="N160" s="400"/>
      <c r="O160" s="302" t="s">
        <v>1744</v>
      </c>
      <c r="P160" s="107" t="s">
        <v>1943</v>
      </c>
      <c r="Q160" s="208">
        <v>1950000</v>
      </c>
      <c r="R160" s="400"/>
      <c r="S160" s="495"/>
      <c r="T160" s="495"/>
      <c r="U160" s="495"/>
      <c r="V160" s="495"/>
    </row>
    <row r="161" spans="2:22" ht="198" x14ac:dyDescent="0.3">
      <c r="B161" s="449"/>
      <c r="C161" s="500" t="s">
        <v>1966</v>
      </c>
      <c r="D161" s="175">
        <v>80893591</v>
      </c>
      <c r="E161" s="208">
        <v>6366500</v>
      </c>
      <c r="F161" s="134">
        <f t="shared" si="6"/>
        <v>7.8702155773996973E-2</v>
      </c>
      <c r="G161" s="207" t="s">
        <v>1920</v>
      </c>
      <c r="H161" s="111" t="s">
        <v>63</v>
      </c>
      <c r="I161" s="479"/>
      <c r="J161" s="555"/>
      <c r="K161" s="556" t="s">
        <v>136</v>
      </c>
      <c r="L161" s="302"/>
      <c r="M161" s="40">
        <v>2</v>
      </c>
      <c r="N161" s="400"/>
      <c r="O161" s="302" t="s">
        <v>1744</v>
      </c>
      <c r="P161" s="107" t="s">
        <v>1944</v>
      </c>
      <c r="Q161" s="208">
        <v>6366500</v>
      </c>
      <c r="R161" s="400"/>
      <c r="S161" s="495"/>
      <c r="T161" s="495"/>
      <c r="U161" s="495"/>
      <c r="V161" s="495"/>
    </row>
    <row r="162" spans="2:22" ht="264" x14ac:dyDescent="0.3">
      <c r="B162" s="449"/>
      <c r="C162" s="500" t="s">
        <v>1962</v>
      </c>
      <c r="D162" s="175">
        <v>80893591</v>
      </c>
      <c r="E162" s="208">
        <v>13387969</v>
      </c>
      <c r="F162" s="134">
        <f t="shared" si="5"/>
        <v>0.16550098511512487</v>
      </c>
      <c r="G162" s="207" t="s">
        <v>1921</v>
      </c>
      <c r="H162" s="111" t="s">
        <v>63</v>
      </c>
      <c r="I162" s="479"/>
      <c r="J162" s="555"/>
      <c r="K162" s="556" t="s">
        <v>136</v>
      </c>
      <c r="L162" s="302"/>
      <c r="M162" s="40">
        <v>2</v>
      </c>
      <c r="N162" s="400"/>
      <c r="O162" s="302" t="s">
        <v>1744</v>
      </c>
      <c r="P162" s="107" t="s">
        <v>1945</v>
      </c>
      <c r="Q162" s="208">
        <v>13387969</v>
      </c>
      <c r="R162" s="400"/>
      <c r="S162" s="495"/>
      <c r="T162" s="495"/>
      <c r="U162" s="495"/>
      <c r="V162" s="495"/>
    </row>
    <row r="163" spans="2:22" ht="297" x14ac:dyDescent="0.3">
      <c r="B163" s="449"/>
      <c r="C163" s="500" t="s">
        <v>1961</v>
      </c>
      <c r="D163" s="340">
        <v>308500473.62</v>
      </c>
      <c r="E163" s="208">
        <v>900000</v>
      </c>
      <c r="F163" s="134">
        <f t="shared" si="6"/>
        <v>2.9173374985109043E-3</v>
      </c>
      <c r="G163" s="207" t="s">
        <v>1922</v>
      </c>
      <c r="H163" s="111" t="s">
        <v>63</v>
      </c>
      <c r="I163" s="479"/>
      <c r="J163" s="555"/>
      <c r="K163" s="556" t="s">
        <v>136</v>
      </c>
      <c r="L163" s="302"/>
      <c r="M163" s="40">
        <v>2</v>
      </c>
      <c r="N163" s="400"/>
      <c r="O163" s="302" t="s">
        <v>1744</v>
      </c>
      <c r="P163" s="107" t="s">
        <v>1946</v>
      </c>
      <c r="Q163" s="208">
        <v>900000</v>
      </c>
      <c r="R163" s="400"/>
      <c r="S163" s="495"/>
      <c r="T163" s="495"/>
      <c r="U163" s="495"/>
      <c r="V163" s="495"/>
    </row>
    <row r="164" spans="2:22" ht="181.5" x14ac:dyDescent="0.3">
      <c r="B164" s="449"/>
      <c r="C164" s="500" t="s">
        <v>1963</v>
      </c>
      <c r="D164" s="391">
        <v>1242000324</v>
      </c>
      <c r="E164" s="208">
        <v>17000000</v>
      </c>
      <c r="F164" s="134">
        <f t="shared" si="5"/>
        <v>1.3687597073444887E-2</v>
      </c>
      <c r="G164" s="207" t="s">
        <v>1923</v>
      </c>
      <c r="H164" s="111" t="s">
        <v>63</v>
      </c>
      <c r="I164" s="479"/>
      <c r="J164" s="555"/>
      <c r="K164" s="556" t="s">
        <v>136</v>
      </c>
      <c r="L164" s="302"/>
      <c r="M164" s="40">
        <v>2</v>
      </c>
      <c r="N164" s="400"/>
      <c r="O164" s="302" t="s">
        <v>1744</v>
      </c>
      <c r="P164" s="107" t="s">
        <v>1947</v>
      </c>
      <c r="Q164" s="208">
        <v>17000000</v>
      </c>
      <c r="R164" s="400"/>
      <c r="S164" s="495"/>
      <c r="T164" s="495"/>
      <c r="U164" s="495"/>
      <c r="V164" s="495"/>
    </row>
    <row r="165" spans="2:22" ht="132" x14ac:dyDescent="0.3">
      <c r="B165" s="449"/>
      <c r="C165" s="500" t="s">
        <v>1961</v>
      </c>
      <c r="D165" s="340">
        <v>308500473.62</v>
      </c>
      <c r="E165" s="208">
        <v>43804919</v>
      </c>
      <c r="F165" s="134">
        <f t="shared" si="6"/>
        <v>0.14199303646436975</v>
      </c>
      <c r="G165" s="207" t="s">
        <v>1924</v>
      </c>
      <c r="H165" s="111" t="s">
        <v>63</v>
      </c>
      <c r="I165" s="479"/>
      <c r="J165" s="555"/>
      <c r="K165" s="556" t="s">
        <v>136</v>
      </c>
      <c r="L165" s="302"/>
      <c r="M165" s="40">
        <v>2</v>
      </c>
      <c r="N165" s="400"/>
      <c r="O165" s="302" t="s">
        <v>1744</v>
      </c>
      <c r="P165" s="107" t="s">
        <v>1948</v>
      </c>
      <c r="Q165" s="208">
        <v>43804919</v>
      </c>
      <c r="R165" s="400"/>
      <c r="S165" s="495"/>
      <c r="T165" s="495"/>
      <c r="U165" s="495"/>
      <c r="V165" s="495"/>
    </row>
    <row r="166" spans="2:22" ht="264" x14ac:dyDescent="0.3">
      <c r="B166" s="449"/>
      <c r="C166" s="500" t="s">
        <v>1962</v>
      </c>
      <c r="D166" s="175">
        <v>80893591</v>
      </c>
      <c r="E166" s="208">
        <v>15097000</v>
      </c>
      <c r="F166" s="134">
        <f t="shared" si="5"/>
        <v>0.18662788749234782</v>
      </c>
      <c r="G166" s="207" t="s">
        <v>1925</v>
      </c>
      <c r="H166" s="111" t="s">
        <v>63</v>
      </c>
      <c r="I166" s="479"/>
      <c r="J166" s="555"/>
      <c r="K166" s="556" t="s">
        <v>136</v>
      </c>
      <c r="L166" s="302"/>
      <c r="M166" s="40">
        <v>2</v>
      </c>
      <c r="N166" s="400"/>
      <c r="O166" s="302" t="s">
        <v>1744</v>
      </c>
      <c r="P166" s="107" t="s">
        <v>1949</v>
      </c>
      <c r="Q166" s="208">
        <v>15097000</v>
      </c>
      <c r="R166" s="400"/>
      <c r="S166" s="495"/>
      <c r="T166" s="495"/>
      <c r="U166" s="495"/>
      <c r="V166" s="495"/>
    </row>
    <row r="167" spans="2:22" ht="264" x14ac:dyDescent="0.3">
      <c r="B167" s="449"/>
      <c r="C167" s="500" t="s">
        <v>1962</v>
      </c>
      <c r="D167" s="175">
        <v>80893591</v>
      </c>
      <c r="E167" s="208">
        <v>13387969</v>
      </c>
      <c r="F167" s="134">
        <f t="shared" si="6"/>
        <v>0.16550098511512487</v>
      </c>
      <c r="G167" s="207" t="s">
        <v>1926</v>
      </c>
      <c r="H167" s="111" t="s">
        <v>63</v>
      </c>
      <c r="I167" s="479"/>
      <c r="J167" s="555"/>
      <c r="K167" s="556" t="s">
        <v>136</v>
      </c>
      <c r="L167" s="302"/>
      <c r="M167" s="40">
        <v>2</v>
      </c>
      <c r="N167" s="400"/>
      <c r="O167" s="302" t="s">
        <v>1744</v>
      </c>
      <c r="P167" s="107" t="s">
        <v>1950</v>
      </c>
      <c r="Q167" s="208">
        <v>13387969</v>
      </c>
      <c r="R167" s="400"/>
      <c r="S167" s="495"/>
      <c r="T167" s="495"/>
      <c r="U167" s="495"/>
      <c r="V167" s="495"/>
    </row>
    <row r="168" spans="2:22" ht="280.5" x14ac:dyDescent="0.3">
      <c r="B168" s="449"/>
      <c r="C168" s="500" t="s">
        <v>1962</v>
      </c>
      <c r="D168" s="175">
        <v>80893591</v>
      </c>
      <c r="E168" s="208">
        <v>6000400</v>
      </c>
      <c r="F168" s="134">
        <f t="shared" si="5"/>
        <v>7.4176457316624755E-2</v>
      </c>
      <c r="G168" s="207" t="s">
        <v>1927</v>
      </c>
      <c r="H168" s="111" t="s">
        <v>63</v>
      </c>
      <c r="I168" s="479"/>
      <c r="J168" s="555"/>
      <c r="K168" s="556" t="s">
        <v>136</v>
      </c>
      <c r="L168" s="302"/>
      <c r="M168" s="40">
        <v>2</v>
      </c>
      <c r="N168" s="400"/>
      <c r="O168" s="302" t="s">
        <v>1744</v>
      </c>
      <c r="P168" s="107" t="s">
        <v>1951</v>
      </c>
      <c r="Q168" s="208">
        <v>6000400</v>
      </c>
      <c r="R168" s="400"/>
      <c r="S168" s="495"/>
      <c r="T168" s="495"/>
      <c r="U168" s="495"/>
      <c r="V168" s="495"/>
    </row>
    <row r="169" spans="2:22" ht="264" x14ac:dyDescent="0.3">
      <c r="B169" s="449"/>
      <c r="C169" s="500" t="s">
        <v>1963</v>
      </c>
      <c r="D169" s="391">
        <v>1242000324</v>
      </c>
      <c r="E169" s="208">
        <v>3000000</v>
      </c>
      <c r="F169" s="134">
        <f t="shared" si="6"/>
        <v>2.4154583070785094E-3</v>
      </c>
      <c r="G169" s="207" t="s">
        <v>1928</v>
      </c>
      <c r="H169" s="111" t="s">
        <v>63</v>
      </c>
      <c r="I169" s="479"/>
      <c r="J169" s="555"/>
      <c r="K169" s="556" t="s">
        <v>136</v>
      </c>
      <c r="L169" s="302"/>
      <c r="M169" s="40">
        <v>2</v>
      </c>
      <c r="N169" s="400"/>
      <c r="O169" s="302" t="s">
        <v>1744</v>
      </c>
      <c r="P169" s="107" t="s">
        <v>1952</v>
      </c>
      <c r="Q169" s="208">
        <v>3000000</v>
      </c>
      <c r="R169" s="400"/>
      <c r="S169" s="495"/>
      <c r="T169" s="495"/>
      <c r="U169" s="495"/>
      <c r="V169" s="495"/>
    </row>
    <row r="170" spans="2:22" ht="247.5" x14ac:dyDescent="0.3">
      <c r="B170" s="449"/>
      <c r="C170" s="500" t="s">
        <v>1963</v>
      </c>
      <c r="D170" s="391">
        <v>1242000324</v>
      </c>
      <c r="E170" s="208">
        <v>3000000</v>
      </c>
      <c r="F170" s="134">
        <f t="shared" si="5"/>
        <v>2.4154583070785094E-3</v>
      </c>
      <c r="G170" s="207" t="s">
        <v>1929</v>
      </c>
      <c r="H170" s="111" t="s">
        <v>63</v>
      </c>
      <c r="I170" s="479"/>
      <c r="J170" s="555"/>
      <c r="K170" s="556" t="s">
        <v>136</v>
      </c>
      <c r="L170" s="302"/>
      <c r="M170" s="40">
        <v>2</v>
      </c>
      <c r="N170" s="400"/>
      <c r="O170" s="302" t="s">
        <v>1744</v>
      </c>
      <c r="P170" s="107" t="s">
        <v>1953</v>
      </c>
      <c r="Q170" s="208">
        <v>3000000</v>
      </c>
      <c r="R170" s="400"/>
      <c r="S170" s="495"/>
      <c r="T170" s="495"/>
      <c r="U170" s="495"/>
      <c r="V170" s="495"/>
    </row>
    <row r="171" spans="2:22" ht="148.5" x14ac:dyDescent="0.3">
      <c r="B171" s="449"/>
      <c r="C171" s="500" t="s">
        <v>1961</v>
      </c>
      <c r="D171" s="340">
        <v>308500473.62</v>
      </c>
      <c r="E171" s="208">
        <v>1320000</v>
      </c>
      <c r="F171" s="134">
        <f t="shared" si="6"/>
        <v>4.2787616644826597E-3</v>
      </c>
      <c r="G171" s="207" t="s">
        <v>1930</v>
      </c>
      <c r="H171" s="111" t="s">
        <v>63</v>
      </c>
      <c r="I171" s="479"/>
      <c r="J171" s="555"/>
      <c r="K171" s="556" t="s">
        <v>136</v>
      </c>
      <c r="L171" s="302"/>
      <c r="M171" s="40">
        <v>2</v>
      </c>
      <c r="N171" s="400"/>
      <c r="O171" s="302" t="s">
        <v>1744</v>
      </c>
      <c r="P171" s="107" t="s">
        <v>1954</v>
      </c>
      <c r="Q171" s="208">
        <v>1320000</v>
      </c>
      <c r="R171" s="400"/>
      <c r="S171" s="495"/>
      <c r="T171" s="495"/>
      <c r="U171" s="495"/>
      <c r="V171" s="495"/>
    </row>
  </sheetData>
  <sheetProtection algorithmName="SHA-512" hashValue="+lXSFeDQ6zLmYZSLtFPrq73n/bI/AVDpcxBvYdZTekF5O7KYHv7GDJwSXjnGSa15mGzPzdiCIreqDTuLyaah4w==" saltValue="WPC69NEVoOAnYptiT8kn+w==" spinCount="100000" sheet="1" objects="1" scenarios="1" selectLockedCells="1" selectUnlockedCells="1"/>
  <mergeCells count="38">
    <mergeCell ref="J16:J17"/>
    <mergeCell ref="K16:K17"/>
    <mergeCell ref="L16:N16"/>
    <mergeCell ref="O16:O17"/>
    <mergeCell ref="P16:P17"/>
    <mergeCell ref="Q16:Q17"/>
    <mergeCell ref="S16:S17"/>
    <mergeCell ref="U16:U17"/>
    <mergeCell ref="R16:R17"/>
    <mergeCell ref="T16:T17"/>
    <mergeCell ref="H16:H17"/>
    <mergeCell ref="I16:I17"/>
    <mergeCell ref="B14:E14"/>
    <mergeCell ref="H11:H12"/>
    <mergeCell ref="I11:I12"/>
    <mergeCell ref="G11:G12"/>
    <mergeCell ref="B16:B17"/>
    <mergeCell ref="C16:C17"/>
    <mergeCell ref="D16:D17"/>
    <mergeCell ref="E16:E17"/>
    <mergeCell ref="F16:F17"/>
    <mergeCell ref="G16:G17"/>
    <mergeCell ref="V16:V17"/>
    <mergeCell ref="B2:C4"/>
    <mergeCell ref="D2:T2"/>
    <mergeCell ref="U2:V2"/>
    <mergeCell ref="D3:T3"/>
    <mergeCell ref="U3:V3"/>
    <mergeCell ref="D4:T4"/>
    <mergeCell ref="U4:V4"/>
    <mergeCell ref="C8:D8"/>
    <mergeCell ref="C9:D9"/>
    <mergeCell ref="K11:L11"/>
    <mergeCell ref="B11:B12"/>
    <mergeCell ref="C11:C12"/>
    <mergeCell ref="D11:D12"/>
    <mergeCell ref="E11:E12"/>
    <mergeCell ref="F11:F12"/>
  </mergeCells>
  <dataValidations count="1">
    <dataValidation type="list" allowBlank="1" showInputMessage="1" showErrorMessage="1" sqref="H18:H147">
      <formula1>#REF!</formula1>
    </dataValidation>
  </dataValidations>
  <printOptions horizontalCentered="1"/>
  <pageMargins left="0.23622047244094491" right="0.23622047244094491" top="0.74803149606299213" bottom="0.74803149606299213" header="0.31496062992125984" footer="0.31496062992125984"/>
  <pageSetup paperSize="123" scale="50"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1:AC27"/>
  <sheetViews>
    <sheetView topLeftCell="A7" zoomScale="70" zoomScaleNormal="70" workbookViewId="0">
      <selection activeCell="C15" sqref="C15"/>
    </sheetView>
  </sheetViews>
  <sheetFormatPr baseColWidth="10" defaultColWidth="21.28515625" defaultRowHeight="15.75" x14ac:dyDescent="0.2"/>
  <cols>
    <col min="1" max="1" width="0.7109375" style="2" customWidth="1"/>
    <col min="2" max="2" width="9.42578125" style="9" customWidth="1"/>
    <col min="3" max="3" width="27.28515625" style="10" customWidth="1"/>
    <col min="4" max="4" width="22.42578125" style="32" customWidth="1"/>
    <col min="5" max="5" width="24.140625" style="15" customWidth="1"/>
    <col min="6" max="6" width="26.7109375" style="15" customWidth="1"/>
    <col min="7" max="7" width="23.28515625" style="13" customWidth="1"/>
    <col min="8" max="8" width="22" style="13" customWidth="1"/>
    <col min="9" max="9" width="21" style="35" customWidth="1"/>
    <col min="10" max="10" width="16.42578125" style="27" customWidth="1"/>
    <col min="11" max="11" width="12.28515625" style="29" customWidth="1"/>
    <col min="12" max="13" width="5.42578125" style="44" customWidth="1"/>
    <col min="14" max="14" width="5.42578125" style="25" customWidth="1"/>
    <col min="15" max="15" width="15.5703125" style="25" customWidth="1"/>
    <col min="16" max="16" width="13.42578125" style="25" customWidth="1"/>
    <col min="17" max="18" width="16.42578125" style="25" customWidth="1"/>
    <col min="19" max="20" width="16.42578125" style="3" customWidth="1"/>
    <col min="21" max="21" width="16.42578125" style="30" customWidth="1"/>
    <col min="22" max="22" width="20.28515625" style="3" customWidth="1"/>
    <col min="23" max="24" width="14" style="3" customWidth="1"/>
    <col min="25" max="25" width="14" style="2" customWidth="1"/>
    <col min="26" max="16384" width="21.28515625" style="2"/>
  </cols>
  <sheetData>
    <row r="1" spans="1:29" s="5" customFormat="1" x14ac:dyDescent="0.2">
      <c r="A1" s="5" t="s">
        <v>0</v>
      </c>
      <c r="B1" s="8"/>
      <c r="C1" s="8"/>
      <c r="D1" s="31"/>
      <c r="E1" s="14"/>
      <c r="F1" s="14"/>
      <c r="G1" s="12"/>
      <c r="H1" s="12"/>
      <c r="I1" s="34"/>
      <c r="J1" s="26"/>
      <c r="K1" s="28"/>
      <c r="L1" s="42"/>
      <c r="M1" s="42"/>
      <c r="N1" s="23"/>
      <c r="O1" s="23"/>
      <c r="P1" s="23"/>
      <c r="Q1" s="23"/>
      <c r="R1" s="23"/>
      <c r="S1" s="6"/>
      <c r="T1" s="6"/>
      <c r="U1" s="8"/>
    </row>
    <row r="2" spans="1:29" s="8" customFormat="1" ht="31.15" customHeight="1" x14ac:dyDescent="0.2">
      <c r="B2" s="564"/>
      <c r="C2" s="565"/>
      <c r="D2" s="573" t="s">
        <v>1</v>
      </c>
      <c r="E2" s="574"/>
      <c r="F2" s="574"/>
      <c r="G2" s="574"/>
      <c r="H2" s="574"/>
      <c r="I2" s="574"/>
      <c r="J2" s="574"/>
      <c r="K2" s="574"/>
      <c r="L2" s="574"/>
      <c r="M2" s="574"/>
      <c r="N2" s="574"/>
      <c r="O2" s="574"/>
      <c r="P2" s="574"/>
      <c r="Q2" s="574"/>
      <c r="R2" s="574"/>
      <c r="S2" s="574"/>
      <c r="T2" s="575"/>
      <c r="U2" s="573" t="s">
        <v>2</v>
      </c>
      <c r="V2" s="575"/>
      <c r="W2" s="5"/>
      <c r="X2" s="5"/>
      <c r="Y2" s="5"/>
      <c r="Z2" s="5"/>
      <c r="AA2" s="11"/>
      <c r="AB2" s="11"/>
      <c r="AC2" s="11"/>
    </row>
    <row r="3" spans="1:29" s="8" customFormat="1" ht="31.15" customHeight="1" x14ac:dyDescent="0.2">
      <c r="B3" s="566"/>
      <c r="C3" s="567"/>
      <c r="D3" s="573" t="s">
        <v>3</v>
      </c>
      <c r="E3" s="574"/>
      <c r="F3" s="574"/>
      <c r="G3" s="574"/>
      <c r="H3" s="574"/>
      <c r="I3" s="574"/>
      <c r="J3" s="574"/>
      <c r="K3" s="574"/>
      <c r="L3" s="574"/>
      <c r="M3" s="574"/>
      <c r="N3" s="574"/>
      <c r="O3" s="574"/>
      <c r="P3" s="574"/>
      <c r="Q3" s="574"/>
      <c r="R3" s="574"/>
      <c r="S3" s="574"/>
      <c r="T3" s="575"/>
      <c r="U3" s="573" t="s">
        <v>4</v>
      </c>
      <c r="V3" s="575"/>
      <c r="W3" s="5"/>
      <c r="X3" s="5"/>
      <c r="Y3" s="5"/>
      <c r="Z3" s="5"/>
      <c r="AA3" s="11"/>
      <c r="AB3" s="11"/>
      <c r="AC3" s="11"/>
    </row>
    <row r="4" spans="1:29" s="8" customFormat="1" ht="31.15" customHeight="1" x14ac:dyDescent="0.2">
      <c r="B4" s="568"/>
      <c r="C4" s="569"/>
      <c r="D4" s="573" t="s">
        <v>5</v>
      </c>
      <c r="E4" s="574"/>
      <c r="F4" s="574"/>
      <c r="G4" s="574"/>
      <c r="H4" s="574"/>
      <c r="I4" s="574"/>
      <c r="J4" s="574"/>
      <c r="K4" s="574"/>
      <c r="L4" s="574"/>
      <c r="M4" s="574"/>
      <c r="N4" s="574"/>
      <c r="O4" s="574"/>
      <c r="P4" s="574"/>
      <c r="Q4" s="574"/>
      <c r="R4" s="574"/>
      <c r="S4" s="574"/>
      <c r="T4" s="575"/>
      <c r="U4" s="573" t="s">
        <v>6</v>
      </c>
      <c r="V4" s="575"/>
      <c r="W4" s="5"/>
      <c r="X4" s="5"/>
      <c r="Y4" s="5"/>
      <c r="Z4" s="5"/>
      <c r="AA4" s="11"/>
      <c r="AB4" s="11"/>
      <c r="AC4" s="11"/>
    </row>
    <row r="5" spans="1:29" s="5" customFormat="1" ht="16.5" customHeight="1" x14ac:dyDescent="0.2">
      <c r="B5" s="8"/>
      <c r="C5" s="8"/>
      <c r="D5" s="31"/>
      <c r="E5" s="14"/>
      <c r="F5" s="14"/>
      <c r="G5" s="12"/>
      <c r="H5" s="12"/>
      <c r="I5" s="34"/>
      <c r="J5" s="26"/>
      <c r="K5" s="28"/>
      <c r="L5" s="42"/>
      <c r="M5" s="42"/>
      <c r="N5" s="23"/>
      <c r="O5" s="23"/>
      <c r="P5" s="23"/>
      <c r="Q5" s="23"/>
      <c r="R5" s="23"/>
      <c r="S5" s="6"/>
      <c r="T5" s="6"/>
      <c r="U5" s="8"/>
    </row>
    <row r="6" spans="1:29" s="5" customFormat="1" ht="16.5" customHeight="1" x14ac:dyDescent="0.2">
      <c r="B6" s="17" t="s">
        <v>7</v>
      </c>
      <c r="C6" s="8"/>
      <c r="D6" s="31"/>
      <c r="E6" s="14"/>
      <c r="F6" s="14"/>
      <c r="G6" s="12"/>
      <c r="H6" s="12"/>
      <c r="I6" s="34"/>
      <c r="J6" s="26"/>
      <c r="K6" s="28"/>
      <c r="L6" s="42"/>
      <c r="M6" s="42"/>
      <c r="N6" s="24"/>
      <c r="U6" s="8"/>
    </row>
    <row r="7" spans="1:29" s="5" customFormat="1" ht="17.25" customHeight="1" x14ac:dyDescent="0.2">
      <c r="D7" s="24"/>
      <c r="E7" s="19"/>
      <c r="F7" s="19"/>
      <c r="G7" s="12"/>
      <c r="H7" s="12"/>
      <c r="I7" s="34"/>
      <c r="J7" s="26"/>
      <c r="K7" s="28"/>
      <c r="L7" s="42"/>
      <c r="M7" s="42"/>
      <c r="N7" s="23"/>
      <c r="U7" s="8"/>
    </row>
    <row r="8" spans="1:29" s="5" customFormat="1" ht="25.9" customHeight="1" x14ac:dyDescent="0.2">
      <c r="C8" s="601" t="s">
        <v>8</v>
      </c>
      <c r="D8" s="602"/>
      <c r="E8" s="16" t="s">
        <v>1647</v>
      </c>
      <c r="F8" s="19"/>
      <c r="G8" s="12"/>
      <c r="H8" s="12"/>
      <c r="I8" s="34"/>
      <c r="J8" s="26"/>
      <c r="K8" s="28"/>
      <c r="L8" s="42"/>
      <c r="M8" s="42"/>
      <c r="N8" s="23"/>
      <c r="U8" s="8"/>
    </row>
    <row r="9" spans="1:29" s="5" customFormat="1" ht="25.9" customHeight="1" x14ac:dyDescent="0.2">
      <c r="C9" s="601" t="s">
        <v>9</v>
      </c>
      <c r="D9" s="602"/>
      <c r="E9" s="125">
        <v>8</v>
      </c>
      <c r="F9" s="19"/>
      <c r="G9" s="12"/>
      <c r="H9" s="12"/>
      <c r="I9" s="34"/>
      <c r="J9" s="26"/>
      <c r="K9" s="28"/>
      <c r="L9" s="42"/>
      <c r="M9" s="42"/>
      <c r="N9" s="23"/>
      <c r="U9" s="8"/>
    </row>
    <row r="10" spans="1:29" s="5" customFormat="1" ht="25.9" customHeight="1" x14ac:dyDescent="0.2">
      <c r="B10" s="8"/>
      <c r="C10" s="8"/>
      <c r="D10" s="31"/>
      <c r="E10" s="14"/>
      <c r="F10" s="14"/>
      <c r="G10" s="12"/>
      <c r="H10" s="12"/>
      <c r="I10" s="34"/>
      <c r="J10" s="26"/>
      <c r="O10" s="23"/>
      <c r="P10" s="23"/>
      <c r="Q10" s="23"/>
      <c r="R10" s="23"/>
      <c r="S10" s="6"/>
      <c r="T10" s="6"/>
      <c r="U10" s="8"/>
    </row>
    <row r="11" spans="1:29" s="18" customFormat="1" ht="25.9" customHeight="1" x14ac:dyDescent="0.25">
      <c r="B11" s="584" t="s">
        <v>10</v>
      </c>
      <c r="C11" s="584" t="s">
        <v>11</v>
      </c>
      <c r="D11" s="584" t="s">
        <v>33</v>
      </c>
      <c r="E11" s="584" t="s">
        <v>34</v>
      </c>
      <c r="F11" s="584" t="s">
        <v>35</v>
      </c>
      <c r="G11" s="572" t="s">
        <v>36</v>
      </c>
      <c r="H11" s="582" t="s">
        <v>37</v>
      </c>
      <c r="I11" s="580" t="s">
        <v>38</v>
      </c>
      <c r="K11" s="578" t="s">
        <v>39</v>
      </c>
      <c r="L11" s="579"/>
      <c r="M11" s="20">
        <f>SUM(M12:M14)</f>
        <v>10</v>
      </c>
    </row>
    <row r="12" spans="1:29" s="18" customFormat="1" ht="25.9" customHeight="1" x14ac:dyDescent="0.25">
      <c r="B12" s="585"/>
      <c r="C12" s="585"/>
      <c r="D12" s="585"/>
      <c r="E12" s="585"/>
      <c r="F12" s="585"/>
      <c r="G12" s="572"/>
      <c r="H12" s="583"/>
      <c r="I12" s="581"/>
      <c r="K12" s="20" t="s">
        <v>40</v>
      </c>
      <c r="L12" s="39">
        <v>1</v>
      </c>
      <c r="M12" s="20">
        <f>COUNT(L18:L29)</f>
        <v>3</v>
      </c>
    </row>
    <row r="13" spans="1:29" s="36" customFormat="1" ht="50.45" customHeight="1" x14ac:dyDescent="0.2">
      <c r="B13" s="145" t="s">
        <v>545</v>
      </c>
      <c r="C13" s="146" t="s">
        <v>546</v>
      </c>
      <c r="D13" s="144" t="s">
        <v>547</v>
      </c>
      <c r="E13" s="344">
        <v>598185000</v>
      </c>
      <c r="F13" s="126">
        <f>SUM(E17:E31)</f>
        <v>401894626</v>
      </c>
      <c r="G13" s="291">
        <f>+SUM(S18:S52)</f>
        <v>417557963</v>
      </c>
      <c r="H13" s="292">
        <f>SUM(U18:U52)</f>
        <v>23278249.5</v>
      </c>
      <c r="I13" s="289">
        <f>+E13-F13</f>
        <v>196290374</v>
      </c>
      <c r="K13" s="20" t="s">
        <v>42</v>
      </c>
      <c r="L13" s="40">
        <v>2</v>
      </c>
      <c r="M13" s="20">
        <f>COUNT(M18:M35)</f>
        <v>7</v>
      </c>
    </row>
    <row r="14" spans="1:29" s="36" customFormat="1" ht="25.5" x14ac:dyDescent="0.2">
      <c r="B14" s="572" t="s">
        <v>13</v>
      </c>
      <c r="C14" s="572"/>
      <c r="D14" s="572"/>
      <c r="E14" s="572"/>
      <c r="F14" s="293">
        <f>+F13/E13</f>
        <v>0.67185674331519518</v>
      </c>
      <c r="G14" s="293">
        <f>+G13/E13</f>
        <v>0.69804151391291991</v>
      </c>
      <c r="H14" s="293">
        <f>+H13/E13</f>
        <v>3.8914799769302136E-2</v>
      </c>
      <c r="I14" s="286"/>
      <c r="K14" s="20" t="s">
        <v>43</v>
      </c>
      <c r="L14" s="41">
        <v>3</v>
      </c>
      <c r="M14" s="20">
        <f>COUNT(N18:N32)</f>
        <v>0</v>
      </c>
    </row>
    <row r="15" spans="1:29" s="36" customFormat="1" ht="24.6" customHeight="1" x14ac:dyDescent="0.2">
      <c r="B15" s="100"/>
      <c r="C15" s="100"/>
      <c r="L15" s="33"/>
      <c r="M15" s="33"/>
      <c r="N15" s="33"/>
    </row>
    <row r="16" spans="1:29" s="36" customFormat="1" ht="24.6" customHeight="1" x14ac:dyDescent="0.2">
      <c r="B16" s="584" t="s">
        <v>44</v>
      </c>
      <c r="C16" s="584" t="s">
        <v>45</v>
      </c>
      <c r="D16" s="584" t="s">
        <v>46</v>
      </c>
      <c r="E16" s="584" t="s">
        <v>35</v>
      </c>
      <c r="F16" s="584" t="s">
        <v>47</v>
      </c>
      <c r="G16" s="584" t="s">
        <v>48</v>
      </c>
      <c r="H16" s="584" t="s">
        <v>49</v>
      </c>
      <c r="I16" s="584" t="s">
        <v>50</v>
      </c>
      <c r="J16" s="584" t="s">
        <v>51</v>
      </c>
      <c r="K16" s="584" t="s">
        <v>52</v>
      </c>
      <c r="L16" s="586" t="s">
        <v>53</v>
      </c>
      <c r="M16" s="587"/>
      <c r="N16" s="588"/>
      <c r="O16" s="584" t="s">
        <v>54</v>
      </c>
      <c r="P16" s="584" t="s">
        <v>55</v>
      </c>
      <c r="Q16" s="584" t="s">
        <v>56</v>
      </c>
      <c r="R16" s="597" t="s">
        <v>347</v>
      </c>
      <c r="S16" s="584" t="s">
        <v>58</v>
      </c>
      <c r="T16" s="584" t="s">
        <v>59</v>
      </c>
      <c r="U16" s="584" t="s">
        <v>60</v>
      </c>
      <c r="V16" s="572" t="s">
        <v>61</v>
      </c>
    </row>
    <row r="17" spans="2:24" s="36" customFormat="1" ht="24.6" customHeight="1" x14ac:dyDescent="0.2">
      <c r="B17" s="585"/>
      <c r="C17" s="585"/>
      <c r="D17" s="585"/>
      <c r="E17" s="585"/>
      <c r="F17" s="585"/>
      <c r="G17" s="585"/>
      <c r="H17" s="585"/>
      <c r="I17" s="585"/>
      <c r="J17" s="585"/>
      <c r="K17" s="585"/>
      <c r="L17" s="45">
        <v>1</v>
      </c>
      <c r="M17" s="46">
        <v>2</v>
      </c>
      <c r="N17" s="47">
        <v>3</v>
      </c>
      <c r="O17" s="585"/>
      <c r="P17" s="585"/>
      <c r="Q17" s="585"/>
      <c r="R17" s="598"/>
      <c r="S17" s="585"/>
      <c r="T17" s="585"/>
      <c r="U17" s="585"/>
      <c r="V17" s="572"/>
    </row>
    <row r="18" spans="2:24" ht="363" x14ac:dyDescent="0.2">
      <c r="B18" s="56">
        <v>29</v>
      </c>
      <c r="C18" s="59" t="s">
        <v>548</v>
      </c>
      <c r="D18" s="338">
        <v>46485000</v>
      </c>
      <c r="E18" s="130">
        <v>10625355</v>
      </c>
      <c r="F18" s="127">
        <f>+E18/D18</f>
        <v>0.22857599225556632</v>
      </c>
      <c r="G18" s="55" t="s">
        <v>549</v>
      </c>
      <c r="H18" s="55" t="s">
        <v>73</v>
      </c>
      <c r="I18" s="56" t="s">
        <v>550</v>
      </c>
      <c r="J18" s="128" t="s">
        <v>65</v>
      </c>
      <c r="K18" s="59" t="s">
        <v>100</v>
      </c>
      <c r="L18" s="45">
        <v>1</v>
      </c>
      <c r="M18" s="176"/>
      <c r="N18" s="57"/>
      <c r="O18" s="167" t="s">
        <v>1483</v>
      </c>
      <c r="P18" s="55">
        <v>254</v>
      </c>
      <c r="Q18" s="94">
        <v>10625355</v>
      </c>
      <c r="R18" s="55">
        <v>719</v>
      </c>
      <c r="S18" s="90">
        <v>10625355</v>
      </c>
      <c r="T18" s="320">
        <v>4143</v>
      </c>
      <c r="U18" s="167">
        <v>10143000</v>
      </c>
      <c r="V18" s="71"/>
      <c r="W18" s="2"/>
      <c r="X18" s="2"/>
    </row>
    <row r="19" spans="2:24" ht="363" x14ac:dyDescent="0.2">
      <c r="B19" s="56">
        <v>29</v>
      </c>
      <c r="C19" s="59" t="s">
        <v>548</v>
      </c>
      <c r="D19" s="338">
        <v>46485000</v>
      </c>
      <c r="E19" s="101">
        <v>10323072</v>
      </c>
      <c r="F19" s="127">
        <f t="shared" ref="F19:F27" si="0">+E19/D19</f>
        <v>0.22207318489835431</v>
      </c>
      <c r="G19" s="55" t="s">
        <v>551</v>
      </c>
      <c r="H19" s="55" t="s">
        <v>73</v>
      </c>
      <c r="I19" s="56" t="s">
        <v>552</v>
      </c>
      <c r="J19" s="61" t="s">
        <v>65</v>
      </c>
      <c r="K19" s="59" t="s">
        <v>75</v>
      </c>
      <c r="L19" s="45">
        <v>1</v>
      </c>
      <c r="M19" s="176"/>
      <c r="N19" s="57"/>
      <c r="O19" s="167" t="s">
        <v>1483</v>
      </c>
      <c r="P19" s="55">
        <v>255</v>
      </c>
      <c r="Q19" s="94">
        <v>10323072</v>
      </c>
      <c r="R19" s="59">
        <v>783</v>
      </c>
      <c r="S19" s="299">
        <v>10323072</v>
      </c>
      <c r="T19" s="320">
        <v>4731</v>
      </c>
      <c r="U19" s="167">
        <v>4197070.5</v>
      </c>
      <c r="V19" s="55"/>
      <c r="W19" s="2"/>
      <c r="X19" s="2"/>
    </row>
    <row r="20" spans="2:24" ht="363" x14ac:dyDescent="0.2">
      <c r="B20" s="56">
        <v>29</v>
      </c>
      <c r="C20" s="59" t="s">
        <v>548</v>
      </c>
      <c r="D20" s="338">
        <v>46485000</v>
      </c>
      <c r="E20" s="101">
        <v>17624210</v>
      </c>
      <c r="F20" s="127">
        <f t="shared" si="0"/>
        <v>0.37913757125954611</v>
      </c>
      <c r="G20" s="55" t="s">
        <v>553</v>
      </c>
      <c r="H20" s="55" t="s">
        <v>73</v>
      </c>
      <c r="I20" s="56" t="s">
        <v>554</v>
      </c>
      <c r="J20" s="61" t="s">
        <v>65</v>
      </c>
      <c r="K20" s="59" t="s">
        <v>75</v>
      </c>
      <c r="L20" s="72"/>
      <c r="M20" s="46">
        <v>2</v>
      </c>
      <c r="N20" s="474"/>
      <c r="O20" s="196" t="s">
        <v>1760</v>
      </c>
      <c r="P20" s="55">
        <v>412</v>
      </c>
      <c r="Q20" s="94">
        <v>17624211</v>
      </c>
      <c r="R20" s="58">
        <v>1215</v>
      </c>
      <c r="S20" s="62">
        <v>17624211</v>
      </c>
      <c r="T20" s="167"/>
      <c r="U20" s="167"/>
      <c r="V20" s="71"/>
      <c r="W20" s="2"/>
      <c r="X20" s="2"/>
    </row>
    <row r="21" spans="2:24" ht="363" x14ac:dyDescent="0.2">
      <c r="B21" s="56">
        <v>29</v>
      </c>
      <c r="C21" s="59" t="s">
        <v>548</v>
      </c>
      <c r="D21" s="338">
        <v>46485000</v>
      </c>
      <c r="E21" s="101">
        <v>5951488</v>
      </c>
      <c r="F21" s="127">
        <f t="shared" si="0"/>
        <v>0.12803028934064753</v>
      </c>
      <c r="G21" s="55" t="s">
        <v>555</v>
      </c>
      <c r="H21" s="55" t="s">
        <v>73</v>
      </c>
      <c r="I21" s="56" t="s">
        <v>556</v>
      </c>
      <c r="J21" s="61" t="s">
        <v>65</v>
      </c>
      <c r="K21" s="59" t="s">
        <v>75</v>
      </c>
      <c r="L21" s="72"/>
      <c r="M21" s="46">
        <v>2</v>
      </c>
      <c r="N21" s="57"/>
      <c r="O21" s="196" t="s">
        <v>1760</v>
      </c>
      <c r="P21" s="55">
        <v>253</v>
      </c>
      <c r="Q21" s="94">
        <v>5951488</v>
      </c>
      <c r="R21" s="55">
        <v>724</v>
      </c>
      <c r="S21" s="90">
        <v>5951488</v>
      </c>
      <c r="T21" s="167"/>
      <c r="U21" s="167"/>
      <c r="V21" s="111"/>
      <c r="W21" s="2"/>
      <c r="X21" s="2"/>
    </row>
    <row r="22" spans="2:24" ht="363" x14ac:dyDescent="0.2">
      <c r="B22" s="184">
        <v>29</v>
      </c>
      <c r="C22" s="187" t="s">
        <v>548</v>
      </c>
      <c r="D22" s="391">
        <v>46485000</v>
      </c>
      <c r="E22" s="189">
        <v>1960875</v>
      </c>
      <c r="F22" s="392">
        <f t="shared" si="0"/>
        <v>4.2182962245885768E-2</v>
      </c>
      <c r="G22" s="180" t="s">
        <v>557</v>
      </c>
      <c r="H22" s="180" t="s">
        <v>73</v>
      </c>
      <c r="I22" s="184" t="s">
        <v>558</v>
      </c>
      <c r="J22" s="180" t="s">
        <v>541</v>
      </c>
      <c r="K22" s="187" t="s">
        <v>131</v>
      </c>
      <c r="L22" s="191"/>
      <c r="M22" s="46">
        <v>2</v>
      </c>
      <c r="N22" s="176"/>
      <c r="O22" s="196" t="s">
        <v>1760</v>
      </c>
      <c r="P22" s="55">
        <v>391</v>
      </c>
      <c r="Q22" s="298">
        <v>1960875</v>
      </c>
      <c r="R22" s="58">
        <v>596</v>
      </c>
      <c r="S22" s="62">
        <v>17624211</v>
      </c>
      <c r="T22" s="167"/>
      <c r="U22" s="167"/>
      <c r="V22" s="59"/>
      <c r="W22" s="2"/>
      <c r="X22" s="2"/>
    </row>
    <row r="23" spans="2:24" ht="99" x14ac:dyDescent="0.2">
      <c r="B23" s="55">
        <v>72</v>
      </c>
      <c r="C23" s="55" t="s">
        <v>1555</v>
      </c>
      <c r="D23" s="394">
        <v>9500000</v>
      </c>
      <c r="E23" s="196">
        <v>9500000</v>
      </c>
      <c r="F23" s="127">
        <f t="shared" si="0"/>
        <v>1</v>
      </c>
      <c r="G23" s="55" t="s">
        <v>1555</v>
      </c>
      <c r="H23" s="55" t="s">
        <v>73</v>
      </c>
      <c r="I23" s="55" t="s">
        <v>1559</v>
      </c>
      <c r="J23" s="55" t="s">
        <v>1703</v>
      </c>
      <c r="K23" s="55" t="s">
        <v>131</v>
      </c>
      <c r="L23" s="45">
        <v>1</v>
      </c>
      <c r="M23" s="203"/>
      <c r="N23" s="203"/>
      <c r="O23" s="196" t="s">
        <v>1760</v>
      </c>
      <c r="P23" s="319">
        <v>507</v>
      </c>
      <c r="Q23" s="196">
        <v>9500000</v>
      </c>
      <c r="R23" s="110">
        <v>1278</v>
      </c>
      <c r="S23" s="196">
        <v>9500000</v>
      </c>
      <c r="T23" s="110">
        <v>5724</v>
      </c>
      <c r="U23" s="348">
        <v>8938179</v>
      </c>
      <c r="V23" s="196"/>
    </row>
    <row r="24" spans="2:24" ht="169.9" customHeight="1" x14ac:dyDescent="0.2">
      <c r="B24" s="55">
        <v>71</v>
      </c>
      <c r="C24" s="55" t="s">
        <v>1564</v>
      </c>
      <c r="D24" s="194">
        <v>500000000</v>
      </c>
      <c r="E24" s="196">
        <v>137121082</v>
      </c>
      <c r="F24" s="392">
        <f t="shared" si="0"/>
        <v>0.27424216400000001</v>
      </c>
      <c r="G24" s="55" t="s">
        <v>1556</v>
      </c>
      <c r="H24" s="55" t="s">
        <v>73</v>
      </c>
      <c r="I24" s="55" t="s">
        <v>1560</v>
      </c>
      <c r="J24" s="55" t="s">
        <v>1703</v>
      </c>
      <c r="K24" s="196" t="s">
        <v>1563</v>
      </c>
      <c r="L24" s="196"/>
      <c r="M24" s="46">
        <v>2</v>
      </c>
      <c r="N24" s="203"/>
      <c r="O24" s="196" t="s">
        <v>1760</v>
      </c>
      <c r="P24" s="319">
        <v>508</v>
      </c>
      <c r="Q24" s="196">
        <v>137121082</v>
      </c>
      <c r="R24" s="110">
        <v>1280</v>
      </c>
      <c r="S24" s="348">
        <v>137121082</v>
      </c>
      <c r="T24" s="196"/>
      <c r="U24" s="196"/>
      <c r="V24" s="196"/>
    </row>
    <row r="25" spans="2:24" ht="158.44999999999999" customHeight="1" x14ac:dyDescent="0.2">
      <c r="B25" s="55">
        <v>71</v>
      </c>
      <c r="C25" s="55" t="s">
        <v>1564</v>
      </c>
      <c r="D25" s="194">
        <v>500000000</v>
      </c>
      <c r="E25" s="196">
        <v>109963378</v>
      </c>
      <c r="F25" s="127">
        <f t="shared" si="0"/>
        <v>0.219926756</v>
      </c>
      <c r="G25" s="55" t="s">
        <v>1557</v>
      </c>
      <c r="H25" s="55" t="s">
        <v>73</v>
      </c>
      <c r="I25" s="55" t="s">
        <v>1561</v>
      </c>
      <c r="J25" s="55" t="s">
        <v>1703</v>
      </c>
      <c r="K25" s="196" t="s">
        <v>1563</v>
      </c>
      <c r="L25" s="196"/>
      <c r="M25" s="46">
        <v>2</v>
      </c>
      <c r="N25" s="203"/>
      <c r="O25" s="196" t="s">
        <v>1760</v>
      </c>
      <c r="P25" s="319">
        <v>505</v>
      </c>
      <c r="Q25" s="196">
        <v>109963378</v>
      </c>
      <c r="R25" s="110">
        <v>1282</v>
      </c>
      <c r="S25" s="348">
        <v>109963378</v>
      </c>
      <c r="T25" s="196"/>
      <c r="U25" s="196"/>
      <c r="V25" s="196"/>
    </row>
    <row r="26" spans="2:24" ht="190.15" customHeight="1" x14ac:dyDescent="0.2">
      <c r="B26" s="180">
        <v>71</v>
      </c>
      <c r="C26" s="180" t="s">
        <v>1564</v>
      </c>
      <c r="D26" s="414">
        <v>500000000</v>
      </c>
      <c r="E26" s="317">
        <v>88805416</v>
      </c>
      <c r="F26" s="392">
        <f t="shared" si="0"/>
        <v>0.177610832</v>
      </c>
      <c r="G26" s="180" t="s">
        <v>1558</v>
      </c>
      <c r="H26" s="180" t="s">
        <v>73</v>
      </c>
      <c r="I26" s="180" t="s">
        <v>1562</v>
      </c>
      <c r="J26" s="180" t="s">
        <v>1279</v>
      </c>
      <c r="K26" s="317" t="s">
        <v>1563</v>
      </c>
      <c r="L26" s="317"/>
      <c r="M26" s="46">
        <v>2</v>
      </c>
      <c r="N26" s="176"/>
      <c r="O26" s="196" t="s">
        <v>1760</v>
      </c>
      <c r="P26" s="475">
        <v>546</v>
      </c>
      <c r="Q26" s="317">
        <v>88805416</v>
      </c>
      <c r="R26" s="382">
        <v>1350</v>
      </c>
      <c r="S26" s="398">
        <v>88805416</v>
      </c>
      <c r="T26" s="317"/>
      <c r="U26" s="317"/>
      <c r="V26" s="317"/>
    </row>
    <row r="27" spans="2:24" ht="165" x14ac:dyDescent="0.2">
      <c r="B27" s="55">
        <v>72</v>
      </c>
      <c r="C27" s="55" t="s">
        <v>1564</v>
      </c>
      <c r="D27" s="194">
        <v>500000000</v>
      </c>
      <c r="E27" s="481">
        <v>10019750</v>
      </c>
      <c r="F27" s="127">
        <f t="shared" si="0"/>
        <v>2.0039499999999998E-2</v>
      </c>
      <c r="G27" s="107" t="s">
        <v>1757</v>
      </c>
      <c r="H27" s="55" t="s">
        <v>73</v>
      </c>
      <c r="I27" s="107" t="s">
        <v>1759</v>
      </c>
      <c r="J27" s="55" t="s">
        <v>1279</v>
      </c>
      <c r="K27" s="401" t="s">
        <v>221</v>
      </c>
      <c r="L27" s="401"/>
      <c r="M27" s="40">
        <v>2</v>
      </c>
      <c r="N27" s="401"/>
      <c r="O27" s="196" t="s">
        <v>1760</v>
      </c>
      <c r="P27" s="401" t="s">
        <v>1758</v>
      </c>
      <c r="Q27" s="481">
        <v>10019750</v>
      </c>
      <c r="R27" s="107">
        <v>1576</v>
      </c>
      <c r="S27" s="481">
        <v>10019750</v>
      </c>
      <c r="T27" s="401"/>
      <c r="U27" s="401"/>
      <c r="V27" s="401"/>
    </row>
  </sheetData>
  <sheetProtection algorithmName="SHA-512" hashValue="yuvvsvKj+rtalyODYv+dba4JBdYM6BDGMNd5FnnDcgpsF5M+V3oHBWb/gBFugpVFErAuOzQ2ejLk57dt5JhWPQ==" saltValue="MoRlLNviyTAFg89HmBAqxA==" spinCount="100000" sheet="1" objects="1" scenarios="1" selectLockedCells="1" selectUnlockedCells="1"/>
  <mergeCells count="38">
    <mergeCell ref="R16:R17"/>
    <mergeCell ref="S16:S17"/>
    <mergeCell ref="T16:T17"/>
    <mergeCell ref="U16:U17"/>
    <mergeCell ref="J16:J17"/>
    <mergeCell ref="K16:K17"/>
    <mergeCell ref="L16:N16"/>
    <mergeCell ref="O16:O17"/>
    <mergeCell ref="P16:P17"/>
    <mergeCell ref="Q16:Q17"/>
    <mergeCell ref="H16:H17"/>
    <mergeCell ref="I16:I17"/>
    <mergeCell ref="B14:E14"/>
    <mergeCell ref="H11:H12"/>
    <mergeCell ref="I11:I12"/>
    <mergeCell ref="G11:G12"/>
    <mergeCell ref="B16:B17"/>
    <mergeCell ref="C16:C17"/>
    <mergeCell ref="D16:D17"/>
    <mergeCell ref="E16:E17"/>
    <mergeCell ref="F16:F17"/>
    <mergeCell ref="G16:G17"/>
    <mergeCell ref="V16:V17"/>
    <mergeCell ref="B2:C4"/>
    <mergeCell ref="D2:T2"/>
    <mergeCell ref="U2:V2"/>
    <mergeCell ref="D3:T3"/>
    <mergeCell ref="U3:V3"/>
    <mergeCell ref="D4:T4"/>
    <mergeCell ref="U4:V4"/>
    <mergeCell ref="C8:D8"/>
    <mergeCell ref="C9:D9"/>
    <mergeCell ref="K11:L11"/>
    <mergeCell ref="B11:B12"/>
    <mergeCell ref="C11:C12"/>
    <mergeCell ref="D11:D12"/>
    <mergeCell ref="E11:E12"/>
    <mergeCell ref="F11:F12"/>
  </mergeCells>
  <dataValidations count="1">
    <dataValidation type="list" allowBlank="1" showInputMessage="1" showErrorMessage="1" sqref="H18:H27">
      <formula1>#REF!</formula1>
    </dataValidation>
  </dataValidations>
  <printOptions horizontalCentered="1"/>
  <pageMargins left="0.23622047244094491" right="0.23622047244094491" top="0.74803149606299213" bottom="0.74803149606299213" header="0.31496062992125984" footer="0.31496062992125984"/>
  <pageSetup paperSize="123" scale="50"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872566AC850DDD469C88E82F080F190E" ma:contentTypeVersion="11" ma:contentTypeDescription="Create a new document." ma:contentTypeScope="" ma:versionID="83baefbe89e1e69ab49d81a57b759e4b">
  <xsd:schema xmlns:xsd="http://www.w3.org/2001/XMLSchema" xmlns:xs="http://www.w3.org/2001/XMLSchema" xmlns:p="http://schemas.microsoft.com/office/2006/metadata/properties" xmlns:ns3="344e8fac-6b6c-4373-8fa1-905bd007c85f" xmlns:ns4="107edc16-b2f2-4ce4-a2e4-a44d08fcd5f8" targetNamespace="http://schemas.microsoft.com/office/2006/metadata/properties" ma:root="true" ma:fieldsID="4b13eb7464a3630e4db8ce067f1c2fcd" ns3:_="" ns4:_="">
    <xsd:import namespace="344e8fac-6b6c-4373-8fa1-905bd007c85f"/>
    <xsd:import namespace="107edc16-b2f2-4ce4-a2e4-a44d08fcd5f8"/>
    <xsd:element name="properties">
      <xsd:complexType>
        <xsd:sequence>
          <xsd:element name="documentManagement">
            <xsd:complexType>
              <xsd:all>
                <xsd:element ref="ns3:SharedWithUsers" minOccurs="0"/>
                <xsd:element ref="ns4:MediaServiceMetadata" minOccurs="0"/>
                <xsd:element ref="ns4:MediaServiceFastMetadata" minOccurs="0"/>
                <xsd:element ref="ns3:SharedWithDetails" minOccurs="0"/>
                <xsd:element ref="ns3:SharingHintHash" minOccurs="0"/>
                <xsd:element ref="ns4:MediaServiceAutoTags" minOccurs="0"/>
                <xsd:element ref="ns4:MediaServiceOCR" minOccurs="0"/>
                <xsd:element ref="ns4:MediaServiceEventHashCode" minOccurs="0"/>
                <xsd:element ref="ns4:MediaServiceGenerationTime" minOccurs="0"/>
                <xsd:element ref="ns4:MediaServiceDateTaken" minOccurs="0"/>
                <xsd:element ref="ns4: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44e8fac-6b6c-4373-8fa1-905bd007c85f"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description="" ma:internalName="SharedWithDetails" ma:readOnly="true">
      <xsd:simpleType>
        <xsd:restriction base="dms:Note">
          <xsd:maxLength value="255"/>
        </xsd:restriction>
      </xsd:simpleType>
    </xsd:element>
    <xsd:element name="SharingHintHash" ma:index="12" nillable="true" ma:displayName="Sharing Hint Hash" ma:description=""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07edc16-b2f2-4ce4-a2e4-a44d08fcd5f8" elementFormDefault="qualified">
    <xsd:import namespace="http://schemas.microsoft.com/office/2006/documentManagement/types"/>
    <xsd:import namespace="http://schemas.microsoft.com/office/infopath/2007/PartnerControls"/>
    <xsd:element name="MediaServiceMetadata" ma:index="9" nillable="true" ma:displayName="MediaServiceMetadata" ma:description="" ma:hidden="true" ma:internalName="MediaServiceMetadata" ma:readOnly="true">
      <xsd:simpleType>
        <xsd:restriction base="dms:Note"/>
      </xsd:simpleType>
    </xsd:element>
    <xsd:element name="MediaServiceFastMetadata" ma:index="10" nillable="true" ma:displayName="MediaServiceFastMetadata" ma:description="" ma:hidden="true" ma:internalName="MediaServiceFastMetadata" ma:readOnly="true">
      <xsd:simpleType>
        <xsd:restriction base="dms:Note"/>
      </xsd:simpleType>
    </xsd:element>
    <xsd:element name="MediaServiceAutoTags" ma:index="13" nillable="true" ma:displayName="MediaServiceAutoTags" ma:internalName="MediaServiceAutoTags"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D23C28F-4F8D-4010-8BB8-08BC5E19BA18}">
  <ds:schemaRefs>
    <ds:schemaRef ds:uri="http://schemas.microsoft.com/sharepoint/v3/contenttype/forms"/>
  </ds:schemaRefs>
</ds:datastoreItem>
</file>

<file path=customXml/itemProps2.xml><?xml version="1.0" encoding="utf-8"?>
<ds:datastoreItem xmlns:ds="http://schemas.openxmlformats.org/officeDocument/2006/customXml" ds:itemID="{22D2F037-A6EF-4446-A3EF-E7F23FD91003}">
  <ds:schemaRefs>
    <ds:schemaRef ds:uri="http://schemas.openxmlformats.org/package/2006/metadata/core-properties"/>
    <ds:schemaRef ds:uri="http://schemas.microsoft.com/office/2006/documentManagement/types"/>
    <ds:schemaRef ds:uri="http://www.w3.org/XML/1998/namespace"/>
    <ds:schemaRef ds:uri="http://schemas.microsoft.com/office/infopath/2007/PartnerControls"/>
    <ds:schemaRef ds:uri="http://schemas.microsoft.com/office/2006/metadata/properties"/>
    <ds:schemaRef ds:uri="http://purl.org/dc/dcmitype/"/>
    <ds:schemaRef ds:uri="http://purl.org/dc/elements/1.1/"/>
    <ds:schemaRef ds:uri="107edc16-b2f2-4ce4-a2e4-a44d08fcd5f8"/>
    <ds:schemaRef ds:uri="344e8fac-6b6c-4373-8fa1-905bd007c85f"/>
    <ds:schemaRef ds:uri="http://purl.org/dc/terms/"/>
  </ds:schemaRefs>
</ds:datastoreItem>
</file>

<file path=customXml/itemProps3.xml><?xml version="1.0" encoding="utf-8"?>
<ds:datastoreItem xmlns:ds="http://schemas.openxmlformats.org/officeDocument/2006/customXml" ds:itemID="{D79DFD4E-AABA-4274-81F2-2B6FEA5C260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44e8fac-6b6c-4373-8fa1-905bd007c85f"/>
    <ds:schemaRef ds:uri="107edc16-b2f2-4ce4-a2e4-a44d08fcd5f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25</vt:i4>
      </vt:variant>
      <vt:variant>
        <vt:lpstr>Rangos con nombre</vt:lpstr>
      </vt:variant>
      <vt:variant>
        <vt:i4>25</vt:i4>
      </vt:variant>
    </vt:vector>
  </HeadingPairs>
  <TitlesOfParts>
    <vt:vector size="50" baseType="lpstr">
      <vt:lpstr>Portada</vt:lpstr>
      <vt:lpstr>MENU</vt:lpstr>
      <vt:lpstr>410101</vt:lpstr>
      <vt:lpstr>410102</vt:lpstr>
      <vt:lpstr>410103</vt:lpstr>
      <vt:lpstr>410104</vt:lpstr>
      <vt:lpstr>410105</vt:lpstr>
      <vt:lpstr>410106</vt:lpstr>
      <vt:lpstr>410107</vt:lpstr>
      <vt:lpstr>410108</vt:lpstr>
      <vt:lpstr>410109</vt:lpstr>
      <vt:lpstr>410110</vt:lpstr>
      <vt:lpstr>410111</vt:lpstr>
      <vt:lpstr>410112</vt:lpstr>
      <vt:lpstr>410113</vt:lpstr>
      <vt:lpstr>410114</vt:lpstr>
      <vt:lpstr>410115</vt:lpstr>
      <vt:lpstr>410116</vt:lpstr>
      <vt:lpstr>410117</vt:lpstr>
      <vt:lpstr>410118</vt:lpstr>
      <vt:lpstr>410120</vt:lpstr>
      <vt:lpstr>410122</vt:lpstr>
      <vt:lpstr>410123</vt:lpstr>
      <vt:lpstr>410125</vt:lpstr>
      <vt:lpstr>410126</vt:lpstr>
      <vt:lpstr>'410101'!Área_de_impresión</vt:lpstr>
      <vt:lpstr>'410102'!Área_de_impresión</vt:lpstr>
      <vt:lpstr>'410103'!Área_de_impresión</vt:lpstr>
      <vt:lpstr>'410104'!Área_de_impresión</vt:lpstr>
      <vt:lpstr>'410105'!Área_de_impresión</vt:lpstr>
      <vt:lpstr>'410106'!Área_de_impresión</vt:lpstr>
      <vt:lpstr>'410107'!Área_de_impresión</vt:lpstr>
      <vt:lpstr>'410108'!Área_de_impresión</vt:lpstr>
      <vt:lpstr>'410109'!Área_de_impresión</vt:lpstr>
      <vt:lpstr>'410110'!Área_de_impresión</vt:lpstr>
      <vt:lpstr>'410111'!Área_de_impresión</vt:lpstr>
      <vt:lpstr>'410112'!Área_de_impresión</vt:lpstr>
      <vt:lpstr>'410113'!Área_de_impresión</vt:lpstr>
      <vt:lpstr>'410114'!Área_de_impresión</vt:lpstr>
      <vt:lpstr>'410115'!Área_de_impresión</vt:lpstr>
      <vt:lpstr>'410116'!Área_de_impresión</vt:lpstr>
      <vt:lpstr>'410117'!Área_de_impresión</vt:lpstr>
      <vt:lpstr>'410118'!Área_de_impresión</vt:lpstr>
      <vt:lpstr>'410120'!Área_de_impresión</vt:lpstr>
      <vt:lpstr>'410122'!Área_de_impresión</vt:lpstr>
      <vt:lpstr>'410123'!Área_de_impresión</vt:lpstr>
      <vt:lpstr>'410125'!Área_de_impresión</vt:lpstr>
      <vt:lpstr>'410126'!Área_de_impresión</vt:lpstr>
      <vt:lpstr>MENU!Área_de_impresión</vt:lpstr>
      <vt:lpstr>Portada!Área_de_impresión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Seguimiento PAA Inversion</dc:title>
  <dc:subject/>
  <dc:creator>KATERINE VIVIANA GARCIA ORJUELA</dc:creator>
  <cp:keywords/>
  <dc:description/>
  <cp:lastModifiedBy>KATERINE VIVIANA GARCIA ORJUELA</cp:lastModifiedBy>
  <cp:revision/>
  <dcterms:created xsi:type="dcterms:W3CDTF">2015-09-07T17:56:11Z</dcterms:created>
  <dcterms:modified xsi:type="dcterms:W3CDTF">2021-01-29T22:46:45Z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0x010100872566AC850DDD469C88E82F080F190E</vt:lpwstr>
  </property>
</Properties>
</file>