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UDEC\PLANEACION\Para Publicar\"/>
    </mc:Choice>
  </mc:AlternateContent>
  <bookViews>
    <workbookView xWindow="0" yWindow="0" windowWidth="13005" windowHeight="11040" tabRatio="912" firstSheet="1" activeTab="2"/>
  </bookViews>
  <sheets>
    <sheet name="Portada" sheetId="41" state="hidden" r:id="rId1"/>
    <sheet name="Hoja6 (3)" sheetId="43" r:id="rId2"/>
    <sheet name="Presupuesto" sheetId="1" r:id="rId3"/>
    <sheet name="autoev-acred" sheetId="4" r:id="rId4"/>
    <sheet name="des acad" sheetId="15" r:id="rId5"/>
    <sheet name="labora" sheetId="16" r:id="rId6"/>
    <sheet name="bibliot" sheetId="17" r:id="rId7"/>
    <sheet name="arch doc" sheetId="18" r:id="rId8"/>
    <sheet name="investi" sheetId="19" r:id="rId9"/>
    <sheet name="granja" sheetId="20" r:id="rId10"/>
    <sheet name="planta fis" sheetId="22" r:id="rId11"/>
    <sheet name="desa tec" sheetId="23" r:id="rId12"/>
    <sheet name="bienestar" sheetId="24" r:id="rId13"/>
    <sheet name="capac pers adti" sheetId="25" r:id="rId14"/>
    <sheet name="des y form docen" sheetId="26" r:id="rId15"/>
    <sheet name="des adminis" sheetId="27" r:id="rId16"/>
    <sheet name="Sigc" sheetId="30" r:id="rId17"/>
    <sheet name="forta insti" sheetId="31" r:id="rId18"/>
    <sheet name="interna" sheetId="32" r:id="rId19"/>
    <sheet name="Grad" sheetId="33" r:id="rId20"/>
    <sheet name="Pro Soc" sheetId="34" r:id="rId21"/>
    <sheet name="Becas" sheetId="35" r:id="rId22"/>
    <sheet name="Ed Virt" sheetId="36" r:id="rId23"/>
    <sheet name="Hoja6 (2)" sheetId="42" r:id="rId24"/>
  </sheets>
  <externalReferences>
    <externalReference r:id="rId25"/>
  </externalReferences>
  <definedNames>
    <definedName name="_xlnm._FilterDatabase" localSheetId="7" hidden="1">'arch doc'!$A$1:$A$26</definedName>
    <definedName name="_xlnm._FilterDatabase" localSheetId="3" hidden="1">'autoev-acred'!$A$1:$A$20</definedName>
    <definedName name="_xlnm._FilterDatabase" localSheetId="21" hidden="1">Becas!$A$1:$A$30</definedName>
    <definedName name="_xlnm._FilterDatabase" localSheetId="6" hidden="1">bibliot!$A$1:$A$32</definedName>
    <definedName name="_xlnm._FilterDatabase" localSheetId="12" hidden="1">bienestar!$A$1:$A$21</definedName>
    <definedName name="_xlnm._FilterDatabase" localSheetId="13" hidden="1">'capac pers adti'!$A$1:$A$21</definedName>
    <definedName name="_xlnm._FilterDatabase" localSheetId="4" hidden="1">'des acad'!$A$1:$A$17</definedName>
    <definedName name="_xlnm._FilterDatabase" localSheetId="15" hidden="1">'des adminis'!$A$1:$A$25</definedName>
    <definedName name="_xlnm._FilterDatabase" localSheetId="14" hidden="1">'des y form docen'!$A$1:$A$20</definedName>
    <definedName name="_xlnm._FilterDatabase" localSheetId="11" hidden="1">'desa tec'!$A$1:$A$30</definedName>
    <definedName name="_xlnm._FilterDatabase" localSheetId="22" hidden="1">'Ed Virt'!$A$1:$A$19</definedName>
    <definedName name="_xlnm._FilterDatabase" localSheetId="17" hidden="1">'forta insti'!$A$1:$A$22</definedName>
    <definedName name="_xlnm._FilterDatabase" localSheetId="19" hidden="1">Grad!$A$1:$A$20</definedName>
    <definedName name="_xlnm._FilterDatabase" localSheetId="9" hidden="1">granja!$A$1:$A$17</definedName>
    <definedName name="_xlnm._FilterDatabase" localSheetId="18" hidden="1">interna!$A$1:$A$22</definedName>
    <definedName name="_xlnm._FilterDatabase" localSheetId="8" hidden="1">investi!$A$1:$A$33</definedName>
    <definedName name="_xlnm._FilterDatabase" localSheetId="5" hidden="1">labora!$A$1:$A$29</definedName>
    <definedName name="_xlnm._FilterDatabase" localSheetId="10" hidden="1">'planta fis'!$A$1:$A$28</definedName>
    <definedName name="_xlnm._FilterDatabase" localSheetId="2" hidden="1">[1]Hoja1!$B$1:$B$168</definedName>
    <definedName name="_xlnm._FilterDatabase" localSheetId="20" hidden="1">'Pro Soc'!$A$1:$A$18</definedName>
    <definedName name="_xlnm._FilterDatabase" localSheetId="16" hidden="1">Sigc!$A$1:$A$19</definedName>
    <definedName name="_xlnm.Print_Area" localSheetId="7">'arch doc'!$A$1:$C$26</definedName>
    <definedName name="_xlnm.Print_Area" localSheetId="3">'autoev-acred'!$A$1:$C$20</definedName>
    <definedName name="_xlnm.Print_Area" localSheetId="21">Becas!$A$1:$C$29</definedName>
    <definedName name="_xlnm.Print_Area" localSheetId="6">bibliot!$A$1:$C$32</definedName>
    <definedName name="_xlnm.Print_Area" localSheetId="12">bienestar!$A$1:$C$20</definedName>
    <definedName name="_xlnm.Print_Area" localSheetId="13">'capac pers adti'!$A$1:$C$20</definedName>
    <definedName name="_xlnm.Print_Area" localSheetId="4">'des acad'!$A$1:$C$17</definedName>
    <definedName name="_xlnm.Print_Area" localSheetId="15">'des adminis'!$A$1:$C$20</definedName>
    <definedName name="_xlnm.Print_Area" localSheetId="14">'des y form docen'!$A$1:$C$20</definedName>
    <definedName name="_xlnm.Print_Area" localSheetId="11">'desa tec'!$A$1:$C$30</definedName>
    <definedName name="_xlnm.Print_Area" localSheetId="22">'Ed Virt'!$A$1:$C$18</definedName>
    <definedName name="_xlnm.Print_Area" localSheetId="17">'forta insti'!$A$1:$C$19</definedName>
    <definedName name="_xlnm.Print_Area" localSheetId="19">Grad!$A$1:$C$19</definedName>
    <definedName name="_xlnm.Print_Area" localSheetId="9">granja!$A$1:$C$17</definedName>
    <definedName name="_xlnm.Print_Area" localSheetId="23">'Hoja6 (2)'!$A$1:$G$52</definedName>
    <definedName name="_xlnm.Print_Area" localSheetId="1">'Hoja6 (3)'!$A$1:$G$52</definedName>
    <definedName name="_xlnm.Print_Area" localSheetId="18">interna!$A$1:$C$19</definedName>
    <definedName name="_xlnm.Print_Area" localSheetId="8">investi!$A$1:$C$33</definedName>
    <definedName name="_xlnm.Print_Area" localSheetId="5">labora!$A$1:$C$29</definedName>
    <definedName name="_xlnm.Print_Area" localSheetId="10">'planta fis'!$A$1:$C$28</definedName>
    <definedName name="_xlnm.Print_Area" localSheetId="0">Portada!$A$1:$G$47</definedName>
    <definedName name="_xlnm.Print_Area" localSheetId="2">Presupuesto!$B$1:$H$32</definedName>
    <definedName name="_xlnm.Print_Area" localSheetId="20">'Pro Soc'!$A$1:$C$18</definedName>
    <definedName name="_xlnm.Print_Area" localSheetId="16">Sigc!$A$1:$C$18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7" l="1"/>
  <c r="C19" i="19" l="1"/>
  <c r="C23" i="19" s="1"/>
  <c r="C22" i="17" l="1"/>
  <c r="C14" i="19" l="1"/>
  <c r="C20" i="24" l="1"/>
  <c r="C12" i="23"/>
  <c r="C27" i="23"/>
  <c r="C17" i="31" l="1"/>
  <c r="G6" i="1"/>
  <c r="G7" i="1"/>
  <c r="G8" i="1"/>
  <c r="G9" i="1"/>
  <c r="G10" i="1"/>
  <c r="G11" i="1"/>
  <c r="G12" i="1"/>
  <c r="G13" i="1"/>
  <c r="G14" i="1"/>
  <c r="G15" i="1"/>
  <c r="G16" i="1"/>
  <c r="G17" i="1"/>
  <c r="G18" i="1"/>
  <c r="G19" i="1"/>
  <c r="G20" i="1"/>
  <c r="G21" i="1"/>
  <c r="G22" i="1"/>
  <c r="G23" i="1"/>
  <c r="G24" i="1"/>
  <c r="G25" i="1"/>
  <c r="G26" i="1"/>
  <c r="G27" i="1"/>
  <c r="G28" i="1"/>
  <c r="G29" i="1"/>
  <c r="G30" i="1"/>
  <c r="G31" i="1"/>
  <c r="G5" i="1"/>
  <c r="C19" i="16"/>
  <c r="C13" i="16"/>
  <c r="C18" i="35"/>
  <c r="C13" i="35"/>
  <c r="C25" i="35"/>
  <c r="H29" i="1" l="1"/>
  <c r="H9" i="1"/>
  <c r="H11" i="1"/>
  <c r="C27" i="35"/>
  <c r="H7" i="1"/>
  <c r="H18" i="1"/>
  <c r="H16" i="1"/>
  <c r="H13" i="1"/>
  <c r="G32" i="1"/>
  <c r="C16" i="34"/>
  <c r="C17" i="22"/>
  <c r="C12" i="22"/>
  <c r="C11" i="20"/>
  <c r="C17" i="20"/>
  <c r="C30" i="19"/>
  <c r="C32" i="19" l="1"/>
  <c r="C13" i="17"/>
  <c r="H6" i="1" l="1"/>
  <c r="H15" i="1"/>
  <c r="H20" i="1"/>
  <c r="H21" i="1"/>
  <c r="H22" i="1"/>
  <c r="H23" i="1"/>
  <c r="H24" i="1"/>
  <c r="H25" i="1"/>
  <c r="H26" i="1"/>
  <c r="H27" i="1"/>
  <c r="H28" i="1"/>
  <c r="H31" i="1"/>
  <c r="H5" i="1"/>
  <c r="C20" i="23" l="1"/>
  <c r="C29" i="23" s="1"/>
  <c r="C24" i="22"/>
  <c r="C23" i="18"/>
  <c r="C16" i="18"/>
  <c r="C29" i="17"/>
  <c r="C31" i="17" l="1"/>
  <c r="C26" i="22"/>
  <c r="C25" i="18"/>
  <c r="C26" i="16" l="1"/>
  <c r="C28" i="16" l="1"/>
  <c r="C19" i="27" l="1"/>
  <c r="C16" i="30" l="1"/>
  <c r="C16" i="4" l="1"/>
  <c r="C16" i="36"/>
  <c r="C16" i="15" l="1"/>
  <c r="C17" i="32" l="1"/>
  <c r="C16" i="25"/>
  <c r="C17" i="26" l="1"/>
  <c r="C11" i="36" l="1"/>
  <c r="C11" i="34"/>
  <c r="C11" i="33"/>
  <c r="C11" i="32"/>
  <c r="C11" i="31"/>
  <c r="C11" i="30"/>
  <c r="C12" i="27"/>
  <c r="C12" i="26"/>
  <c r="C16" i="33" l="1"/>
  <c r="C11" i="25"/>
  <c r="C11" i="24"/>
  <c r="C11" i="18"/>
  <c r="C11" i="15"/>
  <c r="C11" i="4"/>
  <c r="E32" i="1"/>
  <c r="F32" i="1"/>
  <c r="D32" i="1"/>
  <c r="H32" i="1" l="1"/>
</calcChain>
</file>

<file path=xl/sharedStrings.xml><?xml version="1.0" encoding="utf-8"?>
<sst xmlns="http://schemas.openxmlformats.org/spreadsheetml/2006/main" count="295" uniqueCount="181">
  <si>
    <t xml:space="preserve">Rubro 410101 - Autoevaluación y Acreditación </t>
  </si>
  <si>
    <t>Rubro 410102 - Desarrollo Académico</t>
  </si>
  <si>
    <t xml:space="preserve">Rubro 410105 - Archivo Documental </t>
  </si>
  <si>
    <t xml:space="preserve">Rubro 410106 - Investigación </t>
  </si>
  <si>
    <t xml:space="preserve">Rubro 410107 - Granja Agropecuaria </t>
  </si>
  <si>
    <t xml:space="preserve">Rubro 410108 - Planta Física </t>
  </si>
  <si>
    <t xml:space="preserve">Rubro 410109 - Desarrollo Tecnológico </t>
  </si>
  <si>
    <t>Autoevaluación y Acreditación</t>
  </si>
  <si>
    <t>Desarrollo Académico</t>
  </si>
  <si>
    <t>Dotación Bibliotecas</t>
  </si>
  <si>
    <t>Archivo documental</t>
  </si>
  <si>
    <t>Investigación</t>
  </si>
  <si>
    <t>Planta física</t>
  </si>
  <si>
    <t>Bienestar Universitario</t>
  </si>
  <si>
    <t>Internacionalización</t>
  </si>
  <si>
    <t>Educación Virtual a Distancia</t>
  </si>
  <si>
    <t>RUBRO</t>
  </si>
  <si>
    <t>CONCEPTO</t>
  </si>
  <si>
    <t>FUENTE DE FINANCIACIÓN</t>
  </si>
  <si>
    <t>PROPIOS</t>
  </si>
  <si>
    <t>NACIÓN</t>
  </si>
  <si>
    <t>ESTAMPILLA</t>
  </si>
  <si>
    <t>Dotación Laboratorios Girardot</t>
  </si>
  <si>
    <t>Dotación Bibliotecas  Girardot</t>
  </si>
  <si>
    <t>Archivo documental  Girardot</t>
  </si>
  <si>
    <t>Investigación Girardot</t>
  </si>
  <si>
    <t>Granjas Agropecuarias</t>
  </si>
  <si>
    <t>Planta física  Girardot</t>
  </si>
  <si>
    <t>Desarrollo Tecnológico  Girardot</t>
  </si>
  <si>
    <t>Formación, Desarrollo y Capacitación Personal Administrativo</t>
  </si>
  <si>
    <t>Formación, Desarrollo y  Capacitación Personal Docente</t>
  </si>
  <si>
    <t>Fortalecimiento Institucional</t>
  </si>
  <si>
    <t>Programa de Seguimiento a Graduados</t>
  </si>
  <si>
    <t>Proyección Social</t>
  </si>
  <si>
    <t>Programa de Becas</t>
  </si>
  <si>
    <t xml:space="preserve">Programa de Becas Girardot </t>
  </si>
  <si>
    <t xml:space="preserve"> </t>
  </si>
  <si>
    <t xml:space="preserve">Total Apropiación Presupuestal    </t>
  </si>
  <si>
    <t xml:space="preserve">Rubro 410103 - Dotación Laboratorios </t>
  </si>
  <si>
    <t>Total  Apropiación Presupuestal</t>
  </si>
  <si>
    <t xml:space="preserve">Total Apropiación Presupuestal Rubro    </t>
  </si>
  <si>
    <t>Total Apropiado Presupuestal</t>
  </si>
  <si>
    <t>AUTO-EVALUACIÓN Y ACREDITACIÓN</t>
  </si>
  <si>
    <t>DESARROLLO ACADÉMICO</t>
  </si>
  <si>
    <t>Contempla las inversiones orientadas al mejoramiento de los procesos misionales de la academia. Planeación, formulación y ejecución de proyectos de alto impacto académico. Evaluación y retroalimentación de la actividad de docencia, modernización curricular y demás actividades de fomento de la Educación Superior.</t>
  </si>
  <si>
    <t>DOTACIÓN LABORATORIOS</t>
  </si>
  <si>
    <t>DOTACIÓN BIBLIOTECA</t>
  </si>
  <si>
    <t>Incluye las inversiones para la dotación, modernización e interconexión del sistema de bibliotecas de la Universidad y para el fondo editorial. Dando cumplimiento a la Ley 1230 de 2008 y Ordenanza 039 de 2009.</t>
  </si>
  <si>
    <t>ARCHIVO DOCUMENTAL</t>
  </si>
  <si>
    <t>INVESTIGACIÓN</t>
  </si>
  <si>
    <t>GRANJAS</t>
  </si>
  <si>
    <t>PLANTA FÍSICA</t>
  </si>
  <si>
    <t>Contempla todos los gastos inherentes a la adquisición de lotes de terreno, Construcción y mejoramiento de la Planta Física, realización de estudios de pre inversión, diseños y otros estudios, además de la dotación de obras civiles fundamentales para apoyar los procesos académicos y de investigación. Incluye la dotación de equipos y accesorios que garanticen el normal funcionamiento académico y administrativo en circunstancias como cortes de luz, agua y demás servicios públicos. Dando cumplimiento a la Ley 1230 de 2008 y Ordenanza 039 de 2009.</t>
  </si>
  <si>
    <t>DESARROLLO TECNOLÓGICO</t>
  </si>
  <si>
    <t>Contempla todas las inversiones tendientes a mejorar los diferentes procesos tecnológicos, la adquisición de software, equipos e implementación de nuevas redes y plataformas para actualizar, brindar seguridad y agilidad a los procesos a fin de generar un mejor funcionamiento de la Universidad. Comprende el pago de servicios informáticos y servicios contratados con personas naturales o jurídicas para tal fin. Además se incluyen todos los gastos inherentes a  los proyectos de inversión relacionados con tecnología de  educación virtual de la institución, dando cumplimiento a la Ley 1230 de 2008 y Ordenanza 039 de 2009.</t>
  </si>
  <si>
    <t>BIENESTAR UNIVERSITARIO</t>
  </si>
  <si>
    <t>Cubre este concepto la financiación de todos los gastos que se ocasionen para atender las necesidades de desarrollo, formación, capacitación, actualización y perfeccionamiento del personal  administrativo de la Universidad de conformidad con las políticas, planes y programas institucionales.</t>
  </si>
  <si>
    <t>INTERNACIONALIZACIÓN</t>
  </si>
  <si>
    <t xml:space="preserve">Contempla los recursos destinados y gastos inherentes a la financiación de proyectos, eventos y convenios de  promoción y desarrollo de programas de cooperación internacional. Además se incluyen todos los gastos que se generan para los programas, actividades, eventos de movilidad internacional del personal directivo, administrativo, docente, estudiantil e invitados internacionales para asuntos de carácter académico y administrativos. </t>
  </si>
  <si>
    <t>PROYECCIÓN SOCIAL</t>
  </si>
  <si>
    <t>Comprende todos los gastos necesarios para la financiación de proyectos tendientes al desarrollo de programas y estrategias relacionadas con la Educación Virtual a Distancia.</t>
  </si>
  <si>
    <t xml:space="preserve"> Desarrollo Tecnológico</t>
  </si>
  <si>
    <t>Desarrollo Tecnológico  - Seccional Girardot</t>
  </si>
  <si>
    <t>Recursos Propios</t>
  </si>
  <si>
    <t xml:space="preserve">410103 Dotación de Laboratorios - Seccional Girardot </t>
  </si>
  <si>
    <t>410104 Dotación Bibliotecas - Seccional Girardot</t>
  </si>
  <si>
    <t>410105 Archivo Documental - SECCIONAL GIRARDOT</t>
  </si>
  <si>
    <t>410106 Investigación - Seccional Girardot</t>
  </si>
  <si>
    <t>Desarrollo Administrativo</t>
  </si>
  <si>
    <t>Sistemas Integrados de Gestión de Calidad</t>
  </si>
  <si>
    <t xml:space="preserve">Recursos Propios </t>
  </si>
  <si>
    <t>Transferencias de la Nación</t>
  </si>
  <si>
    <t>Estampilla</t>
  </si>
  <si>
    <t>410108 Planta Física - Seccional Girardot</t>
  </si>
  <si>
    <t>Recursos propios</t>
  </si>
  <si>
    <t>Rubro 410112 - Desarrollo y Capacitación de Personal Administrativo</t>
  </si>
  <si>
    <t>DESARROLLO Y FORMACIÓN DE PERSONAL DOCENTE</t>
  </si>
  <si>
    <t>DESARROLLO Y CAPACITACIÓN PERSONAL DE ADMINISTRATIVO</t>
  </si>
  <si>
    <t>Recurso Propios</t>
  </si>
  <si>
    <t>DESARROLLO ADMINISTRATIVO</t>
  </si>
  <si>
    <t xml:space="preserve">Rubro 410114 - Desarrollo Administrativo  </t>
  </si>
  <si>
    <t>SISTEMAS INTEGRADOS DE GESTION DE CALIDAD</t>
  </si>
  <si>
    <t xml:space="preserve">Rubro 410115 - Sistemas Integrados de Gestión de Calidad  </t>
  </si>
  <si>
    <t xml:space="preserve">FORTALECIMIENTO INSTITUCIONAL </t>
  </si>
  <si>
    <t xml:space="preserve">Rubro 410116 - Fortalecimiento Institucional  </t>
  </si>
  <si>
    <t>Rubro 410117 - INTERNACIONALIZACIÓN</t>
  </si>
  <si>
    <t>Rubro 410118 - PROGRAMA DE SEGUIMIENTO A GRADUADOS</t>
  </si>
  <si>
    <t>PROGRAMA DE SEGUIMIENTO A GRADUADOS</t>
  </si>
  <si>
    <t>Rubro 410119 - PROYECCIÓN SOCIAL</t>
  </si>
  <si>
    <t>Rubro 410120 - PROGRAMA DE BECAS</t>
  </si>
  <si>
    <t>EDUACIÓN VIRTUAL Y A DISTANCIA</t>
  </si>
  <si>
    <t xml:space="preserve">Rubro 410122 - EDUCACIÓN VIRTUAL Y A DISTANCIA </t>
  </si>
  <si>
    <t xml:space="preserve">Estampilla </t>
  </si>
  <si>
    <t xml:space="preserve">Desarrollo de las aptitudes y actitudes deportivas en formación en deportes, competitiva y recreativa.  </t>
  </si>
  <si>
    <t>Estratégias de rendición de cuentas</t>
  </si>
  <si>
    <t>Cubre la financiación de las actividades necesarias para determinar el estado e implementar las condiciones de calidad para la Acreditación de los programas académicos y de la Institución, acorde a las condiciones, factores, características y demás parámetros establecidos por el CNA y lo determinado en el decreto 1295 de 2010.</t>
  </si>
  <si>
    <t>Corresponde a los gastos que demande el desarrollo del proceso documental de la Universidad de Cundinamarca en cumplimiento a la ley 594 de 2000, Ley 1230 de 2008 y Ordenanza 039 de 2009.</t>
  </si>
  <si>
    <t>Comprende la realización de actividades relacionadas con la implantación e impulso al interior de la Universidad de la cultura de la investigación,  la financiación de programas y proyectos de investigación para dar cumplimiento a los Indicadores SUE y la producción de nuevo conocimiento para el mejoramiento de los diferentes programas académicos y la solución de problemas de alto impacto en la sociedad. Incluye además todos los gastos inherentes a los programas y proyectos de investigación.</t>
  </si>
  <si>
    <t xml:space="preserve">Comprende todos los gastos relacionados con la ejecución de proyectos académicos que se adelanten en las granjas experimentales de la Universidad. Incluye además todas las construcciones, mejoras locativas y todos los gastos que garanticen su normal  funcionamiento </t>
  </si>
  <si>
    <t xml:space="preserve">Comprende los gastos relacionados con la adquisición, dotación, adecuación y modernización de laboratorios como espacios académicos de aprendizaje y demás actividades que de ellos se generen. Esto con el fin de propiciar el normal funcionamiento de la formación y aprendizaje en los programas académicos de pregrado y postgrados de la Universidad de Cundinamarca. Incluye las inversiones que representan un valor agregado en la cobertura y calidad de los medios necesarios para realizar investigaciones, experimentos y trabajos de carácter científico o técnico de la universidad y lo contemplado en la Ley 1230 de 2008 y Ordenanza 039 de 2009. </t>
  </si>
  <si>
    <t>Comprende todos los gastos para la ejecución de proyectos y programas de inversión dirigidos a los diferentes estamentos de la comunidad universitaria. Incluye el financiamiento de la participación institucional de estudiantes, docentes y administrativos en eventos nacionales e internacionales de naturaleza deportiva, recreativa, académica, cultural, etc.  Adicionalmente Comprende el pago de servicios contratados con personas naturales para realizar labores de apoyo administrativo que no pueden ser atendidos por el personal de planta.  Incluye el pago de prestaciones sociales.</t>
  </si>
  <si>
    <t>Cubre este concepto la financiación de todos los gastos que se ocasionen para atender las necesidades de desarrollo, formación, capacitación, actualización y perfeccionamiento del personal  Docente de la Universidad de conformidad con las políticas, planes y programas institucionales</t>
  </si>
  <si>
    <t>Comprende los gastos necesarios para la realización y/o participación de cursos, conferencias, ferias y demás eventos y actividades de apropiación, difusión y validación del conocimiento de orden nacional e internacional en la comunidad.</t>
  </si>
  <si>
    <t>Corresponde a los gastos que demande el desarrollo y ejecución de los programas de los distintos  Sistemas Integrados de  Gestión de Calidad de la Universidad de Cundinamarca en la búsqueda de las distintas certificaciones de cada uno de los sistemas de gestión que fortalezcan la capacidad de gestión institucional y que contribuya a la acreditación de programas académicos e institucional.</t>
  </si>
  <si>
    <t xml:space="preserve">Contempla los recursos  destinados a la financiación de los proyectos, eventos y actividades de seguimiento, encuentro y promoción de graduados </t>
  </si>
  <si>
    <t xml:space="preserve">Corresponde al programa de Becas Universitarias ofrecidas a los estudiantes para incrementar las estrategias de permanencia dentro de la Universidad de Cundinamarca. Incluidas los recursos de la estampilla pro desarrollo. </t>
  </si>
  <si>
    <t>PROGRAMA DE BECAS BIENESTAR UNIVERSITARIO</t>
  </si>
  <si>
    <t>Contempla los recursos destinados a incrementar la capacidad de gestión de la institución, su posicionamiento y desarrollo eficiente de sus competencias.</t>
  </si>
  <si>
    <t xml:space="preserve">Rubro 410113 - Desarrollo y Formación Personal Docente </t>
  </si>
  <si>
    <t>Rubro 410111 - Bienestar Universitario</t>
  </si>
  <si>
    <t>SUBTOTAL APROPIADO</t>
  </si>
  <si>
    <t>Rubro 410104 - Dotación Biblioteca</t>
  </si>
  <si>
    <t xml:space="preserve">Recursos propios </t>
  </si>
  <si>
    <t>Total Apropiación Presupuestal</t>
  </si>
  <si>
    <t xml:space="preserve">Caracterización de Usuarios y Encuesta de Satisfacción del Cliente </t>
  </si>
  <si>
    <t xml:space="preserve">Estrategias de apoyo socio económico a estudiantes de pregrado y postgrados para la optimización de la retención estudiantil </t>
  </si>
  <si>
    <t xml:space="preserve">Vinculación de personal que desarrolla los objetivos propuestos por Bienestar Universitario </t>
  </si>
  <si>
    <t xml:space="preserve">Programas de educación y formación integral para el desarrollo humano y el mejoramiento de la calidad de vida en salud </t>
  </si>
  <si>
    <t xml:space="preserve">Desarrollo de las aptitudes y actitudes culturales </t>
  </si>
  <si>
    <t>Estrategias de apoyo socio económicos a estudiantes de pregrado y postgrados para la optimización de la retención estudiantil.</t>
  </si>
  <si>
    <t>Servicios tecnologicos y/o profesionales para el fortalecimiento de la investigación</t>
  </si>
  <si>
    <t xml:space="preserve">Gestion de proyectos. Recursos en efectivo como contrapartida para acceder a recursos de cofinanciación externa </t>
  </si>
  <si>
    <t xml:space="preserve">Transferencia de resultados de investigación en el marco de ciencia, tecnología e innovación </t>
  </si>
  <si>
    <t xml:space="preserve">Fortalecimiento, visibilidad y apoyo a los procesos de la Direccíon de Investigación </t>
  </si>
  <si>
    <t>Contempla los estudios, proyectos y gastos generados para el fortalecimiento de la organización y gestión universitaria, la promoción y divulgación institucional, in implantación de una cultura corporativa que permita el cumplimiento de la misión, visión, políticas, propósitos, objetivos y estrategias señaladas en el Plan de Desarrollo Institucional, en el Plan Estratégico, etc</t>
  </si>
  <si>
    <t>Plan de comunicaciones</t>
  </si>
  <si>
    <t xml:space="preserve">Estudios de deserción </t>
  </si>
  <si>
    <t>Fortalecimiento y financiación de los proyectos, eventos y actividades de fidelización y promoción de graduados de la Universidad de Cundinamarca</t>
  </si>
  <si>
    <t>}</t>
  </si>
  <si>
    <t>Estructura Oficina de Relaciones Internacionales</t>
  </si>
  <si>
    <t>Movilidad Académica</t>
  </si>
  <si>
    <t>Celda de producción de Contenidos educativos digitales</t>
  </si>
  <si>
    <t xml:space="preserve">Subtotal Laboratorios </t>
  </si>
  <si>
    <t xml:space="preserve">Subtotal Bibliotecas Seccional Girardot </t>
  </si>
  <si>
    <t xml:space="preserve">Subtotal Bibliotecas </t>
  </si>
  <si>
    <t xml:space="preserve">Subtotal Archivo Documental </t>
  </si>
  <si>
    <t xml:space="preserve">Subtotal Investigación </t>
  </si>
  <si>
    <t xml:space="preserve">Subtotal Investigación Seccional Girardot </t>
  </si>
  <si>
    <t xml:space="preserve">Subtotal Planta Física </t>
  </si>
  <si>
    <t>Subtotal Planta Física Seccional Girardot</t>
  </si>
  <si>
    <t xml:space="preserve">Subtotal Desarrollo Tecnológico </t>
  </si>
  <si>
    <t>Subtotal Desarrollo Tecnológico Seccional Girardot</t>
  </si>
  <si>
    <t>Estampilla Girardot</t>
  </si>
  <si>
    <t xml:space="preserve">Arco de desinfección </t>
  </si>
  <si>
    <t>Estrategias de apoyo socio económico a estudiantes de pregrado y postgrados para la optimización de la retención estudiantil de la Seccional Girardot</t>
  </si>
  <si>
    <t>Nombre del Proyecto</t>
  </si>
  <si>
    <t>Valor del Proyecto</t>
  </si>
  <si>
    <t>Subtotal Laboratorio Seccional Girardot</t>
  </si>
  <si>
    <t>Subtotal Archivo Documental Seccional Girardot</t>
  </si>
  <si>
    <t xml:space="preserve">Custodia, organziación y clasificacíon de los archivos de gestión, central e historico. </t>
  </si>
  <si>
    <t>Buenas prácticas ganaderas y fortalecimiento a las producciones pecuarias y agrícolas de la granja la esperanza de la universidad de cundinamarca.</t>
  </si>
  <si>
    <t xml:space="preserve">Desarrollo y capacitación de personal administrativo </t>
  </si>
  <si>
    <t>Subtotal Desarrollo Tecnológico</t>
  </si>
  <si>
    <r>
      <rPr>
        <b/>
        <sz val="12"/>
        <color rgb="FF000000"/>
        <rFont val="Calibri"/>
        <family val="2"/>
        <scheme val="minor"/>
      </rPr>
      <t>Autoevaluación y acreditación</t>
    </r>
    <r>
      <rPr>
        <sz val="12"/>
        <color rgb="FF000000"/>
        <rFont val="Calibri"/>
        <family val="2"/>
        <scheme val="minor"/>
      </rPr>
      <t xml:space="preserve"> </t>
    </r>
    <r>
      <rPr>
        <i/>
        <sz val="10"/>
        <color rgb="FF000000"/>
        <rFont val="Calibri"/>
        <family val="2"/>
        <scheme val="minor"/>
      </rPr>
      <t>(ITEM: Atención visitas de pares</t>
    </r>
    <r>
      <rPr>
        <sz val="10"/>
        <color rgb="FF000000"/>
        <rFont val="Calibri"/>
        <family val="2"/>
        <scheme val="minor"/>
      </rPr>
      <t>)</t>
    </r>
  </si>
  <si>
    <t>Implementación del Modelo de Gestión (SIG)</t>
  </si>
  <si>
    <t>Laboratorio de Telecomunicaciones (Académica CISCO)</t>
  </si>
  <si>
    <t>sistema de gestion bibliotecaria, suscripción sistema de acceso remoto recursos electronicos y generador de estadísticas</t>
  </si>
  <si>
    <t>Suscripciones para la universidad de Cundinamarca a publicaciones seriadas para la vigencia 2018</t>
  </si>
  <si>
    <t>Acceso a las bases de datos Elsevier B.V. (Science Direct, Reaxys, Embase, Scopus, Engineering Village) vigencia 2018</t>
  </si>
  <si>
    <t xml:space="preserve">Fortalecimiento de recursos de la universidad de Cundinamarca </t>
  </si>
  <si>
    <t xml:space="preserve">Apoyo profesional especializado para la gestión de servicios de TI y el soporte externo a la plataforma institucional de la universidad de Cundinamarca </t>
  </si>
  <si>
    <t>Fortalecimiento de los controles de la seguridad informática y licenciamiento en la universidad de Cundinamarca</t>
  </si>
  <si>
    <t xml:space="preserve">Escuela de Gestión de Conocimiento y Aprendizaje </t>
  </si>
  <si>
    <r>
      <t xml:space="preserve">Aseguramiento de la calidad del aprendizaje </t>
    </r>
    <r>
      <rPr>
        <b/>
        <i/>
        <sz val="10"/>
        <color theme="1"/>
        <rFont val="Calibri"/>
        <family val="2"/>
        <scheme val="minor"/>
      </rPr>
      <t>(ITEM: Programa de evaluación de aprendizaje - Programa actualización acervo documental)</t>
    </r>
  </si>
  <si>
    <t>Suscripción de licencias de Software</t>
  </si>
  <si>
    <t>Proyectos de adecuaciones locativas necesarias para el desarrollo misional de la universidad</t>
  </si>
  <si>
    <t>Adecuación fisica y modernizacion de equipos para del Laboratorio de Simulación del Programa de Enfermería, Ucundinamarca Seccional Girardot</t>
  </si>
  <si>
    <t>Adquisicion de mobiliario complementario y de equipos de proyeccion para la Biblioteca Wadith Kure Niño</t>
  </si>
  <si>
    <t>Suscripción Rumbo</t>
  </si>
  <si>
    <t>Suscripción de interconexión de licencias</t>
  </si>
  <si>
    <t>Mejoramiento de las condiciones de almacenaje de archivo en la oficina de admisiones y registro de la Universidad de Cundinamarca Seccional Girardot</t>
  </si>
  <si>
    <t>Proyecto de Investigación Programa de Ingeniería Ambiental: VALIDACION DE TECNICAS ANALITICAS (Volumétricas, Electrodos Selectivos y de Espectroscopia Visible) PARA EL ANALISIS DE AGUAS DE LA REGION DEL ALTO MAGDALENA</t>
  </si>
  <si>
    <t>Construcción Parque biosaludable</t>
  </si>
  <si>
    <t>Compra e instalación de equipo complementario para fortalecimiento del Circuito Cerrado de Televisión (CCTV) de la UCundinamarca Seccional Girardot</t>
  </si>
  <si>
    <t>Servicio de conectividad permanente y mejoramiento continuo de la infraestructura de interconexión (WAN, LAN y WiFi) para la Universidad de Cundinamarca</t>
  </si>
  <si>
    <t>Convocatorias internas y estudios de impacto social, económico, cultural y/o ambiental de interés institucional</t>
  </si>
  <si>
    <t>,</t>
  </si>
  <si>
    <t>TOTAL APROPIADO</t>
  </si>
  <si>
    <t xml:space="preserve">Publicación y socialización de los documentos estrategicos de la universidad - Implementación del Modelo de Planeación </t>
  </si>
  <si>
    <t xml:space="preserve">Campos de Aprendizaje y Proyección Social </t>
  </si>
  <si>
    <t>Dotación Laboratorios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</si>
</sst>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164" formatCode="_(&quot;$&quot;\ * #,##0.00_);_(&quot;$&quot;\ * \(#,##0.00\);_(&quot;$&quot;\ * &quot;-&quot;??_);_(@_)"/>
    <numFmt numFmtId="165" formatCode="_(* #,##0.00_);_(* \(#,##0.00\);_(* &quot;-&quot;??_);_(@_)"/>
    <numFmt numFmtId="166" formatCode="_-&quot;$&quot;* #,##0_-;\-&quot;$&quot;* #,##0_-;_-&quot;$&quot;* &quot;-&quot;??_-;_-@_-"/>
    <numFmt numFmtId="167" formatCode="_-[$$-80A]* #,##0.00_-;\-[$$-80A]* #,##0.00_-;_-[$$-80A]* &quot;-&quot;??_-;_-@_-"/>
    <numFmt numFmtId="168" formatCode="_-[$$-80A]* #,##0_-;\-[$$-80A]* #,##0_-;_-[$$-80A]* &quot;-&quot;??_-;_-@_-"/>
    <numFmt numFmtId="169" formatCode="_(* #,##0_);_(* \(#,##0\);_(* &quot;-&quot;??_);_(@_)"/>
    <numFmt numFmtId="170" formatCode="&quot;$&quot;\ #,##0.00"/>
    <numFmt numFmtId="171" formatCode="_-&quot;$&quot;* #,##0.0_-;\-&quot;$&quot;* #,##0.0_-;_-&quot;$&quot;* &quot;-&quot;??_-;_-@_-"/>
  </numFmts>
  <fonts count="4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14"/>
      <color theme="0"/>
      <name val="Calibri"/>
      <family val="2"/>
      <scheme val="minor"/>
    </font>
    <font>
      <b/>
      <sz val="10"/>
      <color theme="1"/>
      <name val="Calibri"/>
      <family val="2"/>
      <scheme val="minor"/>
    </font>
    <font>
      <b/>
      <sz val="9"/>
      <color theme="1"/>
      <name val="Calibri"/>
      <family val="2"/>
      <scheme val="minor"/>
    </font>
    <font>
      <b/>
      <sz val="12"/>
      <color theme="0"/>
      <name val="Calibri"/>
      <family val="2"/>
      <scheme val="minor"/>
    </font>
    <font>
      <b/>
      <sz val="10"/>
      <color theme="0"/>
      <name val="Calibri"/>
      <family val="2"/>
      <scheme val="minor"/>
    </font>
    <font>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9"/>
      <color theme="0"/>
      <name val="Calibri"/>
      <family val="2"/>
      <scheme val="minor"/>
    </font>
    <font>
      <sz val="10"/>
      <color theme="0"/>
      <name val="Calibri"/>
      <family val="2"/>
      <scheme val="minor"/>
    </font>
    <font>
      <sz val="8"/>
      <color theme="0"/>
      <name val="Calibri"/>
      <family val="2"/>
      <scheme val="minor"/>
    </font>
    <font>
      <b/>
      <sz val="16"/>
      <color theme="9" tint="-0.499984740745262"/>
      <name val="Bodoni MT Black"/>
      <family val="1"/>
    </font>
    <font>
      <b/>
      <sz val="11"/>
      <color theme="9" tint="-0.499984740745262"/>
      <name val="Calibri"/>
      <family val="2"/>
      <scheme val="minor"/>
    </font>
    <font>
      <sz val="12"/>
      <color theme="1"/>
      <name val="Cambria"/>
      <family val="1"/>
    </font>
    <font>
      <b/>
      <sz val="16"/>
      <name val="Bodoni MT Black"/>
      <family val="1"/>
    </font>
    <font>
      <b/>
      <sz val="10"/>
      <color rgb="FFFF0000"/>
      <name val="Calibri"/>
      <family val="2"/>
      <scheme val="minor"/>
    </font>
    <font>
      <b/>
      <sz val="16"/>
      <color theme="1"/>
      <name val="Calibri"/>
      <family val="2"/>
      <scheme val="minor"/>
    </font>
    <font>
      <b/>
      <sz val="16"/>
      <color rgb="FF821900"/>
      <name val="Calibri"/>
      <family val="2"/>
      <scheme val="minor"/>
    </font>
    <font>
      <sz val="10"/>
      <name val="Arial"/>
      <family val="2"/>
    </font>
    <font>
      <b/>
      <sz val="11"/>
      <color theme="0"/>
      <name val="Calibri"/>
      <family val="2"/>
      <scheme val="minor"/>
    </font>
    <font>
      <b/>
      <sz val="14"/>
      <color theme="1"/>
      <name val="Calibri"/>
      <family val="2"/>
      <scheme val="minor"/>
    </font>
    <font>
      <sz val="9"/>
      <color theme="9" tint="-0.499984740745262"/>
      <name val="Calibri"/>
      <family val="2"/>
      <scheme val="minor"/>
    </font>
    <font>
      <b/>
      <sz val="9"/>
      <color theme="0"/>
      <name val="Calibri"/>
      <family val="2"/>
      <scheme val="minor"/>
    </font>
    <font>
      <b/>
      <sz val="9"/>
      <color rgb="FFFFFFFF"/>
      <name val="Calibri"/>
      <family val="2"/>
      <scheme val="minor"/>
    </font>
    <font>
      <sz val="9"/>
      <color rgb="FF000000"/>
      <name val="Calibri"/>
      <family val="2"/>
      <scheme val="minor"/>
    </font>
    <font>
      <b/>
      <sz val="18"/>
      <color theme="0"/>
      <name val="Calibri"/>
      <family val="2"/>
      <scheme val="minor"/>
    </font>
    <font>
      <b/>
      <sz val="8"/>
      <color rgb="FF000000"/>
      <name val="Calibri"/>
      <family val="2"/>
      <scheme val="minor"/>
    </font>
    <font>
      <sz val="8"/>
      <color rgb="FF000000"/>
      <name val="Calibri"/>
      <family val="2"/>
      <scheme val="minor"/>
    </font>
    <font>
      <sz val="8"/>
      <color theme="1"/>
      <name val="Calibri"/>
      <family val="2"/>
      <scheme val="minor"/>
    </font>
    <font>
      <b/>
      <sz val="8"/>
      <color theme="0"/>
      <name val="Calibri"/>
      <family val="2"/>
      <scheme val="minor"/>
    </font>
    <font>
      <b/>
      <sz val="12"/>
      <color rgb="FF000000"/>
      <name val="Calibri"/>
      <family val="2"/>
      <scheme val="minor"/>
    </font>
    <font>
      <sz val="10"/>
      <color rgb="FF000000"/>
      <name val="Calibri"/>
      <family val="2"/>
      <scheme val="minor"/>
    </font>
    <font>
      <i/>
      <sz val="10"/>
      <color rgb="FF000000"/>
      <name val="Calibri"/>
      <family val="2"/>
      <scheme val="minor"/>
    </font>
    <font>
      <b/>
      <sz val="9"/>
      <color rgb="FF000000"/>
      <name val="Calibri"/>
      <family val="2"/>
      <scheme val="minor"/>
    </font>
    <font>
      <b/>
      <sz val="9"/>
      <color rgb="FF005E5C"/>
      <name val="Calibri"/>
      <family val="2"/>
      <scheme val="minor"/>
    </font>
    <font>
      <b/>
      <i/>
      <sz val="10"/>
      <color theme="1"/>
      <name val="Calibri"/>
      <family val="2"/>
      <scheme val="minor"/>
    </font>
  </fonts>
  <fills count="12">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rgb="FF005E5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6666"/>
        <bgColor indexed="64"/>
      </patternFill>
    </fill>
    <fill>
      <patternFill patternType="solid">
        <fgColor rgb="FFEEC100"/>
        <bgColor indexed="64"/>
      </patternFill>
    </fill>
    <fill>
      <patternFill patternType="solid">
        <fgColor rgb="FFF2F2F2"/>
        <bgColor indexed="64"/>
      </patternFill>
    </fill>
  </fills>
  <borders count="2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style="thin">
        <color theme="5" tint="0.39997558519241921"/>
      </right>
      <top/>
      <bottom/>
      <diagonal/>
    </border>
    <border>
      <left/>
      <right style="thin">
        <color theme="0"/>
      </right>
      <top/>
      <bottom style="thin">
        <color theme="0"/>
      </bottom>
      <diagonal/>
    </border>
    <border>
      <left style="thin">
        <color rgb="FF005E5C"/>
      </left>
      <right style="thin">
        <color rgb="FF005E5C"/>
      </right>
      <top style="thin">
        <color rgb="FF005E5C"/>
      </top>
      <bottom style="thin">
        <color rgb="FF005E5C"/>
      </bottom>
      <diagonal/>
    </border>
    <border>
      <left style="thin">
        <color rgb="FF005E5C"/>
      </left>
      <right/>
      <top style="thin">
        <color rgb="FF005E5C"/>
      </top>
      <bottom style="thin">
        <color rgb="FF005E5C"/>
      </bottom>
      <diagonal/>
    </border>
    <border>
      <left style="thin">
        <color theme="5" tint="0.39997558519241921"/>
      </left>
      <right style="thin">
        <color theme="0"/>
      </right>
      <top/>
      <bottom/>
      <diagonal/>
    </border>
    <border>
      <left style="thin">
        <color rgb="FF005E5C"/>
      </left>
      <right style="thin">
        <color rgb="FF005E5C"/>
      </right>
      <top style="thin">
        <color rgb="FF005E5C"/>
      </top>
      <bottom/>
      <diagonal/>
    </border>
    <border>
      <left style="thin">
        <color rgb="FF005E5C"/>
      </left>
      <right style="thin">
        <color rgb="FF005E5C"/>
      </right>
      <top/>
      <bottom style="thin">
        <color rgb="FF005E5C"/>
      </bottom>
      <diagonal/>
    </border>
    <border>
      <left/>
      <right style="thin">
        <color rgb="FF005E5C"/>
      </right>
      <top style="thin">
        <color rgb="FF005E5C"/>
      </top>
      <bottom style="thin">
        <color rgb="FF005E5C"/>
      </bottom>
      <diagonal/>
    </border>
    <border>
      <left/>
      <right/>
      <top/>
      <bottom style="thin">
        <color theme="0"/>
      </bottom>
      <diagonal/>
    </border>
    <border>
      <left/>
      <right/>
      <top style="thin">
        <color rgb="FF005E5C"/>
      </top>
      <bottom/>
      <diagonal/>
    </border>
    <border>
      <left/>
      <right/>
      <top style="thin">
        <color theme="0"/>
      </top>
      <bottom style="thin">
        <color theme="0"/>
      </bottom>
      <diagonal/>
    </border>
    <border>
      <left/>
      <right/>
      <top style="thin">
        <color rgb="FF005E5C"/>
      </top>
      <bottom style="thin">
        <color theme="0"/>
      </bottom>
      <diagonal/>
    </border>
    <border>
      <left/>
      <right style="thin">
        <color theme="0"/>
      </right>
      <top style="thin">
        <color rgb="FF005E5C"/>
      </top>
      <bottom style="thin">
        <color theme="0"/>
      </bottom>
      <diagonal/>
    </border>
    <border>
      <left style="thin">
        <color rgb="FF005E5C"/>
      </left>
      <right/>
      <top/>
      <bottom/>
      <diagonal/>
    </border>
  </borders>
  <cellStyleXfs count="4">
    <xf numFmtId="0" fontId="0" fillId="0" borderId="0"/>
    <xf numFmtId="165" fontId="9" fillId="0" borderId="0" applyFont="0" applyFill="0" applyBorder="0" applyAlignment="0" applyProtection="0"/>
    <xf numFmtId="0" fontId="24" fillId="0" borderId="0"/>
    <xf numFmtId="164" fontId="9" fillId="0" borderId="0" applyFont="0" applyFill="0" applyBorder="0" applyAlignment="0" applyProtection="0"/>
  </cellStyleXfs>
  <cellXfs count="315">
    <xf numFmtId="0" fontId="0" fillId="0" borderId="0" xfId="0"/>
    <xf numFmtId="0" fontId="0" fillId="0" borderId="0" xfId="0" applyAlignment="1">
      <alignment horizontal="center" vertical="center" wrapText="1"/>
    </xf>
    <xf numFmtId="0" fontId="2" fillId="0" borderId="0" xfId="0" applyFont="1"/>
    <xf numFmtId="0" fontId="2" fillId="0" borderId="0" xfId="0" applyFont="1" applyBorder="1"/>
    <xf numFmtId="0" fontId="1" fillId="0" borderId="0" xfId="0" applyNumberFormat="1" applyFont="1" applyAlignment="1">
      <alignment horizontal="center"/>
    </xf>
    <xf numFmtId="0" fontId="0" fillId="0" borderId="0" xfId="0" applyBorder="1"/>
    <xf numFmtId="0" fontId="2" fillId="0" borderId="0" xfId="0" applyFont="1" applyBorder="1" applyAlignment="1">
      <alignment vertical="center"/>
    </xf>
    <xf numFmtId="3" fontId="1" fillId="0" borderId="0" xfId="0" applyNumberFormat="1" applyFont="1" applyBorder="1" applyAlignment="1">
      <alignment horizontal="right"/>
    </xf>
    <xf numFmtId="3" fontId="1" fillId="0" borderId="0" xfId="0" applyNumberFormat="1" applyFont="1" applyFill="1" applyBorder="1" applyAlignment="1">
      <alignment horizontal="right"/>
    </xf>
    <xf numFmtId="3" fontId="1" fillId="0" borderId="0" xfId="0" applyNumberFormat="1" applyFont="1" applyBorder="1" applyAlignment="1">
      <alignment horizontal="right" vertical="center"/>
    </xf>
    <xf numFmtId="0" fontId="1" fillId="0" borderId="0" xfId="0" applyFont="1" applyAlignment="1">
      <alignment horizontal="center" vertical="center"/>
    </xf>
    <xf numFmtId="0" fontId="2" fillId="0" borderId="0" xfId="0" applyFont="1" applyFill="1" applyBorder="1" applyAlignment="1">
      <alignment vertical="center"/>
    </xf>
    <xf numFmtId="169" fontId="3" fillId="4" borderId="0" xfId="1"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2" fillId="0" borderId="0" xfId="0" applyFont="1" applyFill="1" applyBorder="1"/>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6" fontId="4" fillId="0" borderId="0"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166" fontId="7" fillId="0" borderId="0"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6" fontId="10" fillId="4" borderId="0" xfId="0" applyNumberFormat="1" applyFont="1" applyFill="1" applyBorder="1" applyAlignment="1">
      <alignment horizontal="right" vertical="center" wrapText="1"/>
    </xf>
    <xf numFmtId="0" fontId="4" fillId="0" borderId="0" xfId="0" applyFont="1" applyFill="1" applyBorder="1" applyAlignment="1">
      <alignment horizontal="right" vertical="center"/>
    </xf>
    <xf numFmtId="0" fontId="1" fillId="0" borderId="0" xfId="0" applyNumberFormat="1" applyFont="1" applyFill="1" applyBorder="1" applyAlignment="1">
      <alignment horizontal="center"/>
    </xf>
    <xf numFmtId="0" fontId="17" fillId="0" borderId="0" xfId="0" applyNumberFormat="1" applyFont="1" applyAlignment="1">
      <alignment horizontal="center"/>
    </xf>
    <xf numFmtId="167" fontId="4" fillId="0" borderId="0" xfId="0" applyNumberFormat="1" applyFont="1" applyFill="1" applyBorder="1" applyAlignment="1">
      <alignment horizontal="right" vertical="center" wrapText="1"/>
    </xf>
    <xf numFmtId="0" fontId="6" fillId="0" borderId="0" xfId="0"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horizontal="left" wrapText="1"/>
    </xf>
    <xf numFmtId="166" fontId="10" fillId="0" borderId="0" xfId="0" applyNumberFormat="1" applyFont="1" applyFill="1" applyBorder="1" applyAlignment="1">
      <alignment horizontal="right" vertical="center" wrapText="1"/>
    </xf>
    <xf numFmtId="169" fontId="3" fillId="0" borderId="0" xfId="1"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0" fontId="1" fillId="0" borderId="0" xfId="0" applyFont="1" applyAlignment="1">
      <alignment horizontal="left" vertical="center"/>
    </xf>
    <xf numFmtId="167" fontId="7" fillId="0" borderId="0" xfId="0" applyNumberFormat="1" applyFont="1" applyFill="1" applyBorder="1" applyAlignment="1">
      <alignment horizontal="right" vertical="center"/>
    </xf>
    <xf numFmtId="0" fontId="2" fillId="0" borderId="8" xfId="0" applyFont="1" applyBorder="1"/>
    <xf numFmtId="3" fontId="7" fillId="0" borderId="8" xfId="0" applyNumberFormat="1" applyFont="1" applyFill="1" applyBorder="1" applyAlignment="1">
      <alignment horizontal="right" vertical="center"/>
    </xf>
    <xf numFmtId="3" fontId="12" fillId="0" borderId="8" xfId="0" applyNumberFormat="1" applyFont="1" applyFill="1" applyBorder="1" applyAlignment="1">
      <alignment horizontal="right" vertical="center"/>
    </xf>
    <xf numFmtId="0" fontId="4" fillId="0" borderId="8" xfId="0" applyFont="1" applyFill="1" applyBorder="1" applyAlignment="1">
      <alignment horizontal="center" vertical="center" wrapText="1"/>
    </xf>
    <xf numFmtId="3" fontId="1" fillId="0" borderId="8" xfId="0" applyNumberFormat="1" applyFont="1" applyBorder="1" applyAlignment="1">
      <alignment horizontal="right"/>
    </xf>
    <xf numFmtId="0" fontId="10" fillId="0" borderId="8" xfId="0" applyFont="1" applyFill="1" applyBorder="1" applyAlignment="1">
      <alignment horizontal="center" vertical="center" wrapText="1"/>
    </xf>
    <xf numFmtId="168" fontId="7" fillId="0" borderId="8" xfId="0" applyNumberFormat="1" applyFont="1" applyFill="1" applyBorder="1" applyAlignment="1">
      <alignment horizontal="right" vertical="center" wrapText="1"/>
    </xf>
    <xf numFmtId="166" fontId="4" fillId="0" borderId="8" xfId="0" applyNumberFormat="1" applyFont="1" applyFill="1" applyBorder="1" applyAlignment="1">
      <alignment horizontal="right" vertical="center" wrapText="1"/>
    </xf>
    <xf numFmtId="167" fontId="7" fillId="0" borderId="8" xfId="0" applyNumberFormat="1" applyFont="1" applyFill="1" applyBorder="1" applyAlignment="1">
      <alignment horizontal="right" vertical="center" wrapText="1"/>
    </xf>
    <xf numFmtId="166" fontId="10" fillId="0" borderId="8" xfId="0" applyNumberFormat="1" applyFont="1" applyFill="1" applyBorder="1" applyAlignment="1">
      <alignment horizontal="right" vertical="center" wrapText="1"/>
    </xf>
    <xf numFmtId="166" fontId="10" fillId="0" borderId="8" xfId="0" applyNumberFormat="1" applyFont="1" applyFill="1" applyBorder="1" applyAlignment="1">
      <alignment horizontal="center" vertical="center" wrapText="1"/>
    </xf>
    <xf numFmtId="3" fontId="4" fillId="0" borderId="8" xfId="0" applyNumberFormat="1" applyFont="1" applyFill="1" applyBorder="1" applyAlignment="1">
      <alignment horizontal="right" vertical="center"/>
    </xf>
    <xf numFmtId="166" fontId="10" fillId="4" borderId="8" xfId="0" applyNumberFormat="1" applyFont="1" applyFill="1" applyBorder="1" applyAlignment="1">
      <alignment horizontal="right" vertical="center" wrapText="1"/>
    </xf>
    <xf numFmtId="169" fontId="5" fillId="0" borderId="8" xfId="1" applyNumberFormat="1" applyFont="1" applyFill="1" applyBorder="1" applyAlignment="1">
      <alignment horizontal="right" vertical="center" wrapText="1"/>
    </xf>
    <xf numFmtId="169" fontId="5" fillId="4" borderId="8" xfId="1" applyNumberFormat="1" applyFont="1" applyFill="1" applyBorder="1" applyAlignment="1">
      <alignment horizontal="right" vertical="center" wrapText="1"/>
    </xf>
    <xf numFmtId="0" fontId="6" fillId="0" borderId="8" xfId="0" applyFont="1" applyBorder="1"/>
    <xf numFmtId="0" fontId="7" fillId="0" borderId="8" xfId="0" applyFont="1" applyFill="1" applyBorder="1" applyAlignment="1">
      <alignment horizontal="center" vertical="center" wrapText="1"/>
    </xf>
    <xf numFmtId="3" fontId="8" fillId="0" borderId="8" xfId="0" applyNumberFormat="1" applyFont="1" applyFill="1" applyBorder="1" applyAlignment="1">
      <alignment horizontal="right" vertical="center"/>
    </xf>
    <xf numFmtId="3" fontId="1" fillId="0" borderId="8" xfId="0" applyNumberFormat="1" applyFont="1" applyFill="1" applyBorder="1" applyAlignment="1">
      <alignment horizontal="right"/>
    </xf>
    <xf numFmtId="167" fontId="16" fillId="0" borderId="8" xfId="0" applyNumberFormat="1" applyFont="1" applyFill="1" applyBorder="1" applyAlignment="1">
      <alignment horizontal="right" vertical="center" wrapText="1"/>
    </xf>
    <xf numFmtId="0" fontId="17" fillId="0" borderId="8" xfId="0" applyNumberFormat="1" applyFont="1" applyBorder="1" applyAlignment="1">
      <alignment horizontal="center"/>
    </xf>
    <xf numFmtId="3" fontId="21" fillId="0" borderId="8" xfId="0" applyNumberFormat="1" applyFont="1" applyFill="1" applyBorder="1" applyAlignment="1">
      <alignment horizontal="right" vertical="center"/>
    </xf>
    <xf numFmtId="168" fontId="7" fillId="0" borderId="8" xfId="0" applyNumberFormat="1" applyFont="1" applyFill="1" applyBorder="1" applyAlignment="1">
      <alignment horizontal="right" vertical="center" wrapText="1" indent="1"/>
    </xf>
    <xf numFmtId="167" fontId="4" fillId="0" borderId="8" xfId="0" applyNumberFormat="1" applyFont="1" applyFill="1" applyBorder="1" applyAlignment="1">
      <alignment horizontal="right" vertical="center" wrapText="1"/>
    </xf>
    <xf numFmtId="0" fontId="0" fillId="0" borderId="0" xfId="0" applyBorder="1" applyAlignment="1">
      <alignment horizontal="center" vertical="center" wrapText="1"/>
    </xf>
    <xf numFmtId="166" fontId="23" fillId="0" borderId="8" xfId="0" applyNumberFormat="1" applyFont="1" applyFill="1" applyBorder="1" applyAlignment="1">
      <alignment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166" fontId="11" fillId="0" borderId="0" xfId="0" applyNumberFormat="1" applyFont="1" applyFill="1" applyBorder="1" applyAlignment="1">
      <alignment horizontal="right" vertical="center" wrapText="1"/>
    </xf>
    <xf numFmtId="168" fontId="11" fillId="0" borderId="8" xfId="0" applyNumberFormat="1" applyFont="1" applyFill="1" applyBorder="1" applyAlignment="1">
      <alignment horizontal="right" vertical="center" wrapText="1" indent="1"/>
    </xf>
    <xf numFmtId="0" fontId="1" fillId="0" borderId="0" xfId="0" applyNumberFormat="1" applyFont="1" applyBorder="1" applyAlignment="1">
      <alignment horizontal="center"/>
    </xf>
    <xf numFmtId="0" fontId="0" fillId="0" borderId="8" xfId="0" applyBorder="1" applyAlignment="1">
      <alignment horizontal="center" vertical="center" wrapText="1"/>
    </xf>
    <xf numFmtId="0" fontId="0" fillId="5" borderId="0" xfId="0" applyFill="1"/>
    <xf numFmtId="0" fontId="0" fillId="6" borderId="0" xfId="0" applyFill="1" applyAlignment="1">
      <alignment horizontal="center" vertical="center" wrapText="1"/>
    </xf>
    <xf numFmtId="168" fontId="12" fillId="0" borderId="11" xfId="0" applyNumberFormat="1" applyFont="1" applyFill="1" applyBorder="1" applyAlignment="1">
      <alignment horizontal="right" vertical="center" wrapText="1" indent="1"/>
    </xf>
    <xf numFmtId="166" fontId="10" fillId="5" borderId="10" xfId="0" applyNumberFormat="1" applyFont="1" applyFill="1" applyBorder="1" applyAlignment="1">
      <alignment horizontal="right" vertical="center" wrapText="1"/>
    </xf>
    <xf numFmtId="166" fontId="10" fillId="5" borderId="4" xfId="0" applyNumberFormat="1" applyFont="1" applyFill="1" applyBorder="1" applyAlignment="1">
      <alignment horizontal="right" vertical="center" wrapText="1"/>
    </xf>
    <xf numFmtId="168" fontId="10" fillId="5" borderId="1" xfId="0" applyNumberFormat="1" applyFont="1" applyFill="1" applyBorder="1" applyAlignment="1">
      <alignment horizontal="right" vertical="center" wrapText="1"/>
    </xf>
    <xf numFmtId="0" fontId="2" fillId="5" borderId="0" xfId="0" applyFont="1" applyFill="1" applyBorder="1" applyAlignment="1">
      <alignment vertical="center"/>
    </xf>
    <xf numFmtId="0" fontId="2" fillId="5" borderId="0" xfId="0" applyFont="1" applyFill="1" applyBorder="1"/>
    <xf numFmtId="166" fontId="4" fillId="5" borderId="0" xfId="0" applyNumberFormat="1" applyFont="1" applyFill="1" applyBorder="1" applyAlignment="1">
      <alignment horizontal="right" vertical="center" wrapText="1"/>
    </xf>
    <xf numFmtId="0" fontId="2" fillId="5" borderId="0" xfId="0" applyFont="1" applyFill="1"/>
    <xf numFmtId="166" fontId="4" fillId="5" borderId="4" xfId="0" applyNumberFormat="1" applyFont="1" applyFill="1" applyBorder="1" applyAlignment="1">
      <alignment horizontal="right" vertical="center" wrapText="1"/>
    </xf>
    <xf numFmtId="0" fontId="11" fillId="0" borderId="9" xfId="0" applyFont="1" applyFill="1" applyBorder="1" applyAlignment="1">
      <alignment horizontal="justify" vertical="center"/>
    </xf>
    <xf numFmtId="3" fontId="12" fillId="0" borderId="13" xfId="0" applyNumberFormat="1" applyFont="1" applyFill="1" applyBorder="1" applyAlignment="1">
      <alignment vertical="center"/>
    </xf>
    <xf numFmtId="0" fontId="10" fillId="0" borderId="6" xfId="0" applyFont="1" applyFill="1" applyBorder="1" applyAlignment="1">
      <alignment horizontal="center" vertical="center" wrapText="1"/>
    </xf>
    <xf numFmtId="3" fontId="12" fillId="8" borderId="0" xfId="0" applyNumberFormat="1" applyFont="1" applyFill="1" applyBorder="1" applyAlignment="1">
      <alignment horizontal="right" vertical="center"/>
    </xf>
    <xf numFmtId="0" fontId="11" fillId="0" borderId="0" xfId="0" applyFont="1" applyFill="1" applyBorder="1" applyAlignment="1">
      <alignment horizontal="justify" vertical="center" wrapText="1"/>
    </xf>
    <xf numFmtId="168" fontId="7" fillId="0" borderId="0" xfId="0" applyNumberFormat="1" applyFont="1" applyFill="1" applyBorder="1" applyAlignment="1">
      <alignment horizontal="right" vertical="center" wrapText="1"/>
    </xf>
    <xf numFmtId="166" fontId="12" fillId="0" borderId="0" xfId="0" applyNumberFormat="1" applyFont="1" applyFill="1" applyBorder="1" applyAlignment="1">
      <alignment horizontal="right" vertical="center" wrapText="1"/>
    </xf>
    <xf numFmtId="168" fontId="12" fillId="0" borderId="0" xfId="0" applyNumberFormat="1" applyFont="1" applyFill="1" applyBorder="1" applyAlignment="1">
      <alignment horizontal="right" vertical="center" wrapText="1" indent="1"/>
    </xf>
    <xf numFmtId="0" fontId="3" fillId="0" borderId="0" xfId="0" applyFont="1" applyBorder="1" applyAlignment="1">
      <alignment horizontal="center" vertical="center" wrapText="1"/>
    </xf>
    <xf numFmtId="0" fontId="27" fillId="2" borderId="0" xfId="0" applyFont="1" applyFill="1"/>
    <xf numFmtId="0" fontId="2" fillId="0" borderId="0" xfId="0" applyFont="1" applyFill="1"/>
    <xf numFmtId="168" fontId="2" fillId="0" borderId="0" xfId="0" applyNumberFormat="1" applyFont="1"/>
    <xf numFmtId="0" fontId="29" fillId="5" borderId="5" xfId="0" applyFont="1" applyFill="1" applyBorder="1" applyAlignment="1">
      <alignment horizontal="center" vertical="center" wrapText="1"/>
    </xf>
    <xf numFmtId="168" fontId="29" fillId="5" borderId="5" xfId="0" applyNumberFormat="1" applyFont="1" applyFill="1" applyBorder="1" applyAlignment="1">
      <alignment horizontal="center" vertical="center" wrapText="1"/>
    </xf>
    <xf numFmtId="0" fontId="2" fillId="3" borderId="0" xfId="0" applyFont="1" applyFill="1"/>
    <xf numFmtId="170" fontId="2" fillId="0" borderId="0" xfId="0" applyNumberFormat="1" applyFont="1" applyFill="1"/>
    <xf numFmtId="170" fontId="30" fillId="0" borderId="3" xfId="0" applyNumberFormat="1" applyFont="1" applyFill="1" applyBorder="1" applyAlignment="1">
      <alignment horizontal="right" vertical="center" wrapText="1"/>
    </xf>
    <xf numFmtId="168" fontId="2" fillId="0" borderId="0" xfId="0" applyNumberFormat="1" applyFont="1" applyFill="1"/>
    <xf numFmtId="167" fontId="12" fillId="0" borderId="11" xfId="0" applyNumberFormat="1" applyFont="1" applyFill="1" applyBorder="1" applyAlignment="1">
      <alignment horizontal="right" vertical="center" wrapText="1" indent="1"/>
    </xf>
    <xf numFmtId="0" fontId="13" fillId="8" borderId="0" xfId="0" applyFont="1" applyFill="1" applyBorder="1" applyAlignment="1">
      <alignment horizontal="justify" vertical="center" wrapText="1"/>
    </xf>
    <xf numFmtId="167" fontId="12" fillId="0" borderId="0" xfId="0" applyNumberFormat="1" applyFont="1" applyFill="1" applyBorder="1" applyAlignment="1">
      <alignment horizontal="right" vertical="center" wrapText="1" indent="1"/>
    </xf>
    <xf numFmtId="166" fontId="4" fillId="0" borderId="0" xfId="0" applyNumberFormat="1" applyFont="1" applyFill="1" applyBorder="1" applyAlignment="1">
      <alignment horizontal="right" wrapText="1"/>
    </xf>
    <xf numFmtId="4" fontId="12" fillId="8" borderId="11" xfId="0" applyNumberFormat="1" applyFont="1" applyFill="1" applyBorder="1" applyAlignment="1">
      <alignment horizontal="right" vertical="center"/>
    </xf>
    <xf numFmtId="4" fontId="12" fillId="8" borderId="11" xfId="0" applyNumberFormat="1" applyFont="1" applyFill="1" applyBorder="1" applyAlignment="1">
      <alignment vertical="center"/>
    </xf>
    <xf numFmtId="166" fontId="25" fillId="0" borderId="0" xfId="0" applyNumberFormat="1" applyFont="1" applyFill="1" applyBorder="1" applyAlignment="1">
      <alignment horizontal="right" vertical="center" wrapText="1"/>
    </xf>
    <xf numFmtId="171" fontId="25" fillId="0" borderId="0" xfId="0" applyNumberFormat="1" applyFont="1" applyFill="1" applyBorder="1" applyAlignment="1">
      <alignment horizontal="right" vertical="center" wrapText="1"/>
    </xf>
    <xf numFmtId="166" fontId="10" fillId="9" borderId="2" xfId="0" applyNumberFormat="1" applyFont="1" applyFill="1" applyBorder="1" applyAlignment="1">
      <alignment horizontal="right" vertical="center" wrapText="1"/>
    </xf>
    <xf numFmtId="166" fontId="10" fillId="9" borderId="1" xfId="0" applyNumberFormat="1" applyFont="1" applyFill="1" applyBorder="1" applyAlignment="1">
      <alignment horizontal="right" vertical="center" wrapText="1"/>
    </xf>
    <xf numFmtId="3" fontId="1" fillId="4" borderId="0" xfId="0" applyNumberFormat="1" applyFont="1" applyFill="1" applyBorder="1" applyAlignment="1">
      <alignment horizontal="right"/>
    </xf>
    <xf numFmtId="0" fontId="18" fillId="4" borderId="0" xfId="0" applyNumberFormat="1" applyFont="1" applyFill="1" applyAlignment="1">
      <alignment horizontal="center"/>
    </xf>
    <xf numFmtId="0" fontId="18" fillId="4" borderId="0" xfId="0" applyFont="1" applyFill="1" applyAlignment="1">
      <alignment horizontal="center" vertical="center"/>
    </xf>
    <xf numFmtId="166" fontId="4" fillId="4" borderId="0" xfId="0" applyNumberFormat="1" applyFont="1" applyFill="1" applyBorder="1" applyAlignment="1">
      <alignment horizontal="right" vertical="center" wrapText="1"/>
    </xf>
    <xf numFmtId="167" fontId="4" fillId="4" borderId="0" xfId="0" applyNumberFormat="1" applyFont="1" applyFill="1" applyBorder="1" applyAlignment="1">
      <alignment horizontal="right" vertical="center" wrapText="1"/>
    </xf>
    <xf numFmtId="166" fontId="26" fillId="10" borderId="0" xfId="0" applyNumberFormat="1" applyFont="1" applyFill="1" applyBorder="1" applyAlignment="1">
      <alignment horizontal="right" vertical="center" wrapText="1"/>
    </xf>
    <xf numFmtId="44" fontId="10" fillId="5" borderId="1" xfId="0" applyNumberFormat="1" applyFont="1" applyFill="1" applyBorder="1" applyAlignment="1">
      <alignment horizontal="right" vertical="center" wrapText="1"/>
    </xf>
    <xf numFmtId="4" fontId="10" fillId="5" borderId="8" xfId="0" applyNumberFormat="1" applyFont="1" applyFill="1" applyBorder="1" applyAlignment="1">
      <alignment horizontal="right" vertical="center" wrapText="1"/>
    </xf>
    <xf numFmtId="44" fontId="10" fillId="9" borderId="1" xfId="0" applyNumberFormat="1" applyFont="1" applyFill="1" applyBorder="1" applyAlignment="1">
      <alignment vertical="center" wrapText="1"/>
    </xf>
    <xf numFmtId="0" fontId="8" fillId="4" borderId="0" xfId="0" applyFont="1" applyFill="1" applyBorder="1" applyAlignment="1">
      <alignment horizontal="right" vertical="center" wrapText="1"/>
    </xf>
    <xf numFmtId="3" fontId="8" fillId="4" borderId="8" xfId="0" applyNumberFormat="1" applyFont="1" applyFill="1" applyBorder="1" applyAlignment="1">
      <alignment horizontal="right" vertical="center"/>
    </xf>
    <xf numFmtId="0" fontId="15" fillId="4" borderId="0" xfId="0" applyFont="1" applyFill="1" applyBorder="1" applyAlignment="1">
      <alignment horizontal="left" wrapText="1"/>
    </xf>
    <xf numFmtId="167" fontId="16" fillId="4" borderId="8" xfId="0" applyNumberFormat="1" applyFont="1" applyFill="1" applyBorder="1" applyAlignment="1">
      <alignment horizontal="right" vertical="center" wrapText="1"/>
    </xf>
    <xf numFmtId="0" fontId="1" fillId="4" borderId="0" xfId="0" applyNumberFormat="1" applyFont="1" applyFill="1" applyBorder="1" applyAlignment="1">
      <alignment horizontal="center"/>
    </xf>
    <xf numFmtId="3" fontId="1" fillId="4" borderId="8" xfId="0" applyNumberFormat="1" applyFont="1" applyFill="1" applyBorder="1" applyAlignment="1">
      <alignment horizontal="right"/>
    </xf>
    <xf numFmtId="166" fontId="7" fillId="4" borderId="0" xfId="0" applyNumberFormat="1" applyFont="1" applyFill="1" applyBorder="1" applyAlignment="1">
      <alignment horizontal="right" vertical="center" wrapText="1"/>
    </xf>
    <xf numFmtId="168" fontId="7" fillId="4" borderId="8" xfId="0" applyNumberFormat="1" applyFont="1" applyFill="1" applyBorder="1" applyAlignment="1">
      <alignment horizontal="right" vertical="center" wrapText="1"/>
    </xf>
    <xf numFmtId="0" fontId="2" fillId="4" borderId="0" xfId="0" applyFont="1" applyFill="1" applyBorder="1"/>
    <xf numFmtId="0" fontId="6" fillId="4" borderId="8" xfId="0" applyFont="1" applyFill="1" applyBorder="1"/>
    <xf numFmtId="166" fontId="10" fillId="5" borderId="0" xfId="0" applyNumberFormat="1" applyFont="1" applyFill="1" applyBorder="1" applyAlignment="1">
      <alignment horizontal="right" vertical="center" wrapText="1"/>
    </xf>
    <xf numFmtId="0" fontId="11" fillId="0" borderId="0" xfId="0" applyFont="1" applyBorder="1" applyAlignment="1">
      <alignment vertical="center"/>
    </xf>
    <xf numFmtId="44" fontId="10" fillId="5" borderId="10" xfId="0" applyNumberFormat="1" applyFont="1" applyFill="1" applyBorder="1" applyAlignment="1">
      <alignment horizontal="right" vertical="center" wrapText="1"/>
    </xf>
    <xf numFmtId="44" fontId="10" fillId="5" borderId="4" xfId="0" applyNumberFormat="1" applyFont="1" applyFill="1" applyBorder="1" applyAlignment="1">
      <alignment horizontal="right" vertical="center" wrapText="1"/>
    </xf>
    <xf numFmtId="4" fontId="12" fillId="8" borderId="0" xfId="0" applyNumberFormat="1" applyFont="1" applyFill="1" applyBorder="1" applyAlignment="1">
      <alignment horizontal="right" vertical="center"/>
    </xf>
    <xf numFmtId="0" fontId="32" fillId="7" borderId="11" xfId="0" applyFont="1" applyFill="1" applyBorder="1" applyAlignment="1">
      <alignment horizontal="center" vertical="center"/>
    </xf>
    <xf numFmtId="168" fontId="33" fillId="7" borderId="11" xfId="0" applyNumberFormat="1" applyFont="1" applyFill="1" applyBorder="1" applyAlignment="1">
      <alignment horizontal="right" vertical="center" wrapText="1"/>
    </xf>
    <xf numFmtId="0" fontId="32" fillId="0" borderId="11" xfId="0" applyFont="1" applyFill="1" applyBorder="1" applyAlignment="1">
      <alignment horizontal="center" vertical="center"/>
    </xf>
    <xf numFmtId="168" fontId="33" fillId="0" borderId="11" xfId="0" applyNumberFormat="1" applyFont="1" applyFill="1" applyBorder="1" applyAlignment="1">
      <alignment horizontal="right" vertical="center" wrapText="1"/>
    </xf>
    <xf numFmtId="168" fontId="34" fillId="7" borderId="11" xfId="0" applyNumberFormat="1" applyFont="1" applyFill="1" applyBorder="1" applyAlignment="1">
      <alignment horizontal="right" vertical="center" wrapText="1"/>
    </xf>
    <xf numFmtId="168" fontId="34" fillId="0" borderId="11" xfId="0" applyNumberFormat="1" applyFont="1" applyFill="1" applyBorder="1" applyAlignment="1">
      <alignment horizontal="right" vertical="center" wrapText="1"/>
    </xf>
    <xf numFmtId="168" fontId="33" fillId="7" borderId="11" xfId="0" applyNumberFormat="1" applyFont="1" applyFill="1" applyBorder="1" applyAlignment="1">
      <alignment horizontal="right" vertical="center"/>
    </xf>
    <xf numFmtId="168" fontId="33" fillId="0" borderId="11" xfId="0" applyNumberFormat="1" applyFont="1" applyFill="1" applyBorder="1" applyAlignment="1">
      <alignment horizontal="right" vertical="center"/>
    </xf>
    <xf numFmtId="168" fontId="34" fillId="7" borderId="11" xfId="0" applyNumberFormat="1" applyFont="1" applyFill="1" applyBorder="1" applyAlignment="1">
      <alignment horizontal="right" vertical="center"/>
    </xf>
    <xf numFmtId="168" fontId="35" fillId="5" borderId="4" xfId="0" applyNumberFormat="1" applyFont="1" applyFill="1" applyBorder="1" applyAlignment="1">
      <alignment horizontal="center" vertical="center"/>
    </xf>
    <xf numFmtId="0" fontId="33" fillId="7" borderId="11" xfId="0" applyFont="1" applyFill="1" applyBorder="1" applyAlignment="1">
      <alignment vertical="center" wrapText="1"/>
    </xf>
    <xf numFmtId="0" fontId="33" fillId="0" borderId="11" xfId="0" applyFont="1" applyFill="1" applyBorder="1" applyAlignment="1">
      <alignment vertical="center" wrapText="1"/>
    </xf>
    <xf numFmtId="0" fontId="33" fillId="7" borderId="12" xfId="0" applyFont="1" applyFill="1" applyBorder="1" applyAlignment="1">
      <alignment horizontal="left" vertical="center" wrapText="1"/>
    </xf>
    <xf numFmtId="0" fontId="33" fillId="0" borderId="12" xfId="0" applyFont="1" applyFill="1" applyBorder="1" applyAlignment="1">
      <alignment vertical="center" wrapText="1"/>
    </xf>
    <xf numFmtId="0" fontId="0" fillId="0" borderId="0" xfId="0"/>
    <xf numFmtId="0" fontId="1" fillId="0" borderId="0" xfId="0" applyNumberFormat="1" applyFont="1" applyBorder="1" applyAlignment="1">
      <alignment horizontal="center" wrapText="1"/>
    </xf>
    <xf numFmtId="3" fontId="12" fillId="0" borderId="0" xfId="0" applyNumberFormat="1" applyFont="1" applyFill="1" applyBorder="1" applyAlignment="1">
      <alignment horizontal="right" vertical="center"/>
    </xf>
    <xf numFmtId="44" fontId="10" fillId="5" borderId="8" xfId="0" applyNumberFormat="1" applyFont="1" applyFill="1" applyBorder="1" applyAlignment="1">
      <alignment horizontal="right" vertical="center" wrapText="1"/>
    </xf>
    <xf numFmtId="4" fontId="12" fillId="8" borderId="11" xfId="3" applyNumberFormat="1" applyFont="1" applyFill="1" applyBorder="1" applyAlignment="1">
      <alignment horizontal="right" vertical="center"/>
    </xf>
    <xf numFmtId="4" fontId="12" fillId="8" borderId="0" xfId="0" applyNumberFormat="1" applyFont="1" applyFill="1" applyBorder="1" applyAlignment="1">
      <alignment vertical="center"/>
    </xf>
    <xf numFmtId="167" fontId="12" fillId="8" borderId="11" xfId="0" applyNumberFormat="1" applyFont="1" applyFill="1" applyBorder="1" applyAlignment="1">
      <alignment horizontal="right" vertical="center" wrapText="1" indent="1"/>
    </xf>
    <xf numFmtId="0" fontId="11" fillId="4" borderId="0" xfId="0" applyFont="1" applyFill="1" applyBorder="1" applyAlignment="1">
      <alignment horizontal="justify" vertical="center" wrapText="1"/>
    </xf>
    <xf numFmtId="0" fontId="20" fillId="0" borderId="0" xfId="0" applyNumberFormat="1" applyFont="1" applyBorder="1" applyAlignment="1">
      <alignment horizontal="center" vertical="center"/>
    </xf>
    <xf numFmtId="0" fontId="11" fillId="0" borderId="0" xfId="0" applyNumberFormat="1" applyFont="1" applyBorder="1" applyAlignment="1">
      <alignment horizontal="center" vertical="center" wrapText="1"/>
    </xf>
    <xf numFmtId="0" fontId="22" fillId="6" borderId="0" xfId="0" applyFont="1" applyFill="1" applyBorder="1" applyAlignment="1">
      <alignment horizontal="center" vertical="center" wrapText="1"/>
    </xf>
    <xf numFmtId="0" fontId="2" fillId="0" borderId="0" xfId="0" applyFont="1" applyAlignment="1">
      <alignment wrapText="1"/>
    </xf>
    <xf numFmtId="0" fontId="0" fillId="0" borderId="0" xfId="0"/>
    <xf numFmtId="44" fontId="12" fillId="0" borderId="11" xfId="0" applyNumberFormat="1" applyFont="1" applyFill="1" applyBorder="1" applyAlignment="1">
      <alignment horizontal="right" vertical="center" wrapText="1"/>
    </xf>
    <xf numFmtId="168" fontId="32" fillId="7" borderId="11" xfId="0" applyNumberFormat="1" applyFont="1" applyFill="1" applyBorder="1" applyAlignment="1">
      <alignment horizontal="right" vertical="center" wrapText="1"/>
    </xf>
    <xf numFmtId="168" fontId="32" fillId="0" borderId="11" xfId="0" applyNumberFormat="1" applyFont="1" applyFill="1" applyBorder="1" applyAlignment="1">
      <alignment horizontal="right" vertical="center" wrapText="1"/>
    </xf>
    <xf numFmtId="168" fontId="39" fillId="7" borderId="11" xfId="0" applyNumberFormat="1" applyFont="1" applyFill="1" applyBorder="1" applyAlignment="1">
      <alignment horizontal="left" vertical="center" wrapText="1"/>
    </xf>
    <xf numFmtId="167" fontId="28" fillId="5" borderId="4" xfId="0" applyNumberFormat="1" applyFont="1" applyFill="1" applyBorder="1" applyAlignment="1">
      <alignment horizontal="center" vertical="center"/>
    </xf>
    <xf numFmtId="168" fontId="40" fillId="7" borderId="11" xfId="0" applyNumberFormat="1" applyFont="1" applyFill="1" applyBorder="1" applyAlignment="1">
      <alignment horizontal="center" vertical="center" wrapText="1"/>
    </xf>
    <xf numFmtId="0" fontId="11" fillId="0" borderId="0" xfId="0" applyFont="1" applyFill="1" applyBorder="1" applyAlignment="1">
      <alignment horizontal="justify" vertical="center"/>
    </xf>
    <xf numFmtId="167" fontId="12" fillId="0" borderId="11" xfId="0" applyNumberFormat="1" applyFont="1" applyFill="1" applyBorder="1" applyAlignment="1">
      <alignment horizontal="right" vertical="center" wrapText="1"/>
    </xf>
    <xf numFmtId="4" fontId="12" fillId="0" borderId="11" xfId="0" applyNumberFormat="1" applyFont="1" applyFill="1" applyBorder="1" applyAlignment="1">
      <alignment horizontal="right" vertical="center" wrapText="1"/>
    </xf>
    <xf numFmtId="4" fontId="1" fillId="4" borderId="8" xfId="0" applyNumberFormat="1" applyFont="1" applyFill="1" applyBorder="1" applyAlignment="1">
      <alignment horizontal="right"/>
    </xf>
    <xf numFmtId="4" fontId="1" fillId="0" borderId="8" xfId="0" applyNumberFormat="1" applyFont="1" applyBorder="1" applyAlignment="1">
      <alignment horizontal="right"/>
    </xf>
    <xf numFmtId="4" fontId="10" fillId="0" borderId="8" xfId="0" applyNumberFormat="1" applyFont="1" applyFill="1" applyBorder="1" applyAlignment="1">
      <alignment horizontal="center" vertical="center" wrapText="1"/>
    </xf>
    <xf numFmtId="4" fontId="12" fillId="0" borderId="8" xfId="0" applyNumberFormat="1" applyFont="1" applyFill="1" applyBorder="1" applyAlignment="1">
      <alignment horizontal="right" vertical="center"/>
    </xf>
    <xf numFmtId="4" fontId="4" fillId="5" borderId="11" xfId="0" applyNumberFormat="1" applyFont="1" applyFill="1" applyBorder="1" applyAlignment="1">
      <alignment horizontal="right" vertical="center" wrapText="1"/>
    </xf>
    <xf numFmtId="4" fontId="4" fillId="0" borderId="8" xfId="0" applyNumberFormat="1" applyFont="1" applyFill="1" applyBorder="1" applyAlignment="1">
      <alignment horizontal="right" vertical="center" wrapText="1"/>
    </xf>
    <xf numFmtId="4" fontId="26" fillId="10" borderId="0" xfId="0" applyNumberFormat="1" applyFont="1" applyFill="1" applyBorder="1" applyAlignment="1">
      <alignment horizontal="right" vertical="center" wrapText="1"/>
    </xf>
    <xf numFmtId="4" fontId="22" fillId="0" borderId="8" xfId="0" applyNumberFormat="1" applyFont="1" applyFill="1" applyBorder="1" applyAlignment="1">
      <alignment horizontal="center" vertical="center" wrapText="1"/>
    </xf>
    <xf numFmtId="4" fontId="0" fillId="0" borderId="0" xfId="0" applyNumberFormat="1" applyBorder="1"/>
    <xf numFmtId="4" fontId="10" fillId="5" borderId="1" xfId="0" applyNumberFormat="1" applyFont="1" applyFill="1" applyBorder="1" applyAlignment="1">
      <alignment horizontal="right" vertical="center" wrapText="1"/>
    </xf>
    <xf numFmtId="4" fontId="0" fillId="0" borderId="8" xfId="0" applyNumberFormat="1" applyBorder="1" applyAlignment="1">
      <alignment horizontal="center" vertical="center" wrapText="1"/>
    </xf>
    <xf numFmtId="4" fontId="1" fillId="0" borderId="0" xfId="0" applyNumberFormat="1" applyFont="1" applyBorder="1" applyAlignment="1">
      <alignment horizontal="right" vertical="center"/>
    </xf>
    <xf numFmtId="4" fontId="1" fillId="0" borderId="0" xfId="0" applyNumberFormat="1" applyFont="1" applyAlignment="1">
      <alignment horizontal="left" vertical="center"/>
    </xf>
    <xf numFmtId="4" fontId="1" fillId="0" borderId="0" xfId="0" applyNumberFormat="1" applyFont="1" applyAlignment="1">
      <alignment horizontal="center" vertical="center"/>
    </xf>
    <xf numFmtId="4" fontId="10" fillId="5" borderId="0" xfId="0" applyNumberFormat="1" applyFont="1" applyFill="1" applyBorder="1" applyAlignment="1">
      <alignment horizontal="right" vertical="center" wrapText="1"/>
    </xf>
    <xf numFmtId="4" fontId="1" fillId="0" borderId="0" xfId="0" applyNumberFormat="1" applyFont="1" applyBorder="1" applyAlignment="1">
      <alignment horizontal="center" vertical="center"/>
    </xf>
    <xf numFmtId="4" fontId="10" fillId="5" borderId="11" xfId="0" applyNumberFormat="1" applyFont="1" applyFill="1" applyBorder="1" applyAlignment="1">
      <alignment horizontal="right" vertical="center" wrapText="1"/>
    </xf>
    <xf numFmtId="4" fontId="1" fillId="0" borderId="0" xfId="0" applyNumberFormat="1" applyFont="1" applyBorder="1" applyAlignment="1">
      <alignment horizontal="center"/>
    </xf>
    <xf numFmtId="4" fontId="31" fillId="5" borderId="4" xfId="0" applyNumberFormat="1" applyFont="1" applyFill="1" applyBorder="1" applyAlignment="1">
      <alignment horizontal="right" vertical="center" wrapText="1"/>
    </xf>
    <xf numFmtId="4" fontId="10" fillId="5" borderId="4" xfId="0" applyNumberFormat="1" applyFont="1" applyFill="1" applyBorder="1" applyAlignment="1">
      <alignment horizontal="right" vertical="center" wrapText="1"/>
    </xf>
    <xf numFmtId="4" fontId="1" fillId="4" borderId="8" xfId="0" applyNumberFormat="1" applyFont="1" applyFill="1" applyBorder="1" applyAlignment="1">
      <alignment horizontal="right" indent="1"/>
    </xf>
    <xf numFmtId="4" fontId="1" fillId="0" borderId="8" xfId="0" applyNumberFormat="1" applyFont="1" applyBorder="1" applyAlignment="1">
      <alignment horizontal="right" indent="1"/>
    </xf>
    <xf numFmtId="4" fontId="10" fillId="0" borderId="8" xfId="0" applyNumberFormat="1" applyFont="1" applyFill="1" applyBorder="1" applyAlignment="1">
      <alignment horizontal="right" vertical="center" wrapText="1" indent="1"/>
    </xf>
    <xf numFmtId="4" fontId="0" fillId="0" borderId="8" xfId="0" applyNumberFormat="1" applyBorder="1" applyAlignment="1">
      <alignment horizontal="right" vertical="center" wrapText="1" indent="1"/>
    </xf>
    <xf numFmtId="4" fontId="1" fillId="0" borderId="0" xfId="0" applyNumberFormat="1" applyFont="1" applyBorder="1" applyAlignment="1">
      <alignment horizontal="right" vertical="center" indent="1"/>
    </xf>
    <xf numFmtId="4" fontId="1" fillId="0" borderId="0" xfId="0" applyNumberFormat="1" applyFont="1" applyAlignment="1">
      <alignment horizontal="right" vertical="center" indent="1"/>
    </xf>
    <xf numFmtId="4" fontId="1" fillId="0" borderId="0" xfId="0" applyNumberFormat="1" applyFont="1" applyFill="1" applyBorder="1" applyAlignment="1">
      <alignment horizontal="right"/>
    </xf>
    <xf numFmtId="4" fontId="12" fillId="11" borderId="11" xfId="0" applyNumberFormat="1" applyFont="1" applyFill="1" applyBorder="1" applyAlignment="1">
      <alignment horizontal="right" vertical="center" wrapText="1"/>
    </xf>
    <xf numFmtId="44" fontId="10" fillId="5" borderId="0" xfId="0" applyNumberFormat="1" applyFont="1" applyFill="1" applyBorder="1" applyAlignment="1">
      <alignment horizontal="right" vertical="center" wrapText="1"/>
    </xf>
    <xf numFmtId="44" fontId="10" fillId="5" borderId="11" xfId="0" applyNumberFormat="1" applyFont="1" applyFill="1" applyBorder="1" applyAlignment="1">
      <alignment horizontal="right" vertical="center" wrapText="1"/>
    </xf>
    <xf numFmtId="167" fontId="4" fillId="5" borderId="4" xfId="0" applyNumberFormat="1" applyFont="1" applyFill="1" applyBorder="1" applyAlignment="1">
      <alignment horizontal="right" vertical="center" wrapText="1"/>
    </xf>
    <xf numFmtId="167" fontId="12" fillId="8" borderId="11" xfId="0" applyNumberFormat="1" applyFont="1" applyFill="1" applyBorder="1" applyAlignment="1">
      <alignment horizontal="right" vertical="center"/>
    </xf>
    <xf numFmtId="167" fontId="1" fillId="0" borderId="8" xfId="0" applyNumberFormat="1" applyFont="1" applyBorder="1" applyAlignment="1">
      <alignment horizontal="right"/>
    </xf>
    <xf numFmtId="167" fontId="4" fillId="5" borderId="10" xfId="0" applyNumberFormat="1" applyFont="1" applyFill="1" applyBorder="1" applyAlignment="1">
      <alignment horizontal="right" vertical="center" wrapText="1"/>
    </xf>
    <xf numFmtId="167" fontId="10" fillId="5" borderId="10" xfId="0" applyNumberFormat="1" applyFont="1" applyFill="1" applyBorder="1" applyAlignment="1">
      <alignment horizontal="right" vertical="center" wrapText="1"/>
    </xf>
    <xf numFmtId="167" fontId="2" fillId="0" borderId="0" xfId="0" applyNumberFormat="1" applyFont="1" applyBorder="1"/>
    <xf numFmtId="44" fontId="26" fillId="10" borderId="0" xfId="0" applyNumberFormat="1" applyFont="1" applyFill="1" applyBorder="1" applyAlignment="1">
      <alignment horizontal="right" vertical="center" wrapText="1"/>
    </xf>
    <xf numFmtId="168" fontId="39" fillId="0" borderId="11" xfId="0" applyNumberFormat="1" applyFont="1" applyFill="1" applyBorder="1" applyAlignment="1">
      <alignment horizontal="left" vertical="center" wrapText="1"/>
    </xf>
    <xf numFmtId="0" fontId="1" fillId="0" borderId="0" xfId="0" applyNumberFormat="1" applyFont="1" applyBorder="1" applyAlignment="1">
      <alignment horizontal="right"/>
    </xf>
    <xf numFmtId="0" fontId="10" fillId="0" borderId="0" xfId="0" applyFont="1" applyFill="1" applyBorder="1" applyAlignment="1">
      <alignment horizontal="right" vertical="center" wrapText="1"/>
    </xf>
    <xf numFmtId="0" fontId="2" fillId="0" borderId="0" xfId="0" applyFont="1" applyFill="1" applyAlignment="1">
      <alignment horizontal="right"/>
    </xf>
    <xf numFmtId="0" fontId="0" fillId="0" borderId="0" xfId="0" applyAlignment="1">
      <alignment horizontal="right"/>
    </xf>
    <xf numFmtId="166" fontId="4" fillId="0" borderId="0" xfId="0" applyNumberFormat="1" applyFont="1" applyFill="1" applyBorder="1" applyAlignment="1">
      <alignment horizontal="center" vertical="center" wrapText="1"/>
    </xf>
    <xf numFmtId="4" fontId="2" fillId="0" borderId="0" xfId="0" applyNumberFormat="1" applyFont="1" applyBorder="1" applyAlignment="1">
      <alignment vertical="center"/>
    </xf>
    <xf numFmtId="167" fontId="3" fillId="0" borderId="0" xfId="0" applyNumberFormat="1" applyFont="1" applyBorder="1" applyAlignment="1">
      <alignment horizontal="center" vertical="center" wrapText="1"/>
    </xf>
    <xf numFmtId="0" fontId="0" fillId="0" borderId="0" xfId="0" applyAlignment="1">
      <alignment horizontal="center"/>
    </xf>
    <xf numFmtId="168" fontId="39" fillId="7" borderId="14" xfId="0" applyNumberFormat="1" applyFont="1" applyFill="1" applyBorder="1" applyAlignment="1">
      <alignment horizontal="center" vertical="center" wrapText="1"/>
    </xf>
    <xf numFmtId="168" fontId="39" fillId="7" borderId="15" xfId="0" applyNumberFormat="1" applyFont="1" applyFill="1" applyBorder="1" applyAlignment="1">
      <alignment horizontal="center" vertical="center" wrapText="1"/>
    </xf>
    <xf numFmtId="168" fontId="39" fillId="0" borderId="14" xfId="0" applyNumberFormat="1" applyFont="1" applyFill="1" applyBorder="1" applyAlignment="1">
      <alignment horizontal="center" vertical="center" wrapText="1"/>
    </xf>
    <xf numFmtId="168" fontId="39" fillId="0" borderId="15" xfId="0" applyNumberFormat="1" applyFont="1" applyFill="1" applyBorder="1" applyAlignment="1">
      <alignment horizontal="center" vertical="center" wrapText="1"/>
    </xf>
    <xf numFmtId="0" fontId="32" fillId="7" borderId="11" xfId="0" applyFont="1" applyFill="1" applyBorder="1" applyAlignment="1">
      <alignment horizontal="center" vertical="center"/>
    </xf>
    <xf numFmtId="0" fontId="28" fillId="5" borderId="0" xfId="0" applyNumberFormat="1" applyFont="1" applyFill="1" applyAlignment="1">
      <alignment horizontal="center"/>
    </xf>
    <xf numFmtId="0" fontId="29" fillId="5" borderId="1" xfId="0" applyFont="1" applyFill="1" applyBorder="1" applyAlignment="1">
      <alignment horizontal="center" vertical="center" wrapText="1"/>
    </xf>
    <xf numFmtId="0" fontId="29" fillId="5" borderId="5" xfId="0" applyFont="1" applyFill="1" applyBorder="1" applyAlignment="1">
      <alignment horizontal="center" vertical="center" wrapText="1"/>
    </xf>
    <xf numFmtId="168" fontId="29" fillId="5" borderId="1" xfId="0" applyNumberFormat="1" applyFont="1" applyFill="1" applyBorder="1" applyAlignment="1">
      <alignment horizontal="center" vertical="center" wrapText="1"/>
    </xf>
    <xf numFmtId="168" fontId="29" fillId="5" borderId="5"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1" xfId="0" applyFont="1" applyFill="1" applyBorder="1" applyAlignment="1">
      <alignment horizontal="center" vertical="center"/>
    </xf>
    <xf numFmtId="0" fontId="32" fillId="7" borderId="11" xfId="0" applyFont="1" applyFill="1" applyBorder="1" applyAlignment="1">
      <alignment horizontal="right" vertical="center"/>
    </xf>
    <xf numFmtId="0" fontId="34" fillId="0" borderId="4" xfId="0" applyFont="1" applyBorder="1"/>
    <xf numFmtId="166" fontId="40" fillId="7" borderId="12" xfId="0" applyNumberFormat="1" applyFont="1" applyFill="1" applyBorder="1" applyAlignment="1">
      <alignment horizontal="center" vertical="center" wrapText="1"/>
    </xf>
    <xf numFmtId="166" fontId="40" fillId="7" borderId="16" xfId="0" applyNumberFormat="1"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20" fillId="0" borderId="0" xfId="0" applyNumberFormat="1" applyFont="1" applyAlignment="1">
      <alignment horizontal="center"/>
    </xf>
    <xf numFmtId="0" fontId="19" fillId="0" borderId="0" xfId="0" applyNumberFormat="1" applyFont="1" applyAlignment="1">
      <alignment horizontal="center" vertical="center" wrapText="1"/>
    </xf>
    <xf numFmtId="0" fontId="22" fillId="6" borderId="11" xfId="0" applyFont="1" applyFill="1" applyBorder="1" applyAlignment="1">
      <alignment horizontal="center" vertical="center" wrapText="1"/>
    </xf>
    <xf numFmtId="166" fontId="12" fillId="0" borderId="12" xfId="0" applyNumberFormat="1" applyFont="1" applyFill="1" applyBorder="1" applyAlignment="1">
      <alignment horizontal="right" vertical="center" wrapText="1"/>
    </xf>
    <xf numFmtId="166" fontId="12" fillId="0" borderId="16" xfId="0" applyNumberFormat="1" applyFont="1" applyFill="1" applyBorder="1" applyAlignment="1">
      <alignment horizontal="right" vertical="center" wrapText="1"/>
    </xf>
    <xf numFmtId="166" fontId="10" fillId="5" borderId="17" xfId="0" applyNumberFormat="1" applyFont="1" applyFill="1" applyBorder="1" applyAlignment="1">
      <alignment horizontal="right" vertical="center" wrapText="1"/>
    </xf>
    <xf numFmtId="166" fontId="10" fillId="5" borderId="10" xfId="0" applyNumberFormat="1" applyFont="1" applyFill="1" applyBorder="1" applyAlignment="1">
      <alignment horizontal="right" vertical="center" wrapText="1"/>
    </xf>
    <xf numFmtId="166" fontId="4" fillId="5" borderId="17" xfId="0" applyNumberFormat="1" applyFont="1" applyFill="1" applyBorder="1" applyAlignment="1">
      <alignment horizontal="right" vertical="center" wrapText="1"/>
    </xf>
    <xf numFmtId="166" fontId="4" fillId="5" borderId="10" xfId="0" applyNumberFormat="1" applyFont="1" applyFill="1" applyBorder="1" applyAlignment="1">
      <alignment horizontal="right" vertical="center" wrapText="1"/>
    </xf>
    <xf numFmtId="166" fontId="10" fillId="9" borderId="19" xfId="0" applyNumberFormat="1" applyFont="1" applyFill="1" applyBorder="1" applyAlignment="1">
      <alignment horizontal="center" vertical="center" wrapText="1"/>
    </xf>
    <xf numFmtId="166" fontId="10" fillId="9" borderId="2" xfId="0" applyNumberFormat="1" applyFont="1" applyFill="1" applyBorder="1" applyAlignment="1">
      <alignment horizontal="center" vertical="center" wrapText="1"/>
    </xf>
    <xf numFmtId="0" fontId="7" fillId="0" borderId="18" xfId="0" applyFont="1" applyFill="1" applyBorder="1" applyAlignment="1">
      <alignment horizontal="right" vertical="center" wrapText="1"/>
    </xf>
    <xf numFmtId="0" fontId="12" fillId="8" borderId="12" xfId="0" applyFont="1" applyFill="1" applyBorder="1" applyAlignment="1">
      <alignment horizontal="center" vertical="center" wrapText="1"/>
    </xf>
    <xf numFmtId="0" fontId="12" fillId="8" borderId="16" xfId="0" applyFont="1" applyFill="1" applyBorder="1" applyAlignment="1">
      <alignment horizontal="center" vertical="center" wrapText="1"/>
    </xf>
    <xf numFmtId="166" fontId="10" fillId="9" borderId="0" xfId="0" applyNumberFormat="1" applyFont="1" applyFill="1" applyBorder="1" applyAlignment="1">
      <alignment horizontal="center" vertical="center" wrapText="1"/>
    </xf>
    <xf numFmtId="166" fontId="10" fillId="9" borderId="8" xfId="0" applyNumberFormat="1" applyFont="1" applyFill="1" applyBorder="1" applyAlignment="1">
      <alignment horizontal="center" vertical="center" wrapText="1"/>
    </xf>
    <xf numFmtId="166" fontId="26" fillId="10" borderId="0" xfId="0" applyNumberFormat="1" applyFont="1" applyFill="1" applyBorder="1" applyAlignment="1">
      <alignment horizontal="right" vertical="center" wrapText="1"/>
    </xf>
    <xf numFmtId="0" fontId="36" fillId="8" borderId="12" xfId="0" applyFont="1" applyFill="1" applyBorder="1" applyAlignment="1">
      <alignment horizontal="center" vertical="center" wrapText="1"/>
    </xf>
    <xf numFmtId="0" fontId="36" fillId="8" borderId="16" xfId="0" applyFont="1" applyFill="1" applyBorder="1" applyAlignment="1">
      <alignment horizontal="center" vertical="center" wrapText="1"/>
    </xf>
    <xf numFmtId="0" fontId="11" fillId="0" borderId="0" xfId="0" applyFont="1" applyFill="1" applyBorder="1" applyAlignment="1">
      <alignment horizontal="justify" vertical="center"/>
    </xf>
    <xf numFmtId="0" fontId="11" fillId="0" borderId="9" xfId="0" applyFont="1" applyFill="1" applyBorder="1" applyAlignment="1">
      <alignment horizontal="justify" vertical="center"/>
    </xf>
    <xf numFmtId="166" fontId="10" fillId="5" borderId="0" xfId="0" applyNumberFormat="1" applyFont="1" applyFill="1" applyBorder="1" applyAlignment="1">
      <alignment horizontal="right" vertical="center" wrapText="1"/>
    </xf>
    <xf numFmtId="166" fontId="10" fillId="5" borderId="8" xfId="0" applyNumberFormat="1" applyFont="1" applyFill="1" applyBorder="1" applyAlignment="1">
      <alignment horizontal="right" vertical="center" wrapText="1"/>
    </xf>
    <xf numFmtId="166" fontId="12" fillId="0" borderId="20" xfId="0" applyNumberFormat="1" applyFont="1" applyFill="1" applyBorder="1" applyAlignment="1">
      <alignment horizontal="right" vertical="center" wrapText="1"/>
    </xf>
    <xf numFmtId="166" fontId="10" fillId="5" borderId="19" xfId="0" applyNumberFormat="1" applyFont="1" applyFill="1" applyBorder="1" applyAlignment="1">
      <alignment horizontal="right" vertical="center" wrapText="1"/>
    </xf>
    <xf numFmtId="166" fontId="10" fillId="5" borderId="2" xfId="0" applyNumberFormat="1" applyFont="1" applyFill="1" applyBorder="1" applyAlignment="1">
      <alignment horizontal="right" vertical="center" wrapText="1"/>
    </xf>
    <xf numFmtId="0" fontId="11" fillId="8" borderId="18" xfId="0" applyFont="1" applyFill="1" applyBorder="1" applyAlignment="1">
      <alignment horizontal="justify" vertical="center"/>
    </xf>
    <xf numFmtId="0" fontId="12" fillId="8" borderId="12" xfId="0" applyFont="1" applyFill="1" applyBorder="1" applyAlignment="1">
      <alignment horizontal="center" vertical="center"/>
    </xf>
    <xf numFmtId="0" fontId="12" fillId="8" borderId="16" xfId="0" applyFont="1" applyFill="1" applyBorder="1" applyAlignment="1">
      <alignment horizontal="center" vertical="center"/>
    </xf>
    <xf numFmtId="0" fontId="20" fillId="0" borderId="7" xfId="0" applyNumberFormat="1" applyFont="1" applyBorder="1" applyAlignment="1">
      <alignment horizontal="center"/>
    </xf>
    <xf numFmtId="0" fontId="20" fillId="0" borderId="0" xfId="0" applyNumberFormat="1" applyFont="1" applyBorder="1" applyAlignment="1">
      <alignment horizontal="center"/>
    </xf>
    <xf numFmtId="0" fontId="20" fillId="0" borderId="8" xfId="0" applyNumberFormat="1" applyFont="1" applyBorder="1" applyAlignment="1">
      <alignment horizontal="center"/>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166" fontId="10" fillId="9" borderId="19" xfId="0" applyNumberFormat="1" applyFont="1" applyFill="1" applyBorder="1" applyAlignment="1">
      <alignment horizontal="right" vertical="center" wrapText="1"/>
    </xf>
    <xf numFmtId="166" fontId="10" fillId="9" borderId="2" xfId="0" applyNumberFormat="1" applyFont="1" applyFill="1" applyBorder="1" applyAlignment="1">
      <alignment horizontal="right" vertical="center" wrapText="1"/>
    </xf>
    <xf numFmtId="166" fontId="12" fillId="8" borderId="12" xfId="0" applyNumberFormat="1" applyFont="1" applyFill="1" applyBorder="1" applyAlignment="1">
      <alignment horizontal="right" vertical="center" wrapText="1"/>
    </xf>
    <xf numFmtId="166" fontId="12" fillId="8" borderId="16" xfId="0" applyNumberFormat="1" applyFont="1" applyFill="1" applyBorder="1" applyAlignment="1">
      <alignment horizontal="right" vertical="center" wrapText="1"/>
    </xf>
    <xf numFmtId="0" fontId="3" fillId="0" borderId="7"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26" fillId="6" borderId="11" xfId="0" applyFont="1" applyFill="1" applyBorder="1" applyAlignment="1">
      <alignment horizontal="center" vertical="center" wrapText="1"/>
    </xf>
    <xf numFmtId="166" fontId="10" fillId="5" borderId="17"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36" fillId="8" borderId="12" xfId="0" applyFont="1" applyFill="1" applyBorder="1" applyAlignment="1">
      <alignment horizontal="justify" vertical="center" wrapText="1"/>
    </xf>
    <xf numFmtId="0" fontId="36" fillId="8" borderId="16" xfId="0" applyFont="1" applyFill="1" applyBorder="1" applyAlignment="1">
      <alignment horizontal="justify"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2" fillId="8" borderId="12" xfId="0" applyFont="1" applyFill="1" applyBorder="1" applyAlignment="1">
      <alignment horizontal="left" vertical="center"/>
    </xf>
    <xf numFmtId="0" fontId="12" fillId="8" borderId="16" xfId="0" applyFont="1" applyFill="1" applyBorder="1" applyAlignment="1">
      <alignment horizontal="left" vertical="center"/>
    </xf>
    <xf numFmtId="0" fontId="20" fillId="0" borderId="7" xfId="0"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8" xfId="0" applyNumberFormat="1" applyFont="1" applyFill="1" applyBorder="1" applyAlignment="1">
      <alignment horizontal="center"/>
    </xf>
    <xf numFmtId="0" fontId="10" fillId="0" borderId="20" xfId="0" applyFont="1" applyFill="1" applyBorder="1" applyAlignment="1">
      <alignment horizontal="right" vertical="center" wrapText="1"/>
    </xf>
    <xf numFmtId="0" fontId="10" fillId="0" borderId="21" xfId="0" applyFont="1" applyFill="1" applyBorder="1" applyAlignment="1">
      <alignment horizontal="right" vertical="center" wrapText="1"/>
    </xf>
    <xf numFmtId="0" fontId="11" fillId="0" borderId="7"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1" fillId="0" borderId="8" xfId="1" applyNumberFormat="1" applyFont="1" applyFill="1" applyBorder="1" applyAlignment="1">
      <alignment horizontal="center" vertical="center" wrapText="1"/>
    </xf>
    <xf numFmtId="166" fontId="10" fillId="4" borderId="7" xfId="0" applyNumberFormat="1" applyFont="1" applyFill="1" applyBorder="1" applyAlignment="1">
      <alignment horizontal="center" vertical="center" wrapText="1"/>
    </xf>
    <xf numFmtId="166" fontId="10" fillId="4" borderId="0" xfId="0" applyNumberFormat="1" applyFont="1" applyFill="1" applyBorder="1" applyAlignment="1">
      <alignment horizontal="center" vertical="center" wrapText="1"/>
    </xf>
    <xf numFmtId="166" fontId="10" fillId="4" borderId="8" xfId="0" applyNumberFormat="1" applyFont="1" applyFill="1" applyBorder="1" applyAlignment="1">
      <alignment horizontal="center" vertical="center" wrapText="1"/>
    </xf>
    <xf numFmtId="0" fontId="20" fillId="0" borderId="7"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20" fillId="0" borderId="7"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8" xfId="0" applyNumberFormat="1" applyFont="1" applyBorder="1" applyAlignment="1">
      <alignment horizontal="center" vertical="center"/>
    </xf>
    <xf numFmtId="166" fontId="10" fillId="5" borderId="12" xfId="0" applyNumberFormat="1" applyFont="1" applyFill="1" applyBorder="1" applyAlignment="1">
      <alignment horizontal="right" vertical="center" wrapText="1"/>
    </xf>
    <xf numFmtId="166" fontId="10" fillId="5" borderId="16" xfId="0" applyNumberFormat="1" applyFont="1" applyFill="1" applyBorder="1" applyAlignment="1">
      <alignment horizontal="right" vertical="center" wrapText="1"/>
    </xf>
    <xf numFmtId="166" fontId="4" fillId="5" borderId="12" xfId="0" applyNumberFormat="1" applyFont="1" applyFill="1" applyBorder="1" applyAlignment="1">
      <alignment horizontal="right" vertical="center" wrapText="1"/>
    </xf>
    <xf numFmtId="166" fontId="4" fillId="5" borderId="16" xfId="0" applyNumberFormat="1" applyFont="1" applyFill="1" applyBorder="1" applyAlignment="1">
      <alignment horizontal="right" vertical="center" wrapText="1"/>
    </xf>
    <xf numFmtId="0" fontId="12" fillId="11" borderId="12" xfId="0" applyFont="1" applyFill="1" applyBorder="1" applyAlignment="1">
      <alignment horizontal="center" vertical="center" wrapText="1"/>
    </xf>
    <xf numFmtId="0" fontId="12" fillId="11" borderId="16" xfId="0" applyFont="1" applyFill="1" applyBorder="1" applyAlignment="1">
      <alignment horizontal="center" vertical="center" wrapText="1"/>
    </xf>
    <xf numFmtId="166" fontId="10" fillId="5" borderId="22" xfId="0" applyNumberFormat="1" applyFont="1" applyFill="1" applyBorder="1" applyAlignment="1">
      <alignment horizontal="right" vertical="center" wrapText="1"/>
    </xf>
    <xf numFmtId="166" fontId="4" fillId="5" borderId="0" xfId="0" applyNumberFormat="1" applyFont="1" applyFill="1" applyBorder="1" applyAlignment="1">
      <alignment horizontal="right" vertical="center" wrapText="1"/>
    </xf>
    <xf numFmtId="166" fontId="12" fillId="0" borderId="12" xfId="0" applyNumberFormat="1" applyFont="1" applyFill="1" applyBorder="1" applyAlignment="1">
      <alignment horizontal="center" vertical="center" wrapText="1"/>
    </xf>
    <xf numFmtId="166" fontId="12" fillId="0" borderId="16" xfId="0" applyNumberFormat="1" applyFont="1" applyFill="1" applyBorder="1" applyAlignment="1">
      <alignment horizontal="center" vertical="center" wrapText="1"/>
    </xf>
  </cellXfs>
  <cellStyles count="4">
    <cellStyle name="Millares" xfId="1" builtinId="3"/>
    <cellStyle name="Moneda" xfId="3" builtinId="4"/>
    <cellStyle name="Normal" xfId="0" builtinId="0"/>
    <cellStyle name="Normal 2" xfId="2"/>
  </cellStyles>
  <dxfs count="0"/>
  <tableStyles count="0" defaultTableStyle="TableStyleMedium2" defaultPivotStyle="PivotStyleLight16"/>
  <colors>
    <mruColors>
      <color rgb="FF004442"/>
      <color rgb="FF005E5C"/>
      <color rgb="FFD9D9D9"/>
      <color rgb="FFF2F2F2"/>
      <color rgb="FFEEC100"/>
      <color rgb="FF006666"/>
      <color rgb="FF6D1309"/>
      <color rgb="FF821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190500</xdr:colOff>
      <xdr:row>26</xdr:row>
      <xdr:rowOff>139700</xdr:rowOff>
    </xdr:from>
    <xdr:to>
      <xdr:col>6</xdr:col>
      <xdr:colOff>2000250</xdr:colOff>
      <xdr:row>37</xdr:row>
      <xdr:rowOff>127000</xdr:rowOff>
    </xdr:to>
    <xdr:sp macro="" textlink="">
      <xdr:nvSpPr>
        <xdr:cNvPr id="5" name="Rectángulo 4"/>
        <xdr:cNvSpPr/>
      </xdr:nvSpPr>
      <xdr:spPr>
        <a:xfrm rot="5400000">
          <a:off x="2339975" y="4276725"/>
          <a:ext cx="2082800" cy="6381750"/>
        </a:xfrm>
        <a:prstGeom prst="rect">
          <a:avLst/>
        </a:prstGeom>
        <a:gradFill flip="none" rotWithShape="1">
          <a:gsLst>
            <a:gs pos="0">
              <a:srgbClr val="0F3D38">
                <a:lumMod val="67000"/>
              </a:srgbClr>
            </a:gs>
            <a:gs pos="48000">
              <a:srgbClr val="0F3D38">
                <a:lumMod val="97000"/>
                <a:lumOff val="3000"/>
              </a:srgbClr>
            </a:gs>
            <a:gs pos="100000">
              <a:srgbClr val="0F3D38">
                <a:lumMod val="60000"/>
                <a:lumOff val="40000"/>
              </a:srgbClr>
            </a:gs>
          </a:gsLst>
          <a:lin ang="16200000" scaled="1"/>
          <a:tileRect/>
        </a:gra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twoCellAnchor>
    <xdr:from>
      <xdr:col>0</xdr:col>
      <xdr:colOff>539750</xdr:colOff>
      <xdr:row>24</xdr:row>
      <xdr:rowOff>152400</xdr:rowOff>
    </xdr:from>
    <xdr:to>
      <xdr:col>6</xdr:col>
      <xdr:colOff>2076450</xdr:colOff>
      <xdr:row>36</xdr:row>
      <xdr:rowOff>0</xdr:rowOff>
    </xdr:to>
    <xdr:sp macro="" textlink="">
      <xdr:nvSpPr>
        <xdr:cNvPr id="6" name="Cuadro de texto 20"/>
        <xdr:cNvSpPr txBox="1"/>
      </xdr:nvSpPr>
      <xdr:spPr>
        <a:xfrm>
          <a:off x="539750" y="6057900"/>
          <a:ext cx="6108700" cy="2133600"/>
        </a:xfrm>
        <a:prstGeom prst="rect">
          <a:avLst/>
        </a:prstGeom>
        <a:solidFill>
          <a:schemeClr val="bg2">
            <a:lumMod val="25000"/>
            <a:alpha val="59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xdr:from>
      <xdr:col>0</xdr:col>
      <xdr:colOff>571500</xdr:colOff>
      <xdr:row>26</xdr:row>
      <xdr:rowOff>63500</xdr:rowOff>
    </xdr:from>
    <xdr:to>
      <xdr:col>6</xdr:col>
      <xdr:colOff>2032000</xdr:colOff>
      <xdr:row>35</xdr:row>
      <xdr:rowOff>158750</xdr:rowOff>
    </xdr:to>
    <xdr:sp macro="" textlink="">
      <xdr:nvSpPr>
        <xdr:cNvPr id="7" name="Cuadro de texto 19"/>
        <xdr:cNvSpPr txBox="1"/>
      </xdr:nvSpPr>
      <xdr:spPr>
        <a:xfrm>
          <a:off x="571500" y="6350000"/>
          <a:ext cx="6032500" cy="18097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Plan Operativo Anual de Inversiones</a:t>
          </a:r>
          <a:endParaRPr lang="es-CO" sz="2400" b="1" kern="1000">
            <a:solidFill>
              <a:srgbClr val="595959"/>
            </a:solidFill>
            <a:effectLst/>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POAI 2018</a:t>
          </a:r>
        </a:p>
        <a:p>
          <a:pPr algn="ctr">
            <a:lnSpc>
              <a:spcPct val="120000"/>
            </a:lnSpc>
            <a:spcBef>
              <a:spcPts val="200"/>
            </a:spcBef>
            <a:spcAft>
              <a:spcPts val="0"/>
            </a:spcAft>
          </a:pPr>
          <a:r>
            <a:rPr lang="es-CO" sz="2400" b="1" i="1" kern="1000">
              <a:solidFill>
                <a:srgbClr val="D9D9D9"/>
              </a:solidFill>
              <a:effectLst>
                <a:outerShdw blurRad="50800" dist="38100" algn="l">
                  <a:srgbClr val="000000">
                    <a:alpha val="40000"/>
                  </a:srgbClr>
                </a:outerShdw>
              </a:effectLst>
              <a:latin typeface="Arial" panose="020B0604020202020204" pitchFamily="34" charset="0"/>
              <a:ea typeface="Cambria" panose="02040503050406030204" pitchFamily="18" charset="0"/>
              <a:cs typeface="Angsana New" panose="02020603050405020304" pitchFamily="18" charset="-34"/>
            </a:rPr>
            <a:t>Dirección de Planeación Institucional </a:t>
          </a:r>
          <a:endParaRPr lang="es-CO" sz="2400" b="1"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21</xdr:row>
      <xdr:rowOff>186530</xdr:rowOff>
    </xdr:to>
    <xdr:pic>
      <xdr:nvPicPr>
        <xdr:cNvPr id="9" name="Imagen 8" descr="https://scontent-bog1-1.xx.fbcdn.net/v/t31.0-8/20286841_690746294450891_1940206954813301760_o.jpg?oh=cfdd8858870007835376e468cae6998f&amp;oe=5A19C5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400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39</xdr:row>
      <xdr:rowOff>0</xdr:rowOff>
    </xdr:from>
    <xdr:to>
      <xdr:col>7</xdr:col>
      <xdr:colOff>133350</xdr:colOff>
      <xdr:row>46</xdr:row>
      <xdr:rowOff>123825</xdr:rowOff>
    </xdr:to>
    <xdr:pic>
      <xdr:nvPicPr>
        <xdr:cNvPr id="10" name="Imagen 9" descr="UCundinamarc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0" y="8921750"/>
          <a:ext cx="47688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1</xdr:row>
      <xdr:rowOff>22562</xdr:rowOff>
    </xdr:to>
    <xdr:pic>
      <xdr:nvPicPr>
        <xdr:cNvPr id="16" name="Imagen 15"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0</xdr:row>
      <xdr:rowOff>1141750</xdr:rowOff>
    </xdr:to>
    <xdr:pic>
      <xdr:nvPicPr>
        <xdr:cNvPr id="13" name="Imagen 12"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1279072</xdr:colOff>
      <xdr:row>0</xdr:row>
      <xdr:rowOff>1141750</xdr:rowOff>
    </xdr:to>
    <xdr:pic>
      <xdr:nvPicPr>
        <xdr:cNvPr id="4" name="Imagen 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1292679</xdr:colOff>
      <xdr:row>0</xdr:row>
      <xdr:rowOff>1141750</xdr:rowOff>
    </xdr:to>
    <xdr:pic>
      <xdr:nvPicPr>
        <xdr:cNvPr id="14" name="Imagen 1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1282473</xdr:colOff>
      <xdr:row>0</xdr:row>
      <xdr:rowOff>1141750</xdr:rowOff>
    </xdr:to>
    <xdr:pic>
      <xdr:nvPicPr>
        <xdr:cNvPr id="12" name="Imagen 11"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1282473</xdr:colOff>
      <xdr:row>0</xdr:row>
      <xdr:rowOff>1141750</xdr:rowOff>
    </xdr:to>
    <xdr:pic>
      <xdr:nvPicPr>
        <xdr:cNvPr id="11" name="Imagen 10"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1282473</xdr:colOff>
      <xdr:row>0</xdr:row>
      <xdr:rowOff>1141750</xdr:rowOff>
    </xdr:to>
    <xdr:pic>
      <xdr:nvPicPr>
        <xdr:cNvPr id="11" name="Imagen 10"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1282473</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1292679</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1292679</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xdr:colOff>
      <xdr:row>29</xdr:row>
      <xdr:rowOff>95250</xdr:rowOff>
    </xdr:from>
    <xdr:to>
      <xdr:col>7</xdr:col>
      <xdr:colOff>0</xdr:colOff>
      <xdr:row>36</xdr:row>
      <xdr:rowOff>149679</xdr:rowOff>
    </xdr:to>
    <xdr:sp macro="" textlink="">
      <xdr:nvSpPr>
        <xdr:cNvPr id="2" name="Cuadro de texto 20"/>
        <xdr:cNvSpPr txBox="1"/>
      </xdr:nvSpPr>
      <xdr:spPr>
        <a:xfrm>
          <a:off x="13607" y="5619750"/>
          <a:ext cx="6708322" cy="1387929"/>
        </a:xfrm>
        <a:prstGeom prst="rect">
          <a:avLst/>
        </a:prstGeom>
        <a:solidFill>
          <a:srgbClr val="747372">
            <a:lumMod val="75000"/>
            <a:alpha val="59000"/>
          </a:srgb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scene3d>
            <a:camera prst="orthographicFront"/>
            <a:lightRig rig="threePt" dir="t"/>
          </a:scene3d>
          <a:sp3d extrusionH="57150">
            <a:bevelT w="38100" h="38100"/>
          </a:sp3d>
        </a:bodyPr>
        <a:lstStyle/>
        <a:p>
          <a:pPr algn="ctr"/>
          <a:r>
            <a:rPr lang="es-CO" sz="3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r>
            <a:rPr lang="es-CO" sz="2800" b="1">
              <a:solidFill>
                <a:schemeClr val="lt1"/>
              </a:solidFill>
              <a:effectLst>
                <a:outerShdw blurRad="50800" dist="38100" algn="l" rotWithShape="0">
                  <a:srgbClr val="000000">
                    <a:alpha val="40000"/>
                  </a:srgbClr>
                </a:outerShdw>
              </a:effectLst>
              <a:latin typeface="+mn-lt"/>
              <a:ea typeface="+mn-ea"/>
              <a:cs typeface="+mn-cs"/>
            </a:rPr>
            <a:t>PLAN OPERATIVO</a:t>
          </a:r>
          <a:r>
            <a:rPr lang="es-CO" sz="2800" b="1" baseline="0">
              <a:solidFill>
                <a:schemeClr val="lt1"/>
              </a:solidFill>
              <a:effectLst>
                <a:outerShdw blurRad="50800" dist="38100" algn="l" rotWithShape="0">
                  <a:srgbClr val="000000">
                    <a:alpha val="40000"/>
                  </a:srgbClr>
                </a:outerShdw>
              </a:effectLst>
              <a:latin typeface="+mn-lt"/>
              <a:ea typeface="+mn-ea"/>
              <a:cs typeface="+mn-cs"/>
            </a:rPr>
            <a:t> ANUAL DE INVERSIONES</a:t>
          </a:r>
          <a:endParaRPr lang="es-CO" sz="2000">
            <a:effectLst/>
          </a:endParaRPr>
        </a:p>
        <a:p>
          <a:pPr algn="ctr"/>
          <a:r>
            <a:rPr lang="es-CO" sz="2800" b="1" baseline="0">
              <a:solidFill>
                <a:schemeClr val="lt1"/>
              </a:solidFill>
              <a:effectLst>
                <a:outerShdw blurRad="50800" dist="38100" algn="l" rotWithShape="0">
                  <a:srgbClr val="000000">
                    <a:alpha val="40000"/>
                  </a:srgbClr>
                </a:outerShdw>
              </a:effectLst>
              <a:latin typeface="+mn-lt"/>
              <a:ea typeface="+mn-ea"/>
              <a:cs typeface="+mn-cs"/>
            </a:rPr>
            <a:t>VIGENCIA 2018</a:t>
          </a:r>
          <a:endParaRPr lang="es-CO" sz="2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28</xdr:row>
      <xdr:rowOff>31750</xdr:rowOff>
    </xdr:to>
    <xdr:pic>
      <xdr:nvPicPr>
        <xdr:cNvPr id="3" name="Imagen 2" descr="https://scontent-bog1-1.xx.fbcdn.net/v/t31.0-8/20286841_690746294450891_1940206954813301760_o.jpg?oh=cfdd8858870007835376e468cae6998f&amp;oe=5A19C5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24650" cy="515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40824</xdr:colOff>
      <xdr:row>41</xdr:row>
      <xdr:rowOff>122464</xdr:rowOff>
    </xdr:from>
    <xdr:to>
      <xdr:col>4</xdr:col>
      <xdr:colOff>625930</xdr:colOff>
      <xdr:row>50</xdr:row>
      <xdr:rowOff>173319</xdr:rowOff>
    </xdr:to>
    <xdr:pic>
      <xdr:nvPicPr>
        <xdr:cNvPr id="8" name="Imagen 7" descr="UCundinamarca"/>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3143"/>
        <a:stretch/>
      </xdr:blipFill>
      <xdr:spPr bwMode="auto">
        <a:xfrm>
          <a:off x="1564824" y="7932964"/>
          <a:ext cx="2109106" cy="176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585108</xdr:colOff>
      <xdr:row>45</xdr:row>
      <xdr:rowOff>13607</xdr:rowOff>
    </xdr:from>
    <xdr:to>
      <xdr:col>6</xdr:col>
      <xdr:colOff>2068286</xdr:colOff>
      <xdr:row>51</xdr:row>
      <xdr:rowOff>95250</xdr:rowOff>
    </xdr:to>
    <xdr:sp macro="" textlink="">
      <xdr:nvSpPr>
        <xdr:cNvPr id="9" name="CuadroTexto 8"/>
        <xdr:cNvSpPr txBox="1"/>
      </xdr:nvSpPr>
      <xdr:spPr>
        <a:xfrm>
          <a:off x="3633108" y="8586107"/>
          <a:ext cx="3007178" cy="1224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800" b="1">
              <a:solidFill>
                <a:srgbClr val="004442"/>
              </a:solidFill>
            </a:rPr>
            <a:t>UCUNDINAMARCA</a:t>
          </a:r>
        </a:p>
        <a:p>
          <a:r>
            <a:rPr lang="es-CO" sz="3000" b="1">
              <a:solidFill>
                <a:srgbClr val="004442"/>
              </a:solidFill>
              <a:latin typeface="Monotype Corsiva" panose="03010101010201010101" pitchFamily="66" charset="0"/>
            </a:rPr>
            <a:t>Generación</a:t>
          </a:r>
          <a:r>
            <a:rPr lang="es-CO" sz="3000" b="1" baseline="0">
              <a:solidFill>
                <a:srgbClr val="004442"/>
              </a:solidFill>
              <a:latin typeface="Monotype Corsiva" panose="03010101010201010101" pitchFamily="66" charset="0"/>
            </a:rPr>
            <a:t> Siglo 21</a:t>
          </a:r>
          <a:endParaRPr lang="es-CO" sz="3000" b="1">
            <a:solidFill>
              <a:srgbClr val="004442"/>
            </a:solidFill>
            <a:latin typeface="Monotype Corsiva" panose="03010101010201010101" pitchFamily="66"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1292679</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1272668</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1282473</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1270567</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254000</xdr:colOff>
      <xdr:row>29</xdr:row>
      <xdr:rowOff>176212</xdr:rowOff>
    </xdr:from>
    <xdr:to>
      <xdr:col>6</xdr:col>
      <xdr:colOff>1790700</xdr:colOff>
      <xdr:row>41</xdr:row>
      <xdr:rowOff>23812</xdr:rowOff>
    </xdr:to>
    <xdr:sp macro="" textlink="">
      <xdr:nvSpPr>
        <xdr:cNvPr id="3" name="Cuadro de texto 20"/>
        <xdr:cNvSpPr txBox="1"/>
      </xdr:nvSpPr>
      <xdr:spPr>
        <a:xfrm>
          <a:off x="254000" y="5700712"/>
          <a:ext cx="6108700" cy="2133600"/>
        </a:xfrm>
        <a:prstGeom prst="rect">
          <a:avLst/>
        </a:prstGeom>
        <a:solidFill>
          <a:srgbClr val="747372">
            <a:lumMod val="75000"/>
            <a:alpha val="59000"/>
          </a:srgb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scene3d>
            <a:camera prst="orthographicFront"/>
            <a:lightRig rig="threePt" dir="t"/>
          </a:scene3d>
          <a:sp3d extrusionH="57150">
            <a:bevelT w="38100" h="38100"/>
          </a:sp3d>
        </a:bodyPr>
        <a:lstStyle/>
        <a:p>
          <a:pPr algn="ctr">
            <a:lnSpc>
              <a:spcPct val="120000"/>
            </a:lnSpc>
            <a:spcBef>
              <a:spcPts val="200"/>
            </a:spcBef>
            <a:spcAft>
              <a:spcPts val="0"/>
            </a:spcAft>
          </a:pPr>
          <a:r>
            <a:rPr lang="es-CO" sz="1200" b="1" kern="1000">
              <a:solidFill>
                <a:srgbClr val="FFFFFF"/>
              </a:solidFill>
              <a:effectLst>
                <a:outerShdw blurRad="50800" dist="38100" algn="l">
                  <a:srgbClr val="000000">
                    <a:alpha val="40000"/>
                  </a:srgbClr>
                </a:outerShdw>
              </a:effectLst>
              <a:ea typeface="Cambria" panose="02040503050406030204" pitchFamily="18" charset="0"/>
              <a:cs typeface="Angsana New" panose="02020603050405020304" pitchFamily="18" charset="-34"/>
            </a:rPr>
            <a:t> </a:t>
          </a:r>
          <a:endParaRPr lang="es-CO" sz="1000" kern="1000">
            <a:solidFill>
              <a:srgbClr val="595959"/>
            </a:solidFill>
            <a:effectLst/>
            <a:ea typeface="Cambria" panose="02040503050406030204" pitchFamily="18" charset="0"/>
            <a:cs typeface="Angsana New" panose="02020603050405020304" pitchFamily="18" charset="-34"/>
          </a:endParaRPr>
        </a:p>
      </xdr:txBody>
    </xdr:sp>
    <xdr:clientData/>
  </xdr:twoCellAnchor>
  <xdr:twoCellAnchor editAs="oneCell">
    <xdr:from>
      <xdr:col>0</xdr:col>
      <xdr:colOff>0</xdr:colOff>
      <xdr:row>1</xdr:row>
      <xdr:rowOff>15875</xdr:rowOff>
    </xdr:from>
    <xdr:to>
      <xdr:col>7</xdr:col>
      <xdr:colOff>0</xdr:colOff>
      <xdr:row>28</xdr:row>
      <xdr:rowOff>31750</xdr:rowOff>
    </xdr:to>
    <xdr:pic>
      <xdr:nvPicPr>
        <xdr:cNvPr id="5" name="Imagen 4" descr="https://scontent-bog1-1.xx.fbcdn.net/v/t31.0-8/20286841_690746294450891_1940206954813301760_o.jpg?oh=cfdd8858870007835376e468cae6998f&amp;oe=5A19C5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9337" r="13840"/>
        <a:stretch/>
      </xdr:blipFill>
      <xdr:spPr bwMode="auto">
        <a:xfrm>
          <a:off x="0" y="206375"/>
          <a:ext cx="6715125" cy="515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29</xdr:row>
      <xdr:rowOff>142875</xdr:rowOff>
    </xdr:from>
    <xdr:to>
      <xdr:col>6</xdr:col>
      <xdr:colOff>1690687</xdr:colOff>
      <xdr:row>40</xdr:row>
      <xdr:rowOff>166687</xdr:rowOff>
    </xdr:to>
    <xdr:sp macro="" textlink="">
      <xdr:nvSpPr>
        <xdr:cNvPr id="7" name="Cuadro de texto 3"/>
        <xdr:cNvSpPr txBox="1"/>
      </xdr:nvSpPr>
      <xdr:spPr>
        <a:xfrm>
          <a:off x="190500" y="5667375"/>
          <a:ext cx="6072187" cy="2119312"/>
        </a:xfrm>
        <a:prstGeom prst="rect">
          <a:avLst/>
        </a:prstGeom>
        <a:solidFill>
          <a:schemeClr val="bg2">
            <a:lumMod val="50000"/>
          </a:schemeClr>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DIRECCIÓN DE PLANEACIÓN INSTITUTIONAL</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Diagonal 18 No. 20 – 29 Fusagasugá</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Tel: 8281483 Ext. 107 – 178 - 188</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u="none" strike="noStrike"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planeación@mail.unicundi.edu.co</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a:p>
          <a:pPr algn="ctr">
            <a:lnSpc>
              <a:spcPct val="120000"/>
            </a:lnSpc>
            <a:spcBef>
              <a:spcPts val="200"/>
            </a:spcBef>
            <a:spcAft>
              <a:spcPts val="0"/>
            </a:spcAft>
          </a:pPr>
          <a:r>
            <a:rPr lang="es-CO" sz="1600" b="1" u="none" strike="noStrike" kern="1000">
              <a:solidFill>
                <a:srgbClr val="FFFFFF"/>
              </a:solidFill>
              <a:effectLst>
                <a:outerShdw blurRad="50800" dist="38100" algn="l">
                  <a:srgbClr val="000000">
                    <a:alpha val="40000"/>
                  </a:srgbClr>
                </a:outerShdw>
              </a:effectLst>
              <a:latin typeface="Cambria" panose="02040503050406030204" pitchFamily="18" charset="0"/>
              <a:ea typeface="Cambria" panose="02040503050406030204" pitchFamily="18" charset="0"/>
              <a:cs typeface="Angsana New" panose="02020603050405020304" pitchFamily="18" charset="-34"/>
            </a:rPr>
            <a:t>Vigilada Ministerio de Educación</a:t>
          </a:r>
          <a:endParaRPr lang="es-CO" sz="1600" kern="1000">
            <a:solidFill>
              <a:srgbClr val="595959"/>
            </a:solidFill>
            <a:effectLst/>
            <a:latin typeface="Cambria" panose="02040503050406030204" pitchFamily="18" charset="0"/>
            <a:ea typeface="Cambria" panose="02040503050406030204" pitchFamily="18" charset="0"/>
            <a:cs typeface="Angsana New" panose="02020603050405020304" pitchFamily="18" charset="-34"/>
          </a:endParaRPr>
        </a:p>
      </xdr:txBody>
    </xdr:sp>
    <xdr:clientData/>
  </xdr:twoCellAnchor>
  <xdr:twoCellAnchor editAs="oneCell">
    <xdr:from>
      <xdr:col>4</xdr:col>
      <xdr:colOff>380997</xdr:colOff>
      <xdr:row>45</xdr:row>
      <xdr:rowOff>51028</xdr:rowOff>
    </xdr:from>
    <xdr:to>
      <xdr:col>6</xdr:col>
      <xdr:colOff>47622</xdr:colOff>
      <xdr:row>49</xdr:row>
      <xdr:rowOff>129469</xdr:rowOff>
    </xdr:to>
    <xdr:pic>
      <xdr:nvPicPr>
        <xdr:cNvPr id="8" name="Imagen 7" descr="https://www.ucundinamarca.edu.co/images/iconos/icontec-logos.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8997" y="8623528"/>
          <a:ext cx="1190625" cy="8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476251</xdr:colOff>
      <xdr:row>42</xdr:row>
      <xdr:rowOff>184025</xdr:rowOff>
    </xdr:from>
    <xdr:to>
      <xdr:col>3</xdr:col>
      <xdr:colOff>523875</xdr:colOff>
      <xdr:row>48</xdr:row>
      <xdr:rowOff>180976</xdr:rowOff>
    </xdr:to>
    <xdr:pic>
      <xdr:nvPicPr>
        <xdr:cNvPr id="9" name="Imagen 8" descr="https://www.ucundinamarca.edu.co/images/iconos/escudo-ucundinamarca.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1" y="8185025"/>
          <a:ext cx="809624" cy="1139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1483180</xdr:colOff>
      <xdr:row>0</xdr:row>
      <xdr:rowOff>55564</xdr:rowOff>
    </xdr:from>
    <xdr:to>
      <xdr:col>8</xdr:col>
      <xdr:colOff>1</xdr:colOff>
      <xdr:row>0</xdr:row>
      <xdr:rowOff>845346</xdr:rowOff>
    </xdr:to>
    <xdr:sp macro="" textlink="">
      <xdr:nvSpPr>
        <xdr:cNvPr id="4" name="Cuadro de texto 2"/>
        <xdr:cNvSpPr txBox="1">
          <a:spLocks noChangeArrowheads="1"/>
        </xdr:cNvSpPr>
      </xdr:nvSpPr>
      <xdr:spPr bwMode="auto">
        <a:xfrm>
          <a:off x="2068287" y="55564"/>
          <a:ext cx="7198178" cy="789782"/>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20000"/>
            </a:lnSpc>
            <a:spcBef>
              <a:spcPts val="200"/>
            </a:spcBef>
            <a:spcAft>
              <a:spcPts val="800"/>
            </a:spcAft>
          </a:pPr>
          <a:r>
            <a:rPr lang="en-US"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rPr>
            <a:t>PRESUPUESTO DE INVERSIÓN ACADÉMICA POR FUENTES DE FINANCIACIÓN </a:t>
          </a:r>
        </a:p>
        <a:p>
          <a:pPr algn="ctr">
            <a:lnSpc>
              <a:spcPct val="120000"/>
            </a:lnSpc>
            <a:spcBef>
              <a:spcPts val="200"/>
            </a:spcBef>
            <a:spcAft>
              <a:spcPts val="800"/>
            </a:spcAft>
          </a:pPr>
          <a:r>
            <a:rPr lang="en-US"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rPr>
            <a:t>PLAN OPERATIVO ANUAL DE INVERSIONES - 2018</a:t>
          </a:r>
          <a:endParaRPr lang="es-CO" sz="1600" kern="1000">
            <a:solidFill>
              <a:srgbClr val="FFFFFF"/>
            </a:solidFill>
            <a:effectLst/>
            <a:latin typeface="Bodoni MT Black" panose="02070A03080606020203" pitchFamily="18" charset="0"/>
            <a:ea typeface="Cambria" panose="02040503050406030204" pitchFamily="18" charset="0"/>
            <a:cs typeface="Angsana New" panose="02020603050405020304" pitchFamily="18" charset="-34"/>
          </a:endParaRPr>
        </a:p>
      </xdr:txBody>
    </xdr:sp>
    <xdr:clientData/>
  </xdr:twoCellAnchor>
  <xdr:twoCellAnchor editAs="oneCell">
    <xdr:from>
      <xdr:col>2</xdr:col>
      <xdr:colOff>66676</xdr:colOff>
      <xdr:row>0</xdr:row>
      <xdr:rowOff>95060</xdr:rowOff>
    </xdr:from>
    <xdr:to>
      <xdr:col>2</xdr:col>
      <xdr:colOff>775607</xdr:colOff>
      <xdr:row>0</xdr:row>
      <xdr:rowOff>1115786</xdr:rowOff>
    </xdr:to>
    <xdr:pic>
      <xdr:nvPicPr>
        <xdr:cNvPr id="5" name="Imagen 4" descr="Logo"/>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766" r="92203" b="10057"/>
        <a:stretch/>
      </xdr:blipFill>
      <xdr:spPr bwMode="auto">
        <a:xfrm>
          <a:off x="651783" y="95060"/>
          <a:ext cx="708931" cy="1020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0</xdr:row>
      <xdr:rowOff>1141750</xdr:rowOff>
    </xdr:to>
    <xdr:pic>
      <xdr:nvPicPr>
        <xdr:cNvPr id="4" name="Imagen 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0</xdr:row>
      <xdr:rowOff>1141750</xdr:rowOff>
    </xdr:to>
    <xdr:pic>
      <xdr:nvPicPr>
        <xdr:cNvPr id="4" name="Imagen 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1</xdr:col>
      <xdr:colOff>1188357</xdr:colOff>
      <xdr:row>1</xdr:row>
      <xdr:rowOff>12357</xdr:rowOff>
    </xdr:to>
    <xdr:pic>
      <xdr:nvPicPr>
        <xdr:cNvPr id="4" name="Imagen 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1</xdr:row>
      <xdr:rowOff>734</xdr:rowOff>
    </xdr:to>
    <xdr:pic>
      <xdr:nvPicPr>
        <xdr:cNvPr id="4" name="Imagen 3"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0</xdr:row>
      <xdr:rowOff>1141750</xdr:rowOff>
    </xdr:to>
    <xdr:pic>
      <xdr:nvPicPr>
        <xdr:cNvPr id="18" name="Imagen 17"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1179286</xdr:colOff>
      <xdr:row>2</xdr:row>
      <xdr:rowOff>10656</xdr:rowOff>
    </xdr:to>
    <xdr:pic>
      <xdr:nvPicPr>
        <xdr:cNvPr id="17" name="Imagen 16" descr="UCundinamar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1786" cy="11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n\Dropbox\1.%20Banco_Proyectos\2016\0-Proyectos\proyectos%20radic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s>
    <sheetDataSet>
      <sheetData sheetId="0">
        <row r="2">
          <cell r="B2" t="str">
            <v xml:space="preserve">No de Proyecto </v>
          </cell>
        </row>
        <row r="4">
          <cell r="B4" t="str">
            <v xml:space="preserve">Rubro 410101 - Autoevaluación y Acreditación </v>
          </cell>
        </row>
        <row r="6">
          <cell r="B6">
            <v>17</v>
          </cell>
        </row>
        <row r="9">
          <cell r="B9" t="str">
            <v>Rubro 410102 - Desarrollo Académico</v>
          </cell>
        </row>
        <row r="14">
          <cell r="B14" t="str">
            <v xml:space="preserve">Rubro 410103 - Dotación laboratorios </v>
          </cell>
        </row>
        <row r="18">
          <cell r="B18">
            <v>24</v>
          </cell>
        </row>
        <row r="28">
          <cell r="B28" t="str">
            <v xml:space="preserve">Rubro 410104 - Dotación Bibliotecas </v>
          </cell>
        </row>
        <row r="32">
          <cell r="B32">
            <v>23</v>
          </cell>
        </row>
        <row r="33">
          <cell r="B33">
            <v>22</v>
          </cell>
        </row>
        <row r="35">
          <cell r="B35">
            <v>13</v>
          </cell>
        </row>
        <row r="36">
          <cell r="B36">
            <v>21</v>
          </cell>
        </row>
        <row r="38">
          <cell r="B38" t="str">
            <v xml:space="preserve">Rubro 410105 - Archivo Documental </v>
          </cell>
        </row>
        <row r="46">
          <cell r="B46" t="str">
            <v xml:space="preserve">Rubro 410106 - Investigación </v>
          </cell>
        </row>
        <row r="56">
          <cell r="B56">
            <v>18</v>
          </cell>
        </row>
        <row r="57">
          <cell r="B57">
            <v>25</v>
          </cell>
        </row>
        <row r="60">
          <cell r="B60" t="str">
            <v xml:space="preserve">Rubro 410107 - Granja Agropecuaria </v>
          </cell>
        </row>
        <row r="65">
          <cell r="B65">
            <v>12</v>
          </cell>
        </row>
        <row r="68">
          <cell r="B68" t="str">
            <v xml:space="preserve">Rubro 410108 - Planta Física </v>
          </cell>
        </row>
        <row r="89">
          <cell r="B89" t="str">
            <v xml:space="preserve">Rubro 410109 - Desarrollo Tecnológico </v>
          </cell>
        </row>
        <row r="93">
          <cell r="B93">
            <v>1</v>
          </cell>
        </row>
        <row r="94">
          <cell r="B94">
            <v>9</v>
          </cell>
        </row>
        <row r="95">
          <cell r="B95">
            <v>10</v>
          </cell>
        </row>
        <row r="96">
          <cell r="B96">
            <v>11</v>
          </cell>
        </row>
        <row r="97">
          <cell r="B97">
            <v>26</v>
          </cell>
        </row>
        <row r="99">
          <cell r="B99" t="str">
            <v xml:space="preserve">Rubro 410111 - Bienestar Universitario </v>
          </cell>
        </row>
        <row r="101">
          <cell r="B101">
            <v>5</v>
          </cell>
        </row>
        <row r="102">
          <cell r="B102">
            <v>6</v>
          </cell>
        </row>
        <row r="103">
          <cell r="B103">
            <v>7</v>
          </cell>
        </row>
        <row r="104">
          <cell r="B104">
            <v>8</v>
          </cell>
        </row>
        <row r="106">
          <cell r="B106" t="str">
            <v>Rubro 410112 -  Formación, Desarrollo y Capacitación Personal Administrativo</v>
          </cell>
        </row>
        <row r="112">
          <cell r="B112" t="str">
            <v xml:space="preserve">Rubro 410113 - Formación, Desarrollo y Capacitación Personal Docente </v>
          </cell>
        </row>
        <row r="118">
          <cell r="B118" t="str">
            <v>Rubro 410115 - Sistema Gestion de Calidad</v>
          </cell>
        </row>
        <row r="120">
          <cell r="B120">
            <v>32</v>
          </cell>
        </row>
        <row r="125">
          <cell r="B125" t="str">
            <v>Rubro 410116 - Fortalecimiento Institucional</v>
          </cell>
        </row>
        <row r="127">
          <cell r="B127">
            <v>16</v>
          </cell>
        </row>
        <row r="128">
          <cell r="B128">
            <v>27</v>
          </cell>
        </row>
        <row r="129">
          <cell r="B129">
            <v>31</v>
          </cell>
        </row>
        <row r="134">
          <cell r="B134" t="str">
            <v xml:space="preserve">Rubro 410117 - Internacionalización </v>
          </cell>
        </row>
        <row r="136">
          <cell r="B136">
            <v>3</v>
          </cell>
        </row>
        <row r="137">
          <cell r="B137">
            <v>15</v>
          </cell>
        </row>
        <row r="140">
          <cell r="B140" t="str">
            <v xml:space="preserve">Rubro 410118 - Programas de Seguimiento a Graduados </v>
          </cell>
        </row>
        <row r="142">
          <cell r="B142">
            <v>14</v>
          </cell>
        </row>
        <row r="146">
          <cell r="B146" t="str">
            <v xml:space="preserve">Rubro 410119 - Proyección Social </v>
          </cell>
        </row>
        <row r="148">
          <cell r="B148">
            <v>20</v>
          </cell>
        </row>
        <row r="152">
          <cell r="B152" t="str">
            <v xml:space="preserve">Rubro 410120 - Programa Becas </v>
          </cell>
        </row>
        <row r="156">
          <cell r="B156">
            <v>4</v>
          </cell>
        </row>
        <row r="160">
          <cell r="B160" t="str">
            <v>Rubro 410122 - Educación Virtual a Distancia</v>
          </cell>
        </row>
        <row r="162">
          <cell r="B162">
            <v>30</v>
          </cell>
        </row>
        <row r="163">
          <cell r="B163">
            <v>29</v>
          </cell>
        </row>
        <row r="164">
          <cell r="B164">
            <v>28</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32"/>
  <sheetViews>
    <sheetView view="pageBreakPreview" topLeftCell="A31" zoomScale="80" zoomScaleNormal="50" zoomScaleSheetLayoutView="80" workbookViewId="0">
      <selection activeCell="E12" sqref="E12"/>
    </sheetView>
  </sheetViews>
  <sheetFormatPr baseColWidth="10" defaultRowHeight="15" x14ac:dyDescent="0.25"/>
  <cols>
    <col min="7" max="7" width="32.28515625" customWidth="1"/>
    <col min="8" max="8" width="21.140625" customWidth="1"/>
  </cols>
  <sheetData>
    <row r="4" spans="1:2" ht="27" customHeight="1" x14ac:dyDescent="0.25"/>
    <row r="9" spans="1:2" x14ac:dyDescent="0.25">
      <c r="A9" s="207"/>
      <c r="B9" s="207"/>
    </row>
    <row r="10" spans="1:2" x14ac:dyDescent="0.25">
      <c r="A10" s="207"/>
      <c r="B10" s="207"/>
    </row>
    <row r="11" spans="1:2" x14ac:dyDescent="0.25">
      <c r="A11" s="207"/>
      <c r="B11" s="207"/>
    </row>
    <row r="14" spans="1:2" ht="4.5" customHeight="1" x14ac:dyDescent="0.25"/>
    <row r="32" spans="7:7" ht="15.6" customHeight="1" x14ac:dyDescent="0.25">
      <c r="G32" s="156"/>
    </row>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2" zoomScale="58" zoomScaleNormal="140" zoomScaleSheetLayoutView="8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3" s="14" customFormat="1" ht="88.5" customHeight="1" x14ac:dyDescent="0.2">
      <c r="A1" s="121"/>
      <c r="B1" s="121"/>
      <c r="C1" s="122"/>
    </row>
    <row r="2" spans="1:3" s="14" customFormat="1" ht="15.75" x14ac:dyDescent="0.2">
      <c r="A2" s="19"/>
      <c r="B2" s="19"/>
      <c r="C2" s="41"/>
    </row>
    <row r="3" spans="1:3" s="14" customFormat="1" ht="19.5" customHeight="1" x14ac:dyDescent="0.3">
      <c r="A3" s="259" t="s">
        <v>50</v>
      </c>
      <c r="B3" s="260"/>
      <c r="C3" s="261"/>
    </row>
    <row r="4" spans="1:3" s="14" customFormat="1" ht="27" customHeight="1" x14ac:dyDescent="0.2">
      <c r="A4" s="19"/>
      <c r="B4" s="19"/>
      <c r="C4" s="41"/>
    </row>
    <row r="5" spans="1:3" s="14" customFormat="1" ht="67.5" customHeight="1" x14ac:dyDescent="0.2">
      <c r="A5" s="275" t="s">
        <v>98</v>
      </c>
      <c r="B5" s="276"/>
      <c r="C5" s="277"/>
    </row>
    <row r="6" spans="1:3" s="14" customFormat="1" ht="15.75" x14ac:dyDescent="0.2">
      <c r="A6" s="19"/>
      <c r="B6" s="19"/>
      <c r="C6" s="41"/>
    </row>
    <row r="7" spans="1:3" s="59" customFormat="1" ht="30" customHeight="1" x14ac:dyDescent="0.25">
      <c r="A7" s="232" t="s">
        <v>4</v>
      </c>
      <c r="B7" s="232"/>
      <c r="C7" s="232"/>
    </row>
    <row r="8" spans="1:3" s="16" customFormat="1" ht="15" customHeight="1" x14ac:dyDescent="0.25">
      <c r="A8" s="20"/>
      <c r="B8" s="20"/>
      <c r="C8" s="51"/>
    </row>
    <row r="9" spans="1:3" s="59" customFormat="1" ht="15.75" x14ac:dyDescent="0.25">
      <c r="A9" s="233" t="s">
        <v>63</v>
      </c>
      <c r="B9" s="234"/>
      <c r="C9" s="157">
        <v>45000000</v>
      </c>
    </row>
    <row r="10" spans="1:3" s="16" customFormat="1" ht="4.5" customHeight="1" x14ac:dyDescent="0.25">
      <c r="A10" s="13"/>
      <c r="B10" s="13"/>
      <c r="C10" s="51"/>
    </row>
    <row r="11" spans="1:3" s="59" customFormat="1" ht="21" x14ac:dyDescent="0.25">
      <c r="A11" s="235" t="s">
        <v>37</v>
      </c>
      <c r="B11" s="236"/>
      <c r="C11" s="71">
        <f>SUM(C9:C9)</f>
        <v>45000000</v>
      </c>
    </row>
    <row r="12" spans="1:3" s="59" customFormat="1" ht="16.5" customHeight="1" x14ac:dyDescent="0.25">
      <c r="A12" s="19"/>
      <c r="B12" s="19"/>
      <c r="C12" s="41"/>
    </row>
    <row r="13" spans="1:3" s="1" customFormat="1" ht="15" customHeight="1" x14ac:dyDescent="0.25">
      <c r="A13" s="226" t="s">
        <v>145</v>
      </c>
      <c r="B13" s="227"/>
      <c r="C13" s="162" t="s">
        <v>146</v>
      </c>
    </row>
    <row r="14" spans="1:3" s="3" customFormat="1" ht="27.75" customHeight="1" x14ac:dyDescent="0.2">
      <c r="A14" s="278" t="s">
        <v>143</v>
      </c>
      <c r="B14" s="279"/>
      <c r="C14" s="100">
        <v>42000000</v>
      </c>
    </row>
    <row r="15" spans="1:3" s="3" customFormat="1" ht="69.75" customHeight="1" x14ac:dyDescent="0.2">
      <c r="A15" s="278" t="s">
        <v>150</v>
      </c>
      <c r="B15" s="279"/>
      <c r="C15" s="100">
        <v>3000000</v>
      </c>
    </row>
    <row r="16" spans="1:3" s="3" customFormat="1" ht="15" customHeight="1" x14ac:dyDescent="0.2">
      <c r="A16" s="18" t="s">
        <v>128</v>
      </c>
      <c r="B16" s="18"/>
      <c r="C16" s="52"/>
    </row>
    <row r="17" spans="1:7" s="3" customFormat="1" ht="21" customHeight="1" x14ac:dyDescent="0.2">
      <c r="A17" s="273" t="s">
        <v>37</v>
      </c>
      <c r="B17" s="274"/>
      <c r="C17" s="70">
        <f>SUM(C14:C15)</f>
        <v>45000000</v>
      </c>
    </row>
    <row r="32" spans="1:7" ht="15.6" customHeight="1" x14ac:dyDescent="0.25">
      <c r="G32" s="156"/>
    </row>
  </sheetData>
  <mergeCells count="9">
    <mergeCell ref="A11:B11"/>
    <mergeCell ref="A17:B17"/>
    <mergeCell ref="A7:C7"/>
    <mergeCell ref="A3:C3"/>
    <mergeCell ref="A5:C5"/>
    <mergeCell ref="A9:B9"/>
    <mergeCell ref="A13:B13"/>
    <mergeCell ref="A14:B14"/>
    <mergeCell ref="A15:B1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A13" zoomScale="80" zoomScaleNormal="140" zoomScaleSheetLayoutView="8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3" s="3" customFormat="1" ht="90" customHeight="1" x14ac:dyDescent="0.2">
      <c r="A1" s="123"/>
      <c r="B1" s="123"/>
      <c r="C1" s="124"/>
    </row>
    <row r="2" spans="1:3" s="3" customFormat="1" ht="20.25" customHeight="1" x14ac:dyDescent="0.3">
      <c r="A2" s="259" t="s">
        <v>51</v>
      </c>
      <c r="B2" s="260"/>
      <c r="C2" s="261"/>
    </row>
    <row r="3" spans="1:3" s="3" customFormat="1" ht="17.25" customHeight="1" x14ac:dyDescent="0.2">
      <c r="C3" s="50"/>
    </row>
    <row r="4" spans="1:3" s="3" customFormat="1" ht="27" customHeight="1" x14ac:dyDescent="0.2">
      <c r="A4" s="280" t="s">
        <v>52</v>
      </c>
      <c r="B4" s="281"/>
      <c r="C4" s="282"/>
    </row>
    <row r="5" spans="1:3" s="3" customFormat="1" ht="21.75" customHeight="1" x14ac:dyDescent="0.2">
      <c r="C5" s="50"/>
    </row>
    <row r="6" spans="1:3" s="59" customFormat="1" ht="30" customHeight="1" x14ac:dyDescent="0.25">
      <c r="A6" s="232" t="s">
        <v>5</v>
      </c>
      <c r="B6" s="232"/>
      <c r="C6" s="232"/>
    </row>
    <row r="7" spans="1:3" s="16" customFormat="1" ht="16.5" customHeight="1" x14ac:dyDescent="0.25">
      <c r="A7" s="21"/>
      <c r="B7" s="21"/>
      <c r="C7" s="38"/>
    </row>
    <row r="8" spans="1:3" s="59" customFormat="1" ht="16.5" customHeight="1" x14ac:dyDescent="0.25">
      <c r="A8" s="233" t="s">
        <v>63</v>
      </c>
      <c r="B8" s="234"/>
      <c r="C8" s="96">
        <v>280200240</v>
      </c>
    </row>
    <row r="9" spans="1:3" s="59" customFormat="1" ht="16.5" customHeight="1" x14ac:dyDescent="0.25">
      <c r="A9" s="233" t="s">
        <v>72</v>
      </c>
      <c r="B9" s="234"/>
      <c r="C9" s="96">
        <v>600000000</v>
      </c>
    </row>
    <row r="10" spans="1:3" s="59" customFormat="1" ht="16.5" customHeight="1" x14ac:dyDescent="0.25">
      <c r="A10" s="233" t="s">
        <v>142</v>
      </c>
      <c r="B10" s="234"/>
      <c r="C10" s="96">
        <v>81459469</v>
      </c>
    </row>
    <row r="11" spans="1:3" s="59" customFormat="1" ht="5.25" customHeight="1" x14ac:dyDescent="0.25">
      <c r="A11" s="102"/>
      <c r="B11" s="102"/>
      <c r="C11" s="103"/>
    </row>
    <row r="12" spans="1:3" s="59" customFormat="1" ht="20.100000000000001" customHeight="1" x14ac:dyDescent="0.25">
      <c r="A12" s="254" t="s">
        <v>113</v>
      </c>
      <c r="B12" s="255"/>
      <c r="C12" s="112">
        <f>+SUM(C8:C10)</f>
        <v>961659709</v>
      </c>
    </row>
    <row r="13" spans="1:3" s="59" customFormat="1" ht="14.25" customHeight="1" x14ac:dyDescent="0.25">
      <c r="A13" s="84"/>
      <c r="B13" s="84"/>
      <c r="C13" s="85"/>
    </row>
    <row r="14" spans="1:3" s="1" customFormat="1" ht="16.5" customHeight="1" x14ac:dyDescent="0.25">
      <c r="A14" s="226" t="s">
        <v>145</v>
      </c>
      <c r="B14" s="227"/>
      <c r="C14" s="162" t="s">
        <v>146</v>
      </c>
    </row>
    <row r="15" spans="1:3" s="3" customFormat="1" ht="39.950000000000003" customHeight="1" x14ac:dyDescent="0.2">
      <c r="A15" s="278" t="s">
        <v>165</v>
      </c>
      <c r="B15" s="279"/>
      <c r="C15" s="100">
        <v>880200240</v>
      </c>
    </row>
    <row r="16" spans="1:3" s="3" customFormat="1" ht="5.25" customHeight="1" x14ac:dyDescent="0.25">
      <c r="A16" s="5"/>
      <c r="B16" s="5"/>
      <c r="C16" s="5"/>
    </row>
    <row r="17" spans="1:12" s="3" customFormat="1" ht="18.75" x14ac:dyDescent="0.2">
      <c r="A17" s="246" t="s">
        <v>138</v>
      </c>
      <c r="B17" s="246"/>
      <c r="C17" s="111">
        <f>SUM(C15:C16)</f>
        <v>880200240</v>
      </c>
      <c r="D17" s="126"/>
      <c r="E17" s="126"/>
      <c r="F17" s="126"/>
      <c r="G17" s="126"/>
      <c r="H17" s="126"/>
      <c r="I17" s="126"/>
      <c r="J17" s="126"/>
      <c r="K17" s="126"/>
      <c r="L17" s="126"/>
    </row>
    <row r="18" spans="1:12" s="3" customFormat="1" ht="16.5" customHeight="1" x14ac:dyDescent="0.2">
      <c r="C18" s="35"/>
    </row>
    <row r="19" spans="1:12" s="3" customFormat="1" ht="30" customHeight="1" x14ac:dyDescent="0.2">
      <c r="A19" s="232" t="s">
        <v>73</v>
      </c>
      <c r="B19" s="232"/>
      <c r="C19" s="232"/>
    </row>
    <row r="20" spans="1:12" s="3" customFormat="1" ht="15" customHeight="1" x14ac:dyDescent="0.2">
      <c r="A20" s="61"/>
      <c r="B20" s="61"/>
      <c r="C20" s="61"/>
    </row>
    <row r="21" spans="1:12" s="1" customFormat="1" ht="15" customHeight="1" x14ac:dyDescent="0.25">
      <c r="A21" s="226" t="s">
        <v>145</v>
      </c>
      <c r="B21" s="227"/>
      <c r="C21" s="162" t="s">
        <v>146</v>
      </c>
    </row>
    <row r="22" spans="1:12" s="3" customFormat="1" ht="27.75" customHeight="1" x14ac:dyDescent="0.2">
      <c r="A22" s="283" t="s">
        <v>172</v>
      </c>
      <c r="B22" s="284"/>
      <c r="C22" s="100">
        <v>81459469</v>
      </c>
    </row>
    <row r="23" spans="1:12" s="3" customFormat="1" ht="5.25" customHeight="1" x14ac:dyDescent="0.25">
      <c r="A23" s="5"/>
      <c r="B23" s="5"/>
      <c r="C23" s="5"/>
    </row>
    <row r="24" spans="1:12" s="3" customFormat="1" ht="18.75" x14ac:dyDescent="0.2">
      <c r="A24" s="246" t="s">
        <v>139</v>
      </c>
      <c r="B24" s="246"/>
      <c r="C24" s="111">
        <f>SUM(C22:C23)</f>
        <v>81459469</v>
      </c>
      <c r="D24" s="126"/>
      <c r="E24" s="126"/>
      <c r="F24" s="126"/>
      <c r="G24" s="126"/>
      <c r="H24" s="126"/>
      <c r="I24" s="126"/>
      <c r="J24" s="126"/>
      <c r="K24" s="126"/>
      <c r="L24" s="126"/>
    </row>
    <row r="25" spans="1:12" s="5" customFormat="1" ht="15" customHeight="1" x14ac:dyDescent="0.25"/>
    <row r="26" spans="1:12" s="3" customFormat="1" ht="19.5" customHeight="1" x14ac:dyDescent="0.2">
      <c r="A26" s="235" t="s">
        <v>113</v>
      </c>
      <c r="B26" s="236"/>
      <c r="C26" s="128">
        <f>+SUM(C17,C24)</f>
        <v>961659709</v>
      </c>
    </row>
    <row r="27" spans="1:12" s="3" customFormat="1" ht="19.5" customHeight="1" x14ac:dyDescent="0.2">
      <c r="A27" s="12"/>
      <c r="B27" s="12"/>
      <c r="C27" s="49"/>
    </row>
    <row r="28" spans="1:12" s="3" customFormat="1" ht="48.75" hidden="1" customHeight="1" x14ac:dyDescent="0.2">
      <c r="A28" s="12"/>
      <c r="B28" s="12"/>
      <c r="C28" s="49"/>
    </row>
    <row r="31" spans="1:12" ht="15.6" customHeight="1" x14ac:dyDescent="0.25">
      <c r="G31" s="156"/>
    </row>
  </sheetData>
  <mergeCells count="15">
    <mergeCell ref="A24:B24"/>
    <mergeCell ref="A17:B17"/>
    <mergeCell ref="A12:B12"/>
    <mergeCell ref="A26:B26"/>
    <mergeCell ref="A2:C2"/>
    <mergeCell ref="A4:C4"/>
    <mergeCell ref="A6:C6"/>
    <mergeCell ref="A19:C19"/>
    <mergeCell ref="A8:B8"/>
    <mergeCell ref="A9:B9"/>
    <mergeCell ref="A10:B10"/>
    <mergeCell ref="A21:B21"/>
    <mergeCell ref="A22:B22"/>
    <mergeCell ref="A14:B14"/>
    <mergeCell ref="A15:B1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3" zoomScale="80" zoomScaleNormal="140" zoomScaleSheetLayoutView="8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3" s="3" customFormat="1" ht="90.75" customHeight="1" x14ac:dyDescent="0.2">
      <c r="A1" s="12"/>
      <c r="B1" s="12"/>
      <c r="C1" s="49"/>
    </row>
    <row r="2" spans="1:3" s="3" customFormat="1" ht="20.25" customHeight="1" x14ac:dyDescent="0.3">
      <c r="A2" s="285" t="s">
        <v>53</v>
      </c>
      <c r="B2" s="286"/>
      <c r="C2" s="287"/>
    </row>
    <row r="3" spans="1:3" s="3" customFormat="1" ht="13.5" customHeight="1" x14ac:dyDescent="0.2">
      <c r="A3" s="31"/>
      <c r="B3" s="31"/>
      <c r="C3" s="48"/>
    </row>
    <row r="4" spans="1:3" s="3" customFormat="1" ht="27" customHeight="1" x14ac:dyDescent="0.2">
      <c r="A4" s="290" t="s">
        <v>54</v>
      </c>
      <c r="B4" s="291"/>
      <c r="C4" s="292"/>
    </row>
    <row r="5" spans="1:3" s="3" customFormat="1" ht="6.75" customHeight="1" x14ac:dyDescent="0.2">
      <c r="A5" s="31"/>
      <c r="B5" s="31"/>
      <c r="C5" s="48"/>
    </row>
    <row r="6" spans="1:3" s="14" customFormat="1" ht="30" customHeight="1" x14ac:dyDescent="0.2">
      <c r="A6" s="232" t="s">
        <v>6</v>
      </c>
      <c r="B6" s="232"/>
      <c r="C6" s="232"/>
    </row>
    <row r="7" spans="1:3" s="3" customFormat="1" ht="15.75" customHeight="1" x14ac:dyDescent="0.2">
      <c r="A7" s="40"/>
      <c r="B7" s="40"/>
      <c r="C7" s="80"/>
    </row>
    <row r="8" spans="1:3" s="3" customFormat="1" ht="16.5" customHeight="1" x14ac:dyDescent="0.2">
      <c r="A8" s="233" t="s">
        <v>71</v>
      </c>
      <c r="B8" s="234"/>
      <c r="C8" s="164">
        <v>600000000</v>
      </c>
    </row>
    <row r="9" spans="1:3" s="3" customFormat="1" ht="16.5" customHeight="1" x14ac:dyDescent="0.2">
      <c r="A9" s="233" t="s">
        <v>72</v>
      </c>
      <c r="B9" s="234"/>
      <c r="C9" s="164">
        <v>600000000</v>
      </c>
    </row>
    <row r="10" spans="1:3" s="59" customFormat="1" ht="16.5" customHeight="1" x14ac:dyDescent="0.25">
      <c r="A10" s="233" t="s">
        <v>142</v>
      </c>
      <c r="B10" s="234"/>
      <c r="C10" s="157">
        <v>81459469</v>
      </c>
    </row>
    <row r="11" spans="1:3" s="3" customFormat="1" ht="3.75" customHeight="1" x14ac:dyDescent="0.2">
      <c r="A11" s="288"/>
      <c r="B11" s="289"/>
      <c r="C11" s="80"/>
    </row>
    <row r="12" spans="1:3" s="59" customFormat="1" ht="19.5" customHeight="1" x14ac:dyDescent="0.25">
      <c r="A12" s="254" t="s">
        <v>113</v>
      </c>
      <c r="B12" s="255"/>
      <c r="C12" s="112">
        <f>SUM(C8:C11)</f>
        <v>1281459469</v>
      </c>
    </row>
    <row r="13" spans="1:3" s="59" customFormat="1" ht="15" customHeight="1" x14ac:dyDescent="0.25">
      <c r="C13" s="37"/>
    </row>
    <row r="14" spans="1:3" s="1" customFormat="1" ht="15.75" customHeight="1" x14ac:dyDescent="0.25">
      <c r="A14" s="226" t="s">
        <v>145</v>
      </c>
      <c r="B14" s="227"/>
      <c r="C14" s="162" t="s">
        <v>146</v>
      </c>
    </row>
    <row r="15" spans="1:3" s="3" customFormat="1" ht="46.5" customHeight="1" x14ac:dyDescent="0.2">
      <c r="A15" s="247" t="s">
        <v>160</v>
      </c>
      <c r="B15" s="248"/>
      <c r="C15" s="100">
        <v>800000000</v>
      </c>
    </row>
    <row r="16" spans="1:3" s="3" customFormat="1" ht="33" customHeight="1" x14ac:dyDescent="0.2">
      <c r="A16" s="247" t="s">
        <v>159</v>
      </c>
      <c r="B16" s="248"/>
      <c r="C16" s="100">
        <v>100000000</v>
      </c>
    </row>
    <row r="17" spans="1:12" s="3" customFormat="1" ht="51" customHeight="1" x14ac:dyDescent="0.2">
      <c r="A17" s="247" t="s">
        <v>174</v>
      </c>
      <c r="B17" s="248"/>
      <c r="C17" s="100">
        <v>147000000</v>
      </c>
    </row>
    <row r="18" spans="1:12" s="3" customFormat="1" ht="46.5" customHeight="1" x14ac:dyDescent="0.2">
      <c r="A18" s="247" t="s">
        <v>161</v>
      </c>
      <c r="B18" s="248"/>
      <c r="C18" s="100">
        <v>153000000</v>
      </c>
    </row>
    <row r="19" spans="1:12" s="3" customFormat="1" ht="5.25" customHeight="1" x14ac:dyDescent="0.25">
      <c r="A19" s="5"/>
      <c r="B19" s="5"/>
      <c r="C19" s="5"/>
    </row>
    <row r="20" spans="1:12" s="3" customFormat="1" ht="18.75" customHeight="1" x14ac:dyDescent="0.2">
      <c r="A20" s="246" t="s">
        <v>140</v>
      </c>
      <c r="B20" s="246"/>
      <c r="C20" s="202">
        <f>SUM(C15:C19)</f>
        <v>1200000000</v>
      </c>
      <c r="D20" s="126"/>
      <c r="E20" s="126"/>
      <c r="F20" s="126"/>
      <c r="G20" s="126"/>
      <c r="H20" s="126"/>
      <c r="I20" s="126"/>
      <c r="J20" s="126"/>
      <c r="K20" s="126"/>
      <c r="L20" s="126"/>
    </row>
    <row r="21" spans="1:12" s="3" customFormat="1" ht="17.25" customHeight="1" x14ac:dyDescent="0.2">
      <c r="A21" s="23"/>
      <c r="B21" s="23"/>
      <c r="C21" s="46"/>
    </row>
    <row r="22" spans="1:12" s="3" customFormat="1" ht="29.25" customHeight="1" x14ac:dyDescent="0.2">
      <c r="A22" s="232" t="s">
        <v>62</v>
      </c>
      <c r="B22" s="232"/>
      <c r="C22" s="232"/>
    </row>
    <row r="23" spans="1:12" s="3" customFormat="1" ht="12.75" customHeight="1" x14ac:dyDescent="0.2">
      <c r="A23" s="61"/>
      <c r="B23" s="61"/>
      <c r="C23" s="62"/>
    </row>
    <row r="24" spans="1:12" s="1" customFormat="1" ht="15" customHeight="1" x14ac:dyDescent="0.25">
      <c r="A24" s="226" t="s">
        <v>145</v>
      </c>
      <c r="B24" s="227"/>
      <c r="C24" s="162" t="s">
        <v>146</v>
      </c>
    </row>
    <row r="25" spans="1:12" s="3" customFormat="1" ht="54.6" customHeight="1" x14ac:dyDescent="0.2">
      <c r="A25" s="247" t="s">
        <v>173</v>
      </c>
      <c r="B25" s="248"/>
      <c r="C25" s="100">
        <v>81459469</v>
      </c>
    </row>
    <row r="26" spans="1:12" s="3" customFormat="1" ht="5.25" customHeight="1" x14ac:dyDescent="0.25">
      <c r="A26" s="5"/>
      <c r="B26" s="5"/>
      <c r="C26" s="5"/>
    </row>
    <row r="27" spans="1:12" s="3" customFormat="1" ht="18.75" customHeight="1" x14ac:dyDescent="0.2">
      <c r="A27" s="246" t="s">
        <v>141</v>
      </c>
      <c r="B27" s="246"/>
      <c r="C27" s="202">
        <f>SUM(C25)</f>
        <v>81459469</v>
      </c>
      <c r="D27" s="126"/>
      <c r="E27" s="126"/>
      <c r="F27" s="126"/>
      <c r="G27" s="126"/>
      <c r="H27" s="126"/>
      <c r="I27" s="126"/>
      <c r="J27" s="126"/>
      <c r="K27" s="126"/>
      <c r="L27" s="126"/>
    </row>
    <row r="28" spans="1:12" s="3" customFormat="1" ht="17.25" customHeight="1" x14ac:dyDescent="0.2">
      <c r="A28" s="63"/>
      <c r="B28" s="63"/>
      <c r="C28" s="64"/>
    </row>
    <row r="29" spans="1:12" s="3" customFormat="1" ht="19.5" customHeight="1" x14ac:dyDescent="0.2">
      <c r="A29" s="254" t="s">
        <v>113</v>
      </c>
      <c r="B29" s="255"/>
      <c r="C29" s="112">
        <f>C20+C27</f>
        <v>1281459469</v>
      </c>
    </row>
    <row r="30" spans="1:12" s="3" customFormat="1" ht="6.75" customHeight="1" x14ac:dyDescent="0.2">
      <c r="A30" s="22"/>
      <c r="B30" s="22"/>
      <c r="C30" s="47"/>
    </row>
    <row r="32" spans="1:12" ht="15.6" customHeight="1" x14ac:dyDescent="0.25">
      <c r="G32" s="156"/>
    </row>
  </sheetData>
  <mergeCells count="19">
    <mergeCell ref="A27:B27"/>
    <mergeCell ref="A29:B29"/>
    <mergeCell ref="A4:C4"/>
    <mergeCell ref="A6:C6"/>
    <mergeCell ref="A22:C22"/>
    <mergeCell ref="A12:B12"/>
    <mergeCell ref="A20:B20"/>
    <mergeCell ref="A14:B14"/>
    <mergeCell ref="A15:B15"/>
    <mergeCell ref="A16:B16"/>
    <mergeCell ref="A18:B18"/>
    <mergeCell ref="A24:B24"/>
    <mergeCell ref="A25:B25"/>
    <mergeCell ref="A17:B17"/>
    <mergeCell ref="A2:C2"/>
    <mergeCell ref="A8:B8"/>
    <mergeCell ref="A9:B9"/>
    <mergeCell ref="A10:B10"/>
    <mergeCell ref="A11:B11"/>
  </mergeCells>
  <printOptions horizontalCentered="1"/>
  <pageMargins left="1.1811023622047245" right="0.78740157480314965" top="1.1811023622047245" bottom="1.1811023622047245" header="0" footer="0"/>
  <pageSetup paperSize="123" scale="85"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9"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0" customWidth="1"/>
    <col min="4" max="4" width="27.28515625" customWidth="1"/>
  </cols>
  <sheetData>
    <row r="1" spans="1:3" s="3" customFormat="1" ht="90" customHeight="1" x14ac:dyDescent="0.2">
      <c r="A1" s="293"/>
      <c r="B1" s="294"/>
      <c r="C1" s="295"/>
    </row>
    <row r="2" spans="1:3" s="3" customFormat="1" ht="11.25" customHeight="1" x14ac:dyDescent="0.2">
      <c r="A2" s="30"/>
      <c r="B2" s="30"/>
      <c r="C2" s="44"/>
    </row>
    <row r="3" spans="1:3" s="3" customFormat="1" ht="20.25" customHeight="1" x14ac:dyDescent="0.3">
      <c r="A3" s="285" t="s">
        <v>55</v>
      </c>
      <c r="B3" s="286"/>
      <c r="C3" s="287"/>
    </row>
    <row r="4" spans="1:3" s="3" customFormat="1" ht="27" customHeight="1" x14ac:dyDescent="0.2">
      <c r="A4" s="32"/>
      <c r="B4" s="32"/>
      <c r="C4" s="45"/>
    </row>
    <row r="5" spans="1:3" s="3" customFormat="1" ht="112.5" customHeight="1" x14ac:dyDescent="0.2">
      <c r="A5" s="275" t="s">
        <v>100</v>
      </c>
      <c r="B5" s="276"/>
      <c r="C5" s="277"/>
    </row>
    <row r="6" spans="1:3" s="3" customFormat="1" ht="11.25" customHeight="1" x14ac:dyDescent="0.2">
      <c r="A6" s="30"/>
      <c r="B6" s="30"/>
      <c r="C6" s="44"/>
    </row>
    <row r="7" spans="1:3" s="3" customFormat="1" ht="30" customHeight="1" x14ac:dyDescent="0.2">
      <c r="A7" s="232" t="s">
        <v>109</v>
      </c>
      <c r="B7" s="232"/>
      <c r="C7" s="232"/>
    </row>
    <row r="8" spans="1:3" s="3" customFormat="1" ht="15" customHeight="1" x14ac:dyDescent="0.2">
      <c r="A8" s="15"/>
      <c r="B8" s="15"/>
      <c r="C8" s="40"/>
    </row>
    <row r="9" spans="1:3" s="3" customFormat="1" ht="20.100000000000001" customHeight="1" x14ac:dyDescent="0.2">
      <c r="A9" s="233" t="s">
        <v>74</v>
      </c>
      <c r="B9" s="234"/>
      <c r="C9" s="164">
        <v>1786930539</v>
      </c>
    </row>
    <row r="10" spans="1:3" s="3" customFormat="1" ht="7.5" customHeight="1" x14ac:dyDescent="0.2">
      <c r="A10" s="84"/>
      <c r="B10" s="84"/>
      <c r="C10" s="98"/>
    </row>
    <row r="11" spans="1:3" s="3" customFormat="1" ht="20.100000000000001" customHeight="1" x14ac:dyDescent="0.2">
      <c r="A11" s="235" t="s">
        <v>41</v>
      </c>
      <c r="B11" s="236"/>
      <c r="C11" s="200">
        <f>SUM(C9:C9)</f>
        <v>1786930539</v>
      </c>
    </row>
    <row r="12" spans="1:3" s="3" customFormat="1" ht="15.75" customHeight="1" x14ac:dyDescent="0.2">
      <c r="A12" s="19"/>
      <c r="B12" s="19"/>
      <c r="C12" s="43"/>
    </row>
    <row r="13" spans="1:3" s="1" customFormat="1" ht="15" customHeight="1" x14ac:dyDescent="0.25">
      <c r="A13" s="226" t="s">
        <v>145</v>
      </c>
      <c r="B13" s="227"/>
      <c r="C13" s="162" t="s">
        <v>146</v>
      </c>
    </row>
    <row r="14" spans="1:3" s="59" customFormat="1" ht="49.5" customHeight="1" x14ac:dyDescent="0.25">
      <c r="A14" s="242" t="s">
        <v>116</v>
      </c>
      <c r="B14" s="243"/>
      <c r="C14" s="100">
        <v>460000000</v>
      </c>
    </row>
    <row r="15" spans="1:3" s="59" customFormat="1" ht="49.5" customHeight="1" x14ac:dyDescent="0.25">
      <c r="A15" s="242" t="s">
        <v>117</v>
      </c>
      <c r="B15" s="243"/>
      <c r="C15" s="100">
        <v>133080539</v>
      </c>
    </row>
    <row r="16" spans="1:3" s="59" customFormat="1" ht="49.5" customHeight="1" x14ac:dyDescent="0.25">
      <c r="A16" s="242" t="s">
        <v>93</v>
      </c>
      <c r="B16" s="243"/>
      <c r="C16" s="100">
        <v>498850000</v>
      </c>
    </row>
    <row r="17" spans="1:7" s="59" customFormat="1" ht="39" customHeight="1" x14ac:dyDescent="0.25">
      <c r="A17" s="242" t="s">
        <v>118</v>
      </c>
      <c r="B17" s="243"/>
      <c r="C17" s="100">
        <v>250000000</v>
      </c>
    </row>
    <row r="18" spans="1:7" s="59" customFormat="1" ht="49.5" customHeight="1" x14ac:dyDescent="0.25">
      <c r="A18" s="242" t="s">
        <v>119</v>
      </c>
      <c r="B18" s="243"/>
      <c r="C18" s="100">
        <v>445000000</v>
      </c>
    </row>
    <row r="19" spans="1:7" s="3" customFormat="1" ht="15" customHeight="1" x14ac:dyDescent="0.25">
      <c r="A19" s="65"/>
      <c r="B19" s="65"/>
      <c r="C19" s="201"/>
    </row>
    <row r="20" spans="1:7" s="3" customFormat="1" ht="20.25" customHeight="1" x14ac:dyDescent="0.2">
      <c r="A20" s="235" t="s">
        <v>41</v>
      </c>
      <c r="B20" s="236"/>
      <c r="C20" s="200">
        <f>SUM(C14:C18)</f>
        <v>1786930539</v>
      </c>
    </row>
    <row r="21" spans="1:7" x14ac:dyDescent="0.25">
      <c r="A21" s="65"/>
      <c r="B21" s="65"/>
    </row>
    <row r="32" spans="1:7" ht="15.6" customHeight="1" x14ac:dyDescent="0.25">
      <c r="G32" s="156"/>
    </row>
  </sheetData>
  <mergeCells count="13">
    <mergeCell ref="A20:B20"/>
    <mergeCell ref="A11:B11"/>
    <mergeCell ref="A7:C7"/>
    <mergeCell ref="A1:C1"/>
    <mergeCell ref="A3:C3"/>
    <mergeCell ref="A5:C5"/>
    <mergeCell ref="A9:B9"/>
    <mergeCell ref="A13:B13"/>
    <mergeCell ref="A14:B14"/>
    <mergeCell ref="A15:B15"/>
    <mergeCell ref="A16:B16"/>
    <mergeCell ref="A17:B17"/>
    <mergeCell ref="A18:B18"/>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5"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0" customWidth="1"/>
    <col min="4" max="4" width="27.28515625" customWidth="1"/>
  </cols>
  <sheetData>
    <row r="1" spans="1:3" s="3" customFormat="1" ht="90" customHeight="1" x14ac:dyDescent="0.25">
      <c r="A1" s="119"/>
      <c r="B1" s="119"/>
      <c r="C1" s="120"/>
    </row>
    <row r="2" spans="1:3" s="3" customFormat="1" x14ac:dyDescent="0.25">
      <c r="A2" s="65"/>
      <c r="B2" s="65"/>
      <c r="C2" s="39"/>
    </row>
    <row r="3" spans="1:3" s="3" customFormat="1" ht="42" customHeight="1" x14ac:dyDescent="0.2">
      <c r="A3" s="296" t="s">
        <v>77</v>
      </c>
      <c r="B3" s="297"/>
      <c r="C3" s="298"/>
    </row>
    <row r="4" spans="1:3" s="3" customFormat="1" ht="27" customHeight="1" x14ac:dyDescent="0.25">
      <c r="A4" s="65"/>
      <c r="B4" s="65"/>
      <c r="C4" s="39"/>
    </row>
    <row r="5" spans="1:3" s="3" customFormat="1" ht="71.25" customHeight="1" x14ac:dyDescent="0.2">
      <c r="A5" s="299" t="s">
        <v>56</v>
      </c>
      <c r="B5" s="300"/>
      <c r="C5" s="301"/>
    </row>
    <row r="6" spans="1:3" s="3" customFormat="1" x14ac:dyDescent="0.25">
      <c r="A6" s="65"/>
      <c r="B6" s="65"/>
      <c r="C6" s="39"/>
    </row>
    <row r="7" spans="1:3" s="3" customFormat="1" ht="45" customHeight="1" x14ac:dyDescent="0.2">
      <c r="A7" s="232" t="s">
        <v>75</v>
      </c>
      <c r="B7" s="232"/>
      <c r="C7" s="232"/>
    </row>
    <row r="8" spans="1:3" s="3" customFormat="1" ht="15" customHeight="1" x14ac:dyDescent="0.2">
      <c r="A8" s="15"/>
      <c r="B8" s="15"/>
      <c r="C8" s="40"/>
    </row>
    <row r="9" spans="1:3" s="3" customFormat="1" ht="20.100000000000001" customHeight="1" x14ac:dyDescent="0.2">
      <c r="A9" s="233" t="s">
        <v>112</v>
      </c>
      <c r="B9" s="234"/>
      <c r="C9" s="164">
        <v>120000000</v>
      </c>
    </row>
    <row r="10" spans="1:3" s="3" customFormat="1" ht="4.5" customHeight="1" x14ac:dyDescent="0.2">
      <c r="A10" s="17"/>
      <c r="B10" s="17"/>
      <c r="C10" s="58"/>
    </row>
    <row r="11" spans="1:3" s="59" customFormat="1" ht="20.100000000000001" customHeight="1" x14ac:dyDescent="0.25">
      <c r="A11" s="237" t="s">
        <v>37</v>
      </c>
      <c r="B11" s="238"/>
      <c r="C11" s="196">
        <f>SUM(C9:C10)</f>
        <v>120000000</v>
      </c>
    </row>
    <row r="12" spans="1:3" s="59" customFormat="1" ht="15" customHeight="1" x14ac:dyDescent="0.25">
      <c r="A12" s="17"/>
      <c r="B12" s="17"/>
      <c r="C12" s="58"/>
    </row>
    <row r="13" spans="1:3" s="1" customFormat="1" ht="18.75" customHeight="1" x14ac:dyDescent="0.25">
      <c r="A13" s="226" t="s">
        <v>145</v>
      </c>
      <c r="B13" s="227"/>
      <c r="C13" s="162" t="s">
        <v>146</v>
      </c>
    </row>
    <row r="14" spans="1:3" s="59" customFormat="1" ht="30" customHeight="1" x14ac:dyDescent="0.25">
      <c r="A14" s="242" t="s">
        <v>151</v>
      </c>
      <c r="B14" s="243"/>
      <c r="C14" s="197">
        <v>120000000</v>
      </c>
    </row>
    <row r="15" spans="1:3" s="3" customFormat="1" ht="15" customHeight="1" x14ac:dyDescent="0.25">
      <c r="A15" s="65"/>
      <c r="B15" s="65"/>
      <c r="C15" s="198"/>
    </row>
    <row r="16" spans="1:3" s="3" customFormat="1" ht="18.75" x14ac:dyDescent="0.2">
      <c r="A16" s="237" t="s">
        <v>37</v>
      </c>
      <c r="B16" s="238"/>
      <c r="C16" s="199">
        <f>SUM(C14:C14)</f>
        <v>120000000</v>
      </c>
    </row>
    <row r="17" spans="1:7" s="3" customFormat="1" ht="76.5" customHeight="1" x14ac:dyDescent="0.25">
      <c r="A17" s="65"/>
      <c r="B17" s="65"/>
      <c r="C17" s="39"/>
    </row>
    <row r="18" spans="1:7" s="3" customFormat="1" ht="63" customHeight="1" x14ac:dyDescent="0.25">
      <c r="A18" s="65"/>
      <c r="B18" s="65"/>
      <c r="C18" s="39"/>
    </row>
    <row r="19" spans="1:7" s="3" customFormat="1" ht="39" customHeight="1" x14ac:dyDescent="0.25">
      <c r="A19" s="65"/>
      <c r="B19" s="65"/>
      <c r="C19" s="39"/>
    </row>
    <row r="20" spans="1:7" s="3" customFormat="1" ht="57.75" customHeight="1" x14ac:dyDescent="0.25">
      <c r="A20" s="65"/>
      <c r="B20" s="65"/>
      <c r="C20" s="39"/>
    </row>
    <row r="21" spans="1:7" s="5" customFormat="1" x14ac:dyDescent="0.25">
      <c r="A21" s="65"/>
      <c r="B21" s="65"/>
      <c r="C21" s="9"/>
    </row>
    <row r="22" spans="1:7" x14ac:dyDescent="0.25">
      <c r="C22" s="33"/>
    </row>
    <row r="32" spans="1:7" ht="15.6" customHeight="1" x14ac:dyDescent="0.25">
      <c r="G32" s="156"/>
    </row>
  </sheetData>
  <mergeCells count="8">
    <mergeCell ref="A16:B16"/>
    <mergeCell ref="A3:C3"/>
    <mergeCell ref="A5:C5"/>
    <mergeCell ref="A7:C7"/>
    <mergeCell ref="A11:B11"/>
    <mergeCell ref="A9:B9"/>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0" customWidth="1"/>
    <col min="4" max="4" width="27.28515625" customWidth="1"/>
  </cols>
  <sheetData>
    <row r="1" spans="1:3" s="3" customFormat="1" ht="90" customHeight="1" x14ac:dyDescent="0.25">
      <c r="A1" s="119"/>
      <c r="B1" s="119"/>
      <c r="C1" s="120"/>
    </row>
    <row r="2" spans="1:3" s="3" customFormat="1" ht="15.95" customHeight="1" x14ac:dyDescent="0.25">
      <c r="A2" s="65"/>
      <c r="B2" s="65"/>
      <c r="C2" s="39"/>
    </row>
    <row r="3" spans="1:3" s="3" customFormat="1" ht="15.95" customHeight="1" x14ac:dyDescent="0.25">
      <c r="A3" s="65"/>
      <c r="B3" s="65"/>
      <c r="C3" s="39"/>
    </row>
    <row r="4" spans="1:3" s="3" customFormat="1" ht="27" customHeight="1" x14ac:dyDescent="0.2">
      <c r="A4" s="302" t="s">
        <v>76</v>
      </c>
      <c r="B4" s="303"/>
      <c r="C4" s="304"/>
    </row>
    <row r="5" spans="1:3" s="3" customFormat="1" ht="19.5" customHeight="1" x14ac:dyDescent="0.25">
      <c r="A5" s="65"/>
      <c r="B5" s="65"/>
      <c r="C5" s="39"/>
    </row>
    <row r="6" spans="1:3" s="3" customFormat="1" ht="69.75" customHeight="1" x14ac:dyDescent="0.2">
      <c r="A6" s="299" t="s">
        <v>101</v>
      </c>
      <c r="B6" s="300"/>
      <c r="C6" s="301"/>
    </row>
    <row r="7" spans="1:3" s="3" customFormat="1" ht="21.75" customHeight="1" x14ac:dyDescent="0.25">
      <c r="A7" s="65"/>
      <c r="B7" s="65"/>
      <c r="C7" s="39"/>
    </row>
    <row r="8" spans="1:3" s="3" customFormat="1" ht="30" customHeight="1" x14ac:dyDescent="0.2">
      <c r="A8" s="232" t="s">
        <v>108</v>
      </c>
      <c r="B8" s="232"/>
      <c r="C8" s="232"/>
    </row>
    <row r="9" spans="1:3" s="3" customFormat="1" ht="15" customHeight="1" x14ac:dyDescent="0.2">
      <c r="A9" s="205"/>
      <c r="B9" s="205"/>
      <c r="C9" s="40"/>
    </row>
    <row r="10" spans="1:3" s="3" customFormat="1" ht="20.25" customHeight="1" x14ac:dyDescent="0.2">
      <c r="A10" s="233" t="s">
        <v>78</v>
      </c>
      <c r="B10" s="234"/>
      <c r="C10" s="164">
        <v>120000000</v>
      </c>
    </row>
    <row r="11" spans="1:3" s="3" customFormat="1" ht="4.5" customHeight="1" x14ac:dyDescent="0.2">
      <c r="A11" s="17"/>
      <c r="B11" s="17"/>
      <c r="C11" s="42"/>
    </row>
    <row r="12" spans="1:3" s="59" customFormat="1" ht="20.25" customHeight="1" x14ac:dyDescent="0.25">
      <c r="A12" s="305" t="s">
        <v>37</v>
      </c>
      <c r="B12" s="306"/>
      <c r="C12" s="195">
        <f>SUM(C10:C11)</f>
        <v>120000000</v>
      </c>
    </row>
    <row r="13" spans="1:3" s="59" customFormat="1" ht="15" customHeight="1" x14ac:dyDescent="0.25">
      <c r="A13" s="17"/>
      <c r="B13" s="17"/>
      <c r="C13" s="42"/>
    </row>
    <row r="14" spans="1:3" s="1" customFormat="1" ht="15" customHeight="1" x14ac:dyDescent="0.25">
      <c r="A14" s="226" t="s">
        <v>145</v>
      </c>
      <c r="B14" s="227"/>
      <c r="C14" s="162" t="s">
        <v>146</v>
      </c>
    </row>
    <row r="15" spans="1:3" s="16" customFormat="1" ht="30" customHeight="1" x14ac:dyDescent="0.25">
      <c r="A15" s="242" t="s">
        <v>162</v>
      </c>
      <c r="B15" s="243"/>
      <c r="C15" s="100">
        <v>120000000</v>
      </c>
    </row>
    <row r="16" spans="1:3" s="3" customFormat="1" ht="15" customHeight="1" x14ac:dyDescent="0.25">
      <c r="A16" s="65"/>
      <c r="B16" s="65"/>
      <c r="C16" s="39"/>
    </row>
    <row r="17" spans="1:7" s="3" customFormat="1" ht="19.5" customHeight="1" x14ac:dyDescent="0.2">
      <c r="A17" s="251" t="s">
        <v>37</v>
      </c>
      <c r="B17" s="251"/>
      <c r="C17" s="194">
        <f>SUM(C15:C15)</f>
        <v>120000000</v>
      </c>
    </row>
    <row r="18" spans="1:7" s="3" customFormat="1" ht="63" customHeight="1" x14ac:dyDescent="0.2">
      <c r="A18" s="59"/>
      <c r="B18" s="59"/>
      <c r="C18" s="66"/>
    </row>
    <row r="19" spans="1:7" s="3" customFormat="1" ht="59.25" customHeight="1" x14ac:dyDescent="0.2">
      <c r="A19" s="59"/>
      <c r="B19" s="59"/>
      <c r="C19" s="66"/>
    </row>
    <row r="20" spans="1:7" s="3" customFormat="1" ht="83.25" customHeight="1" x14ac:dyDescent="0.2">
      <c r="A20" s="59"/>
      <c r="B20" s="59"/>
      <c r="C20" s="66"/>
    </row>
    <row r="32" spans="1:7" ht="15.6" customHeight="1" x14ac:dyDescent="0.25">
      <c r="G32" s="156"/>
    </row>
  </sheetData>
  <mergeCells count="8">
    <mergeCell ref="A17:B17"/>
    <mergeCell ref="A4:C4"/>
    <mergeCell ref="A6:C6"/>
    <mergeCell ref="A8:C8"/>
    <mergeCell ref="A10:B10"/>
    <mergeCell ref="A12:B12"/>
    <mergeCell ref="A14:B14"/>
    <mergeCell ref="A15:B1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10"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91" customWidth="1"/>
    <col min="4" max="4" width="27.42578125" customWidth="1"/>
  </cols>
  <sheetData>
    <row r="1" spans="1:4" s="3" customFormat="1" ht="90" customHeight="1" x14ac:dyDescent="0.25">
      <c r="A1" s="119"/>
      <c r="B1" s="119"/>
      <c r="C1" s="186"/>
    </row>
    <row r="2" spans="1:4" s="3" customFormat="1" ht="15.95" customHeight="1" x14ac:dyDescent="0.25">
      <c r="A2" s="65"/>
      <c r="B2" s="65"/>
      <c r="C2" s="187"/>
    </row>
    <row r="3" spans="1:4" s="3" customFormat="1" ht="15.95" customHeight="1" x14ac:dyDescent="0.25">
      <c r="A3" s="65"/>
      <c r="B3" s="65"/>
      <c r="C3" s="187"/>
    </row>
    <row r="4" spans="1:4" s="3" customFormat="1" ht="27" customHeight="1" x14ac:dyDescent="0.2">
      <c r="A4" s="302" t="s">
        <v>79</v>
      </c>
      <c r="B4" s="303"/>
      <c r="C4" s="304"/>
    </row>
    <row r="5" spans="1:4" s="3" customFormat="1" ht="19.5" customHeight="1" x14ac:dyDescent="0.25">
      <c r="A5" s="65"/>
      <c r="B5" s="65"/>
      <c r="C5" s="187"/>
    </row>
    <row r="6" spans="1:4" s="3" customFormat="1" ht="69.75" customHeight="1" x14ac:dyDescent="0.2">
      <c r="A6" s="299" t="s">
        <v>124</v>
      </c>
      <c r="B6" s="300"/>
      <c r="C6" s="301"/>
    </row>
    <row r="7" spans="1:4" s="3" customFormat="1" ht="21.75" customHeight="1" x14ac:dyDescent="0.25">
      <c r="A7" s="65"/>
      <c r="B7" s="65"/>
      <c r="C7" s="187"/>
    </row>
    <row r="8" spans="1:4" s="3" customFormat="1" ht="30" customHeight="1" x14ac:dyDescent="0.2">
      <c r="A8" s="232" t="s">
        <v>80</v>
      </c>
      <c r="B8" s="232"/>
      <c r="C8" s="232"/>
    </row>
    <row r="9" spans="1:4" s="3" customFormat="1" ht="15.75" customHeight="1" x14ac:dyDescent="0.2">
      <c r="A9" s="205"/>
      <c r="B9" s="205"/>
      <c r="C9" s="188"/>
    </row>
    <row r="10" spans="1:4" s="3" customFormat="1" ht="20.25" customHeight="1" x14ac:dyDescent="0.2">
      <c r="A10" s="233" t="s">
        <v>70</v>
      </c>
      <c r="B10" s="234"/>
      <c r="C10" s="165">
        <v>150000000</v>
      </c>
    </row>
    <row r="11" spans="1:4" s="3" customFormat="1" ht="5.25" customHeight="1" x14ac:dyDescent="0.2">
      <c r="A11" s="205"/>
      <c r="B11" s="205"/>
      <c r="C11" s="188"/>
    </row>
    <row r="12" spans="1:4" s="59" customFormat="1" ht="20.25" customHeight="1" x14ac:dyDescent="0.25">
      <c r="A12" s="307" t="s">
        <v>37</v>
      </c>
      <c r="B12" s="308"/>
      <c r="C12" s="170">
        <f>C10</f>
        <v>150000000</v>
      </c>
    </row>
    <row r="13" spans="1:4" s="59" customFormat="1" ht="16.5" customHeight="1" x14ac:dyDescent="0.25">
      <c r="A13" s="17"/>
      <c r="B13" s="17"/>
      <c r="C13" s="171"/>
    </row>
    <row r="14" spans="1:4" s="1" customFormat="1" ht="16.5" customHeight="1" x14ac:dyDescent="0.25">
      <c r="A14" s="226" t="s">
        <v>145</v>
      </c>
      <c r="B14" s="227"/>
      <c r="C14" s="162" t="s">
        <v>146</v>
      </c>
    </row>
    <row r="15" spans="1:4" s="16" customFormat="1" ht="30" customHeight="1" x14ac:dyDescent="0.25">
      <c r="A15" s="242" t="s">
        <v>114</v>
      </c>
      <c r="B15" s="243"/>
      <c r="C15" s="193">
        <v>40000000</v>
      </c>
    </row>
    <row r="16" spans="1:4" s="3" customFormat="1" ht="30" customHeight="1" x14ac:dyDescent="0.25">
      <c r="A16" s="309" t="s">
        <v>94</v>
      </c>
      <c r="B16" s="310"/>
      <c r="C16" s="193">
        <v>60000000</v>
      </c>
      <c r="D16" s="7"/>
    </row>
    <row r="17" spans="1:7" s="3" customFormat="1" ht="30" customHeight="1" x14ac:dyDescent="0.25">
      <c r="A17" s="309" t="s">
        <v>126</v>
      </c>
      <c r="B17" s="310"/>
      <c r="C17" s="193">
        <v>50000000</v>
      </c>
      <c r="D17" s="7"/>
    </row>
    <row r="18" spans="1:7" s="3" customFormat="1" ht="17.25" customHeight="1" x14ac:dyDescent="0.25">
      <c r="A18" s="82"/>
      <c r="B18" s="82"/>
      <c r="C18" s="192"/>
      <c r="D18" s="7"/>
    </row>
    <row r="19" spans="1:7" s="3" customFormat="1" ht="30" customHeight="1" x14ac:dyDescent="0.2">
      <c r="A19" s="235" t="s">
        <v>40</v>
      </c>
      <c r="B19" s="236"/>
      <c r="C19" s="185">
        <f>SUM(C15:C17)</f>
        <v>150000000</v>
      </c>
    </row>
    <row r="20" spans="1:7" s="3" customFormat="1" ht="63" customHeight="1" x14ac:dyDescent="0.2">
      <c r="A20" s="59"/>
      <c r="B20" s="59"/>
      <c r="C20" s="189"/>
    </row>
    <row r="21" spans="1:7" s="5" customFormat="1" ht="6" customHeight="1" x14ac:dyDescent="0.25">
      <c r="A21" s="65"/>
      <c r="B21" s="65"/>
      <c r="C21" s="190"/>
    </row>
    <row r="22" spans="1:7" s="5" customFormat="1" x14ac:dyDescent="0.25">
      <c r="A22" s="65"/>
      <c r="B22" s="65"/>
      <c r="C22" s="190"/>
    </row>
    <row r="23" spans="1:7" s="5" customFormat="1" x14ac:dyDescent="0.25">
      <c r="A23" s="65"/>
      <c r="B23" s="65"/>
      <c r="C23" s="190"/>
    </row>
    <row r="24" spans="1:7" s="5" customFormat="1" x14ac:dyDescent="0.25">
      <c r="A24" s="65"/>
      <c r="B24" s="65"/>
      <c r="C24" s="190"/>
    </row>
    <row r="25" spans="1:7" s="5" customFormat="1" x14ac:dyDescent="0.25">
      <c r="A25" s="65"/>
      <c r="B25" s="65"/>
      <c r="C25" s="190"/>
    </row>
    <row r="32" spans="1:7" ht="15.6" customHeight="1" x14ac:dyDescent="0.25">
      <c r="G32" s="156"/>
    </row>
  </sheetData>
  <mergeCells count="10">
    <mergeCell ref="A19:B19"/>
    <mergeCell ref="A4:C4"/>
    <mergeCell ref="A6:C6"/>
    <mergeCell ref="A8:C8"/>
    <mergeCell ref="A10:B10"/>
    <mergeCell ref="A12:B12"/>
    <mergeCell ref="A14:B14"/>
    <mergeCell ref="A15:B15"/>
    <mergeCell ref="A16:B16"/>
    <mergeCell ref="A17:B17"/>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10"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81</v>
      </c>
      <c r="B3" s="303"/>
      <c r="C3" s="304"/>
    </row>
    <row r="4" spans="1:3" s="3" customFormat="1" ht="27" customHeight="1" x14ac:dyDescent="0.25">
      <c r="A4" s="65"/>
      <c r="B4" s="65"/>
      <c r="C4" s="167"/>
    </row>
    <row r="5" spans="1:3" s="3" customFormat="1" ht="74.25" customHeight="1" x14ac:dyDescent="0.2">
      <c r="A5" s="299" t="s">
        <v>103</v>
      </c>
      <c r="B5" s="300"/>
      <c r="C5" s="301"/>
    </row>
    <row r="6" spans="1:3" s="3" customFormat="1" ht="21.75" customHeight="1" x14ac:dyDescent="0.25">
      <c r="A6" s="65"/>
      <c r="B6" s="65"/>
      <c r="C6" s="167"/>
    </row>
    <row r="7" spans="1:3" s="3" customFormat="1" ht="30" customHeight="1" x14ac:dyDescent="0.2">
      <c r="A7" s="232" t="s">
        <v>82</v>
      </c>
      <c r="B7" s="232"/>
      <c r="C7" s="232"/>
    </row>
    <row r="8" spans="1:3" s="3" customFormat="1" ht="4.5" customHeight="1" x14ac:dyDescent="0.2">
      <c r="A8" s="15"/>
      <c r="B8" s="15"/>
      <c r="C8" s="168"/>
    </row>
    <row r="9" spans="1:3" s="3" customFormat="1" ht="20.25" customHeight="1" x14ac:dyDescent="0.2">
      <c r="A9" s="233" t="s">
        <v>70</v>
      </c>
      <c r="B9" s="234"/>
      <c r="C9" s="165">
        <v>250000000</v>
      </c>
    </row>
    <row r="10" spans="1:3" s="3" customFormat="1" ht="4.5" customHeight="1" x14ac:dyDescent="0.25">
      <c r="A10" s="204"/>
      <c r="B10" s="204"/>
      <c r="C10" s="129"/>
    </row>
    <row r="11" spans="1:3" s="59" customFormat="1" ht="21" x14ac:dyDescent="0.25">
      <c r="A11" s="305" t="s">
        <v>37</v>
      </c>
      <c r="B11" s="306"/>
      <c r="C11" s="182">
        <f>SUM(C9:C10)</f>
        <v>250000000</v>
      </c>
    </row>
    <row r="12" spans="1:3" s="59" customFormat="1" ht="15" customHeight="1" x14ac:dyDescent="0.25">
      <c r="A12" s="17"/>
      <c r="B12" s="17"/>
      <c r="C12" s="171"/>
    </row>
    <row r="13" spans="1:3" s="1" customFormat="1" ht="15" customHeight="1" x14ac:dyDescent="0.25">
      <c r="A13" s="226" t="s">
        <v>145</v>
      </c>
      <c r="B13" s="227"/>
      <c r="C13" s="162" t="s">
        <v>146</v>
      </c>
    </row>
    <row r="14" spans="1:3" s="16" customFormat="1" ht="24.75" customHeight="1" x14ac:dyDescent="0.25">
      <c r="A14" s="247" t="s">
        <v>154</v>
      </c>
      <c r="B14" s="248"/>
      <c r="C14" s="100">
        <v>250000000</v>
      </c>
    </row>
    <row r="15" spans="1:3" s="3" customFormat="1" ht="15" customHeight="1" x14ac:dyDescent="0.25">
      <c r="A15" s="65"/>
      <c r="B15" s="65"/>
      <c r="C15" s="183"/>
    </row>
    <row r="16" spans="1:3" s="3" customFormat="1" ht="23.25" x14ac:dyDescent="0.2">
      <c r="A16" s="311" t="s">
        <v>37</v>
      </c>
      <c r="B16" s="252"/>
      <c r="C16" s="184">
        <f>SUM(C14:C14)</f>
        <v>250000000</v>
      </c>
    </row>
    <row r="17" spans="1:7" s="3" customFormat="1" ht="63" customHeight="1" x14ac:dyDescent="0.2">
      <c r="A17" s="59"/>
      <c r="B17" s="59"/>
      <c r="C17" s="176"/>
    </row>
    <row r="18" spans="1:7" s="3" customFormat="1" ht="59.25" customHeight="1" x14ac:dyDescent="0.2">
      <c r="A18" s="59"/>
      <c r="B18" s="59"/>
      <c r="C18" s="176"/>
    </row>
    <row r="19" spans="1:7" s="5" customFormat="1" x14ac:dyDescent="0.25">
      <c r="A19" s="65"/>
      <c r="B19" s="65"/>
      <c r="C19" s="177"/>
    </row>
    <row r="20" spans="1:7" x14ac:dyDescent="0.25">
      <c r="C20" s="178"/>
    </row>
    <row r="32" spans="1:7" ht="15.6" customHeight="1" x14ac:dyDescent="0.25">
      <c r="G32" s="156"/>
    </row>
  </sheetData>
  <mergeCells count="8">
    <mergeCell ref="A3:C3"/>
    <mergeCell ref="A5:C5"/>
    <mergeCell ref="A7:C7"/>
    <mergeCell ref="A9:B9"/>
    <mergeCell ref="A16:B16"/>
    <mergeCell ref="A11:B11"/>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topLeftCell="A8" zoomScale="80" zoomScaleNormal="140" zoomScaleSheetLayoutView="80" workbookViewId="0">
      <selection activeCell="D15" sqref="D15"/>
    </sheetView>
  </sheetViews>
  <sheetFormatPr baseColWidth="10" defaultColWidth="11.42578125" defaultRowHeight="15" x14ac:dyDescent="0.25"/>
  <cols>
    <col min="1" max="2" width="31.7109375"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83</v>
      </c>
      <c r="B3" s="303"/>
      <c r="C3" s="304"/>
    </row>
    <row r="4" spans="1:3" s="3" customFormat="1" ht="27" customHeight="1" x14ac:dyDescent="0.25">
      <c r="A4" s="65"/>
      <c r="B4" s="65"/>
      <c r="C4" s="167"/>
    </row>
    <row r="5" spans="1:3" s="3" customFormat="1" ht="39.75" customHeight="1" x14ac:dyDescent="0.2">
      <c r="A5" s="299" t="s">
        <v>107</v>
      </c>
      <c r="B5" s="300"/>
      <c r="C5" s="301"/>
    </row>
    <row r="6" spans="1:3" s="3" customFormat="1" ht="21.75" customHeight="1" x14ac:dyDescent="0.25">
      <c r="A6" s="65"/>
      <c r="B6" s="65"/>
      <c r="C6" s="167"/>
    </row>
    <row r="7" spans="1:3" s="3" customFormat="1" ht="30" customHeight="1" x14ac:dyDescent="0.2">
      <c r="A7" s="232" t="s">
        <v>84</v>
      </c>
      <c r="B7" s="232"/>
      <c r="C7" s="232"/>
    </row>
    <row r="8" spans="1:3" s="3" customFormat="1" ht="15" customHeight="1" x14ac:dyDescent="0.2">
      <c r="A8" s="15"/>
      <c r="B8" s="15"/>
      <c r="C8" s="168"/>
    </row>
    <row r="9" spans="1:3" s="3" customFormat="1" ht="20.25" customHeight="1" x14ac:dyDescent="0.2">
      <c r="A9" s="233" t="s">
        <v>70</v>
      </c>
      <c r="B9" s="234"/>
      <c r="C9" s="165">
        <v>150000000</v>
      </c>
    </row>
    <row r="10" spans="1:3" s="3" customFormat="1" ht="4.5" customHeight="1" x14ac:dyDescent="0.25">
      <c r="A10" s="204"/>
      <c r="B10" s="204"/>
      <c r="C10" s="167"/>
    </row>
    <row r="11" spans="1:3" s="59" customFormat="1" ht="24.75" customHeight="1" x14ac:dyDescent="0.25">
      <c r="A11" s="307" t="s">
        <v>37</v>
      </c>
      <c r="B11" s="308"/>
      <c r="C11" s="170">
        <f>C9</f>
        <v>150000000</v>
      </c>
    </row>
    <row r="12" spans="1:3" s="59" customFormat="1" ht="15" customHeight="1" x14ac:dyDescent="0.25">
      <c r="A12" s="17"/>
      <c r="B12" s="17"/>
      <c r="C12" s="171"/>
    </row>
    <row r="13" spans="1:3" s="1" customFormat="1" ht="15" customHeight="1" x14ac:dyDescent="0.25">
      <c r="A13" s="226" t="s">
        <v>145</v>
      </c>
      <c r="B13" s="227"/>
      <c r="C13" s="162" t="s">
        <v>146</v>
      </c>
    </row>
    <row r="14" spans="1:3" s="59" customFormat="1" ht="26.25" customHeight="1" x14ac:dyDescent="0.25">
      <c r="A14" s="247" t="s">
        <v>125</v>
      </c>
      <c r="B14" s="248"/>
      <c r="C14" s="100">
        <v>70000000</v>
      </c>
    </row>
    <row r="15" spans="1:3" s="59" customFormat="1" ht="36" customHeight="1" x14ac:dyDescent="0.25">
      <c r="A15" s="247" t="s">
        <v>178</v>
      </c>
      <c r="B15" s="248"/>
      <c r="C15" s="100">
        <v>80000000</v>
      </c>
    </row>
    <row r="16" spans="1:3" s="3" customFormat="1" ht="15" customHeight="1" x14ac:dyDescent="0.25">
      <c r="A16" s="65"/>
      <c r="B16" s="65"/>
      <c r="C16" s="167"/>
    </row>
    <row r="17" spans="1:7" s="3" customFormat="1" ht="24.75" customHeight="1" x14ac:dyDescent="0.2">
      <c r="A17" s="254" t="s">
        <v>40</v>
      </c>
      <c r="B17" s="255"/>
      <c r="C17" s="175">
        <f>SUM(C14:C15)</f>
        <v>150000000</v>
      </c>
    </row>
    <row r="18" spans="1:7" s="3" customFormat="1" ht="63" customHeight="1" x14ac:dyDescent="0.2">
      <c r="A18" s="59"/>
      <c r="B18" s="59"/>
      <c r="C18" s="176"/>
    </row>
    <row r="19" spans="1:7" s="3" customFormat="1" ht="59.25" customHeight="1" x14ac:dyDescent="0.2">
      <c r="A19" s="59"/>
      <c r="B19" s="59"/>
      <c r="C19" s="176"/>
    </row>
    <row r="20" spans="1:7" s="5" customFormat="1" x14ac:dyDescent="0.25">
      <c r="A20" s="65"/>
      <c r="B20" s="65"/>
      <c r="C20" s="181"/>
    </row>
    <row r="21" spans="1:7" s="5" customFormat="1" x14ac:dyDescent="0.25">
      <c r="A21" s="65"/>
      <c r="B21" s="65"/>
      <c r="C21" s="181"/>
    </row>
    <row r="22" spans="1:7" s="5" customFormat="1" x14ac:dyDescent="0.25">
      <c r="A22" s="65"/>
      <c r="B22" s="65"/>
      <c r="C22" s="177"/>
    </row>
    <row r="23" spans="1:7" x14ac:dyDescent="0.25">
      <c r="C23" s="178"/>
    </row>
    <row r="31" spans="1:7" ht="15.6" customHeight="1" x14ac:dyDescent="0.25">
      <c r="G31" s="156"/>
    </row>
  </sheetData>
  <mergeCells count="9">
    <mergeCell ref="A3:C3"/>
    <mergeCell ref="A5:C5"/>
    <mergeCell ref="A7:C7"/>
    <mergeCell ref="A17:B17"/>
    <mergeCell ref="A11:B11"/>
    <mergeCell ref="A9:B9"/>
    <mergeCell ref="A13:B13"/>
    <mergeCell ref="A14:B14"/>
    <mergeCell ref="A15:B1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3"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57</v>
      </c>
      <c r="B3" s="303"/>
      <c r="C3" s="304"/>
    </row>
    <row r="4" spans="1:3" s="3" customFormat="1" ht="27" customHeight="1" x14ac:dyDescent="0.25">
      <c r="A4" s="65"/>
      <c r="B4" s="65"/>
      <c r="C4" s="167"/>
    </row>
    <row r="5" spans="1:3" s="3" customFormat="1" ht="87" customHeight="1" x14ac:dyDescent="0.2">
      <c r="A5" s="299" t="s">
        <v>58</v>
      </c>
      <c r="B5" s="300"/>
      <c r="C5" s="301"/>
    </row>
    <row r="6" spans="1:3" s="3" customFormat="1" ht="21.75" customHeight="1" x14ac:dyDescent="0.25">
      <c r="A6" s="65"/>
      <c r="B6" s="65"/>
      <c r="C6" s="167"/>
    </row>
    <row r="7" spans="1:3" s="3" customFormat="1" ht="30" customHeight="1" x14ac:dyDescent="0.2">
      <c r="A7" s="232" t="s">
        <v>85</v>
      </c>
      <c r="B7" s="232"/>
      <c r="C7" s="232"/>
    </row>
    <row r="8" spans="1:3" s="3" customFormat="1" ht="16.5" customHeight="1" x14ac:dyDescent="0.2">
      <c r="A8" s="15"/>
      <c r="B8" s="15"/>
      <c r="C8" s="168"/>
    </row>
    <row r="9" spans="1:3" s="3" customFormat="1" ht="20.25" customHeight="1" x14ac:dyDescent="0.2">
      <c r="A9" s="233" t="s">
        <v>70</v>
      </c>
      <c r="B9" s="234"/>
      <c r="C9" s="165">
        <v>200000000</v>
      </c>
    </row>
    <row r="10" spans="1:3" s="3" customFormat="1" ht="4.5" customHeight="1" x14ac:dyDescent="0.25">
      <c r="A10" s="204"/>
      <c r="B10" s="204"/>
      <c r="C10" s="167"/>
    </row>
    <row r="11" spans="1:3" s="59" customFormat="1" ht="24.75" customHeight="1" x14ac:dyDescent="0.25">
      <c r="A11" s="307" t="s">
        <v>37</v>
      </c>
      <c r="B11" s="308"/>
      <c r="C11" s="170">
        <f>SUM(C9:C10)</f>
        <v>200000000</v>
      </c>
    </row>
    <row r="12" spans="1:3" s="59" customFormat="1" ht="15" customHeight="1" x14ac:dyDescent="0.25">
      <c r="A12" s="17"/>
      <c r="B12" s="17"/>
      <c r="C12" s="171"/>
    </row>
    <row r="13" spans="1:3" s="1" customFormat="1" ht="15" customHeight="1" x14ac:dyDescent="0.25">
      <c r="A13" s="226" t="s">
        <v>145</v>
      </c>
      <c r="B13" s="227"/>
      <c r="C13" s="162" t="s">
        <v>146</v>
      </c>
    </row>
    <row r="14" spans="1:3" s="16" customFormat="1" ht="31.5" customHeight="1" x14ac:dyDescent="0.25">
      <c r="A14" s="242" t="s">
        <v>129</v>
      </c>
      <c r="B14" s="243"/>
      <c r="C14" s="100">
        <v>50000000</v>
      </c>
    </row>
    <row r="15" spans="1:3" s="16" customFormat="1" ht="31.5" customHeight="1" x14ac:dyDescent="0.25">
      <c r="A15" s="242" t="s">
        <v>130</v>
      </c>
      <c r="B15" s="243"/>
      <c r="C15" s="100">
        <v>150000000</v>
      </c>
    </row>
    <row r="16" spans="1:3" s="3" customFormat="1" ht="15" customHeight="1" x14ac:dyDescent="0.25">
      <c r="A16" s="65"/>
      <c r="B16" s="65"/>
      <c r="C16" s="167"/>
    </row>
    <row r="17" spans="1:7" s="3" customFormat="1" ht="24.75" customHeight="1" x14ac:dyDescent="0.2">
      <c r="A17" s="254" t="s">
        <v>40</v>
      </c>
      <c r="B17" s="255"/>
      <c r="C17" s="175">
        <f>SUM(C14:C15)</f>
        <v>200000000</v>
      </c>
    </row>
    <row r="18" spans="1:7" s="3" customFormat="1" ht="63" customHeight="1" x14ac:dyDescent="0.2">
      <c r="A18" s="59"/>
      <c r="B18" s="59"/>
      <c r="C18" s="176"/>
    </row>
    <row r="19" spans="1:7" s="3" customFormat="1" ht="59.25" customHeight="1" x14ac:dyDescent="0.2">
      <c r="A19" s="59"/>
      <c r="B19" s="59"/>
      <c r="C19" s="176"/>
    </row>
    <row r="20" spans="1:7" s="5" customFormat="1" x14ac:dyDescent="0.25">
      <c r="A20" s="65"/>
      <c r="B20" s="65"/>
      <c r="C20" s="181"/>
    </row>
    <row r="21" spans="1:7" s="5" customFormat="1" x14ac:dyDescent="0.25">
      <c r="A21" s="65"/>
      <c r="B21" s="65"/>
      <c r="C21" s="181"/>
    </row>
    <row r="22" spans="1:7" s="5" customFormat="1" x14ac:dyDescent="0.25">
      <c r="A22" s="65"/>
      <c r="B22" s="65"/>
      <c r="C22" s="177"/>
    </row>
    <row r="23" spans="1:7" x14ac:dyDescent="0.25">
      <c r="C23" s="178"/>
    </row>
    <row r="32" spans="1:7" ht="15.6" customHeight="1" x14ac:dyDescent="0.25">
      <c r="G32" s="156"/>
    </row>
  </sheetData>
  <mergeCells count="9">
    <mergeCell ref="A17:B17"/>
    <mergeCell ref="A3:C3"/>
    <mergeCell ref="A5:C5"/>
    <mergeCell ref="A7:C7"/>
    <mergeCell ref="A9:B9"/>
    <mergeCell ref="A11:B11"/>
    <mergeCell ref="A13:B13"/>
    <mergeCell ref="A14:B14"/>
    <mergeCell ref="A15:B15"/>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topLeftCell="A19" zoomScale="70" zoomScaleNormal="50" zoomScaleSheetLayoutView="70" workbookViewId="0">
      <selection activeCell="L42" sqref="L42"/>
    </sheetView>
  </sheetViews>
  <sheetFormatPr baseColWidth="10" defaultColWidth="11.42578125" defaultRowHeight="15" x14ac:dyDescent="0.25"/>
  <cols>
    <col min="1" max="6" width="11.42578125" style="156"/>
    <col min="7" max="7" width="32.28515625" style="156" customWidth="1"/>
    <col min="8" max="8" width="21.140625" style="156" customWidth="1"/>
    <col min="9" max="16384" width="11.42578125" style="156"/>
  </cols>
  <sheetData>
    <row r="1" spans="1:7" x14ac:dyDescent="0.25">
      <c r="A1" s="211"/>
      <c r="B1" s="211"/>
      <c r="C1" s="211"/>
      <c r="D1" s="211"/>
      <c r="E1" s="211"/>
      <c r="F1" s="211"/>
      <c r="G1" s="211"/>
    </row>
    <row r="2" spans="1:7" x14ac:dyDescent="0.25">
      <c r="A2" s="211"/>
      <c r="B2" s="211"/>
      <c r="C2" s="211"/>
      <c r="D2" s="211"/>
      <c r="E2" s="211"/>
      <c r="F2" s="211"/>
      <c r="G2" s="211"/>
    </row>
    <row r="3" spans="1:7" x14ac:dyDescent="0.25">
      <c r="A3" s="211"/>
      <c r="B3" s="211"/>
      <c r="C3" s="211"/>
      <c r="D3" s="211"/>
      <c r="E3" s="211"/>
      <c r="F3" s="211"/>
      <c r="G3" s="211"/>
    </row>
    <row r="4" spans="1:7" x14ac:dyDescent="0.25">
      <c r="A4" s="211"/>
      <c r="B4" s="211"/>
      <c r="C4" s="211"/>
      <c r="D4" s="211"/>
      <c r="E4" s="211"/>
      <c r="F4" s="211"/>
      <c r="G4" s="211"/>
    </row>
    <row r="5" spans="1:7" x14ac:dyDescent="0.25">
      <c r="A5" s="211"/>
      <c r="B5" s="211"/>
      <c r="C5" s="211"/>
      <c r="D5" s="211"/>
      <c r="E5" s="211"/>
      <c r="F5" s="211"/>
      <c r="G5" s="211"/>
    </row>
    <row r="6" spans="1:7" x14ac:dyDescent="0.25">
      <c r="A6" s="211"/>
      <c r="B6" s="211"/>
      <c r="C6" s="211"/>
      <c r="D6" s="211"/>
      <c r="E6" s="211"/>
      <c r="F6" s="211"/>
      <c r="G6" s="211"/>
    </row>
    <row r="7" spans="1:7" x14ac:dyDescent="0.25">
      <c r="A7" s="211"/>
      <c r="B7" s="211"/>
      <c r="C7" s="211"/>
      <c r="D7" s="211"/>
      <c r="E7" s="211"/>
      <c r="F7" s="211"/>
      <c r="G7" s="211"/>
    </row>
    <row r="8" spans="1:7" x14ac:dyDescent="0.25">
      <c r="A8" s="211"/>
      <c r="B8" s="211"/>
      <c r="C8" s="211"/>
      <c r="D8" s="211"/>
      <c r="E8" s="211"/>
      <c r="F8" s="211"/>
      <c r="G8" s="211"/>
    </row>
    <row r="9" spans="1:7" x14ac:dyDescent="0.25">
      <c r="A9" s="211"/>
      <c r="B9" s="211"/>
      <c r="C9" s="211"/>
      <c r="D9" s="211"/>
      <c r="E9" s="211"/>
      <c r="F9" s="211"/>
      <c r="G9" s="211"/>
    </row>
    <row r="10" spans="1:7" x14ac:dyDescent="0.25">
      <c r="A10" s="211"/>
      <c r="B10" s="211"/>
      <c r="C10" s="211"/>
      <c r="D10" s="211"/>
      <c r="E10" s="211"/>
      <c r="F10" s="211"/>
      <c r="G10" s="211"/>
    </row>
    <row r="11" spans="1:7" x14ac:dyDescent="0.25">
      <c r="A11" s="211"/>
      <c r="B11" s="211"/>
      <c r="C11" s="211"/>
      <c r="D11" s="211"/>
      <c r="E11" s="211"/>
      <c r="F11" s="211"/>
      <c r="G11" s="211"/>
    </row>
    <row r="12" spans="1:7" x14ac:dyDescent="0.25">
      <c r="A12" s="211"/>
      <c r="B12" s="211"/>
      <c r="C12" s="211"/>
      <c r="D12" s="211"/>
      <c r="E12" s="211"/>
      <c r="F12" s="211"/>
      <c r="G12" s="211"/>
    </row>
    <row r="13" spans="1:7" x14ac:dyDescent="0.25">
      <c r="A13" s="211"/>
      <c r="B13" s="211"/>
      <c r="C13" s="211"/>
      <c r="D13" s="211"/>
      <c r="E13" s="211"/>
      <c r="F13" s="211"/>
      <c r="G13" s="211"/>
    </row>
    <row r="14" spans="1:7" x14ac:dyDescent="0.25">
      <c r="A14" s="211"/>
      <c r="B14" s="211"/>
      <c r="C14" s="211"/>
      <c r="D14" s="211"/>
      <c r="E14" s="211"/>
      <c r="F14" s="211"/>
      <c r="G14" s="211"/>
    </row>
    <row r="15" spans="1:7" x14ac:dyDescent="0.25">
      <c r="A15" s="211"/>
      <c r="B15" s="211"/>
      <c r="C15" s="211"/>
      <c r="D15" s="211"/>
      <c r="E15" s="211"/>
      <c r="F15" s="211"/>
      <c r="G15" s="211"/>
    </row>
    <row r="16" spans="1:7" x14ac:dyDescent="0.25">
      <c r="A16" s="211"/>
      <c r="B16" s="211"/>
      <c r="C16" s="211"/>
      <c r="D16" s="211"/>
      <c r="E16" s="211"/>
      <c r="F16" s="211"/>
      <c r="G16" s="211"/>
    </row>
    <row r="17" spans="1:7" x14ac:dyDescent="0.25">
      <c r="A17" s="211"/>
      <c r="B17" s="211"/>
      <c r="C17" s="211"/>
      <c r="D17" s="211"/>
      <c r="E17" s="211"/>
      <c r="F17" s="211"/>
      <c r="G17" s="211"/>
    </row>
    <row r="18" spans="1:7" x14ac:dyDescent="0.25">
      <c r="A18" s="211"/>
      <c r="B18" s="211"/>
      <c r="C18" s="211"/>
      <c r="D18" s="211"/>
      <c r="E18" s="211"/>
      <c r="F18" s="211"/>
      <c r="G18" s="211"/>
    </row>
    <row r="19" spans="1:7" x14ac:dyDescent="0.25">
      <c r="A19" s="211"/>
      <c r="B19" s="211"/>
      <c r="C19" s="211"/>
      <c r="D19" s="211"/>
      <c r="E19" s="211"/>
      <c r="F19" s="211"/>
      <c r="G19" s="211"/>
    </row>
    <row r="20" spans="1:7" x14ac:dyDescent="0.25">
      <c r="A20" s="211"/>
      <c r="B20" s="211"/>
      <c r="C20" s="211"/>
      <c r="D20" s="211"/>
      <c r="E20" s="211"/>
      <c r="F20" s="211"/>
      <c r="G20" s="211"/>
    </row>
    <row r="21" spans="1:7" x14ac:dyDescent="0.25">
      <c r="A21" s="211"/>
      <c r="B21" s="211"/>
      <c r="C21" s="211"/>
      <c r="D21" s="211"/>
      <c r="E21" s="211"/>
      <c r="F21" s="211"/>
      <c r="G21" s="211"/>
    </row>
    <row r="22" spans="1:7" x14ac:dyDescent="0.25">
      <c r="A22" s="211"/>
      <c r="B22" s="211"/>
      <c r="C22" s="211"/>
      <c r="D22" s="211"/>
      <c r="E22" s="211"/>
      <c r="F22" s="211"/>
      <c r="G22" s="211"/>
    </row>
    <row r="23" spans="1:7" x14ac:dyDescent="0.25">
      <c r="A23" s="211"/>
      <c r="B23" s="211"/>
      <c r="C23" s="211"/>
      <c r="D23" s="211"/>
      <c r="E23" s="211"/>
      <c r="F23" s="211"/>
      <c r="G23" s="211"/>
    </row>
    <row r="24" spans="1:7" x14ac:dyDescent="0.25">
      <c r="A24" s="211"/>
      <c r="B24" s="211"/>
      <c r="C24" s="211"/>
      <c r="D24" s="211"/>
      <c r="E24" s="211"/>
      <c r="F24" s="211"/>
      <c r="G24" s="211"/>
    </row>
    <row r="25" spans="1:7" x14ac:dyDescent="0.25">
      <c r="A25" s="211"/>
      <c r="B25" s="211"/>
      <c r="C25" s="211"/>
      <c r="D25" s="211"/>
      <c r="E25" s="211"/>
      <c r="F25" s="211"/>
      <c r="G25" s="211"/>
    </row>
    <row r="26" spans="1:7" x14ac:dyDescent="0.25">
      <c r="A26" s="211"/>
      <c r="B26" s="211"/>
      <c r="C26" s="211"/>
      <c r="D26" s="211"/>
      <c r="E26" s="211"/>
      <c r="F26" s="211"/>
      <c r="G26" s="211"/>
    </row>
    <row r="27" spans="1:7" x14ac:dyDescent="0.25">
      <c r="A27" s="211"/>
      <c r="B27" s="211"/>
      <c r="C27" s="211"/>
      <c r="D27" s="211"/>
      <c r="E27" s="211"/>
      <c r="F27" s="211"/>
      <c r="G27" s="211"/>
    </row>
    <row r="28" spans="1:7" x14ac:dyDescent="0.25">
      <c r="A28" s="211"/>
      <c r="B28" s="211"/>
      <c r="C28" s="211"/>
      <c r="D28" s="211"/>
      <c r="E28" s="211"/>
      <c r="F28" s="211"/>
      <c r="G28" s="211"/>
    </row>
    <row r="29" spans="1:7" x14ac:dyDescent="0.25">
      <c r="A29" s="211"/>
      <c r="B29" s="211"/>
      <c r="C29" s="211"/>
      <c r="D29" s="211"/>
      <c r="E29" s="211"/>
      <c r="F29" s="211"/>
      <c r="G29" s="211"/>
    </row>
    <row r="30" spans="1:7" x14ac:dyDescent="0.25">
      <c r="A30" s="211"/>
      <c r="B30" s="211"/>
      <c r="C30" s="211"/>
      <c r="D30" s="211"/>
      <c r="E30" s="211"/>
      <c r="F30" s="211"/>
      <c r="G30" s="211"/>
    </row>
    <row r="31" spans="1:7" x14ac:dyDescent="0.25">
      <c r="A31" s="211"/>
      <c r="B31" s="211"/>
      <c r="C31" s="211"/>
      <c r="D31" s="211"/>
      <c r="E31" s="211"/>
      <c r="F31" s="211"/>
      <c r="G31" s="211"/>
    </row>
    <row r="32" spans="1:7" x14ac:dyDescent="0.25">
      <c r="A32" s="211"/>
      <c r="B32" s="211"/>
      <c r="C32" s="211"/>
      <c r="D32" s="211"/>
      <c r="E32" s="211"/>
      <c r="F32" s="211"/>
      <c r="G32" s="211"/>
    </row>
    <row r="33" spans="1:7" x14ac:dyDescent="0.25">
      <c r="A33" s="211"/>
      <c r="B33" s="211"/>
      <c r="C33" s="211"/>
      <c r="D33" s="211"/>
      <c r="E33" s="211"/>
      <c r="F33" s="211"/>
      <c r="G33" s="211"/>
    </row>
    <row r="34" spans="1:7" x14ac:dyDescent="0.25">
      <c r="A34" s="211"/>
      <c r="B34" s="211"/>
      <c r="C34" s="211"/>
      <c r="D34" s="211"/>
      <c r="E34" s="211"/>
      <c r="F34" s="211"/>
      <c r="G34" s="211"/>
    </row>
    <row r="35" spans="1:7" x14ac:dyDescent="0.25">
      <c r="A35" s="211"/>
      <c r="B35" s="211"/>
      <c r="C35" s="211"/>
      <c r="D35" s="211"/>
      <c r="E35" s="211"/>
      <c r="F35" s="211"/>
      <c r="G35" s="211"/>
    </row>
    <row r="36" spans="1:7" x14ac:dyDescent="0.25">
      <c r="A36" s="211"/>
      <c r="B36" s="211"/>
      <c r="C36" s="211"/>
      <c r="D36" s="211"/>
      <c r="E36" s="211"/>
      <c r="F36" s="211"/>
      <c r="G36" s="211"/>
    </row>
    <row r="37" spans="1:7" x14ac:dyDescent="0.25">
      <c r="A37" s="211"/>
      <c r="B37" s="211"/>
      <c r="C37" s="211"/>
      <c r="D37" s="211"/>
      <c r="E37" s="211"/>
      <c r="F37" s="211"/>
      <c r="G37" s="211"/>
    </row>
    <row r="38" spans="1:7" x14ac:dyDescent="0.25">
      <c r="A38" s="211"/>
      <c r="B38" s="211"/>
      <c r="C38" s="211"/>
      <c r="D38" s="211"/>
      <c r="E38" s="211"/>
      <c r="F38" s="211"/>
      <c r="G38" s="211"/>
    </row>
    <row r="39" spans="1:7" x14ac:dyDescent="0.25">
      <c r="A39" s="211"/>
      <c r="B39" s="211"/>
      <c r="C39" s="211"/>
      <c r="D39" s="211"/>
      <c r="E39" s="211"/>
      <c r="F39" s="211"/>
      <c r="G39" s="211"/>
    </row>
    <row r="40" spans="1:7" x14ac:dyDescent="0.25">
      <c r="A40" s="211"/>
      <c r="B40" s="211"/>
      <c r="C40" s="211"/>
      <c r="D40" s="211"/>
      <c r="E40" s="211"/>
      <c r="F40" s="211"/>
      <c r="G40" s="211"/>
    </row>
    <row r="41" spans="1:7" x14ac:dyDescent="0.25">
      <c r="A41" s="211"/>
      <c r="B41" s="211"/>
      <c r="C41" s="211"/>
      <c r="D41" s="211"/>
      <c r="E41" s="211"/>
      <c r="F41" s="211"/>
      <c r="G41" s="211"/>
    </row>
    <row r="42" spans="1:7" x14ac:dyDescent="0.25">
      <c r="A42" s="211"/>
      <c r="B42" s="211"/>
      <c r="C42" s="211"/>
      <c r="D42" s="211"/>
      <c r="E42" s="211"/>
      <c r="F42" s="211"/>
      <c r="G42" s="211"/>
    </row>
    <row r="43" spans="1:7" x14ac:dyDescent="0.25">
      <c r="A43" s="211"/>
      <c r="B43" s="211"/>
      <c r="C43" s="211"/>
      <c r="D43" s="211"/>
      <c r="E43" s="211"/>
      <c r="F43" s="211"/>
      <c r="G43" s="211"/>
    </row>
    <row r="44" spans="1:7" x14ac:dyDescent="0.25">
      <c r="A44" s="211"/>
      <c r="B44" s="211"/>
      <c r="C44" s="211"/>
      <c r="D44" s="211"/>
      <c r="E44" s="211"/>
      <c r="F44" s="211"/>
      <c r="G44" s="211"/>
    </row>
    <row r="45" spans="1:7" x14ac:dyDescent="0.25">
      <c r="A45" s="211"/>
      <c r="B45" s="211"/>
      <c r="C45" s="211"/>
      <c r="D45" s="211"/>
      <c r="E45" s="211"/>
      <c r="F45" s="211"/>
      <c r="G45" s="211"/>
    </row>
    <row r="46" spans="1:7" x14ac:dyDescent="0.25">
      <c r="A46" s="211"/>
      <c r="B46" s="211"/>
      <c r="C46" s="211"/>
      <c r="D46" s="211"/>
      <c r="E46" s="211"/>
      <c r="F46" s="211"/>
      <c r="G46" s="211"/>
    </row>
    <row r="47" spans="1:7" x14ac:dyDescent="0.25">
      <c r="A47" s="211"/>
      <c r="B47" s="211"/>
      <c r="C47" s="211"/>
      <c r="D47" s="211"/>
      <c r="E47" s="211"/>
      <c r="F47" s="211"/>
      <c r="G47" s="211"/>
    </row>
    <row r="48" spans="1:7" x14ac:dyDescent="0.25">
      <c r="A48" s="211"/>
      <c r="B48" s="211"/>
      <c r="C48" s="211"/>
      <c r="D48" s="211"/>
      <c r="E48" s="211"/>
      <c r="F48" s="211"/>
      <c r="G48" s="211"/>
    </row>
    <row r="49" spans="1:7" x14ac:dyDescent="0.25">
      <c r="A49" s="211"/>
      <c r="B49" s="211"/>
      <c r="C49" s="211"/>
      <c r="D49" s="211"/>
      <c r="E49" s="211"/>
      <c r="F49" s="211"/>
      <c r="G49" s="211"/>
    </row>
    <row r="50" spans="1:7" x14ac:dyDescent="0.25">
      <c r="A50" s="211"/>
      <c r="B50" s="211"/>
      <c r="C50" s="211"/>
      <c r="D50" s="211"/>
      <c r="E50" s="211"/>
      <c r="F50" s="211"/>
      <c r="G50" s="211"/>
    </row>
    <row r="51" spans="1:7" x14ac:dyDescent="0.25">
      <c r="A51" s="211"/>
      <c r="B51" s="211"/>
      <c r="C51" s="211"/>
      <c r="D51" s="211"/>
      <c r="E51" s="211"/>
      <c r="F51" s="211"/>
      <c r="G51" s="211"/>
    </row>
    <row r="52" spans="1:7" x14ac:dyDescent="0.25">
      <c r="A52" s="211"/>
      <c r="B52" s="211"/>
      <c r="C52" s="211"/>
      <c r="D52" s="211"/>
      <c r="E52" s="211"/>
      <c r="F52" s="211"/>
      <c r="G52" s="211"/>
    </row>
  </sheetData>
  <mergeCells count="1">
    <mergeCell ref="A1:G52"/>
  </mergeCells>
  <pageMargins left="0" right="0" top="0" bottom="0" header="0" footer="0"/>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87</v>
      </c>
      <c r="B3" s="303"/>
      <c r="C3" s="304"/>
    </row>
    <row r="4" spans="1:3" s="3" customFormat="1" ht="27" customHeight="1" x14ac:dyDescent="0.25">
      <c r="A4" s="65"/>
      <c r="B4" s="65"/>
      <c r="C4" s="167"/>
    </row>
    <row r="5" spans="1:3" s="3" customFormat="1" ht="36" customHeight="1" x14ac:dyDescent="0.2">
      <c r="A5" s="299" t="s">
        <v>104</v>
      </c>
      <c r="B5" s="300"/>
      <c r="C5" s="301"/>
    </row>
    <row r="6" spans="1:3" s="3" customFormat="1" ht="21.75" customHeight="1" x14ac:dyDescent="0.25">
      <c r="A6" s="65"/>
      <c r="B6" s="65"/>
      <c r="C6" s="167"/>
    </row>
    <row r="7" spans="1:3" s="3" customFormat="1" ht="30" customHeight="1" x14ac:dyDescent="0.2">
      <c r="A7" s="232" t="s">
        <v>86</v>
      </c>
      <c r="B7" s="232"/>
      <c r="C7" s="232"/>
    </row>
    <row r="8" spans="1:3" s="3" customFormat="1" ht="15" customHeight="1" x14ac:dyDescent="0.2">
      <c r="A8" s="15"/>
      <c r="B8" s="15"/>
      <c r="C8" s="168"/>
    </row>
    <row r="9" spans="1:3" s="3" customFormat="1" ht="20.25" customHeight="1" x14ac:dyDescent="0.2">
      <c r="A9" s="233" t="s">
        <v>70</v>
      </c>
      <c r="B9" s="234"/>
      <c r="C9" s="165">
        <v>150000000</v>
      </c>
    </row>
    <row r="10" spans="1:3" s="3" customFormat="1" ht="4.5" customHeight="1" x14ac:dyDescent="0.25">
      <c r="A10" s="204"/>
      <c r="B10" s="204"/>
      <c r="C10" s="167"/>
    </row>
    <row r="11" spans="1:3" s="59" customFormat="1" ht="24.75" customHeight="1" x14ac:dyDescent="0.25">
      <c r="A11" s="307" t="s">
        <v>37</v>
      </c>
      <c r="B11" s="308"/>
      <c r="C11" s="170">
        <f>C9</f>
        <v>150000000</v>
      </c>
    </row>
    <row r="12" spans="1:3" s="59" customFormat="1" ht="15" customHeight="1" x14ac:dyDescent="0.25">
      <c r="A12" s="17"/>
      <c r="B12" s="17"/>
      <c r="C12" s="171"/>
    </row>
    <row r="13" spans="1:3" s="1" customFormat="1" ht="15" customHeight="1" x14ac:dyDescent="0.25">
      <c r="A13" s="226" t="s">
        <v>145</v>
      </c>
      <c r="B13" s="227"/>
      <c r="C13" s="162" t="s">
        <v>146</v>
      </c>
    </row>
    <row r="14" spans="1:3" s="16" customFormat="1" ht="57" customHeight="1" x14ac:dyDescent="0.25">
      <c r="A14" s="242" t="s">
        <v>127</v>
      </c>
      <c r="B14" s="243"/>
      <c r="C14" s="100">
        <v>150000000</v>
      </c>
    </row>
    <row r="15" spans="1:3" s="3" customFormat="1" ht="15" customHeight="1" x14ac:dyDescent="0.25">
      <c r="A15" s="65"/>
      <c r="B15" s="65"/>
      <c r="C15" s="167"/>
    </row>
    <row r="16" spans="1:3" s="3" customFormat="1" ht="24.75" customHeight="1" x14ac:dyDescent="0.2">
      <c r="A16" s="254" t="s">
        <v>40</v>
      </c>
      <c r="B16" s="255"/>
      <c r="C16" s="175">
        <f>SUM(C14:C14)</f>
        <v>150000000</v>
      </c>
    </row>
    <row r="17" spans="1:7" s="3" customFormat="1" ht="63" customHeight="1" x14ac:dyDescent="0.2">
      <c r="A17" s="59"/>
      <c r="B17" s="59"/>
      <c r="C17" s="176"/>
    </row>
    <row r="18" spans="1:7" s="3" customFormat="1" ht="59.25" customHeight="1" x14ac:dyDescent="0.2">
      <c r="A18" s="59"/>
      <c r="B18" s="59"/>
      <c r="C18" s="176"/>
    </row>
    <row r="19" spans="1:7" s="3" customFormat="1" ht="83.25" customHeight="1" x14ac:dyDescent="0.2">
      <c r="A19" s="59"/>
      <c r="B19" s="59"/>
      <c r="C19" s="176"/>
    </row>
    <row r="20" spans="1:7" s="5" customFormat="1" x14ac:dyDescent="0.25">
      <c r="A20" s="65"/>
      <c r="B20" s="65"/>
      <c r="C20" s="177"/>
    </row>
    <row r="21" spans="1:7" x14ac:dyDescent="0.25">
      <c r="C21" s="178"/>
    </row>
    <row r="32" spans="1:7" ht="15.6" customHeight="1" x14ac:dyDescent="0.25">
      <c r="G32" s="156"/>
    </row>
  </sheetData>
  <mergeCells count="8">
    <mergeCell ref="A16:B16"/>
    <mergeCell ref="A3:C3"/>
    <mergeCell ref="A5:C5"/>
    <mergeCell ref="A7:C7"/>
    <mergeCell ref="A9:B9"/>
    <mergeCell ref="A11:B11"/>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topLeftCell="A6" zoomScale="80" zoomScaleNormal="140" zoomScaleSheetLayoutView="80" workbookViewId="0">
      <selection activeCell="C15" sqref="C15"/>
    </sheetView>
  </sheetViews>
  <sheetFormatPr baseColWidth="10" defaultColWidth="11.42578125" defaultRowHeight="15" x14ac:dyDescent="0.25"/>
  <cols>
    <col min="1" max="2" width="31.85546875" style="4" customWidth="1"/>
    <col min="3" max="3" width="30.42578125" style="179" customWidth="1"/>
    <col min="4" max="4" width="30.42578125" style="10" customWidth="1"/>
    <col min="5" max="5" width="27.28515625" customWidth="1"/>
  </cols>
  <sheetData>
    <row r="1" spans="1:4" s="3" customFormat="1" ht="90" customHeight="1" x14ac:dyDescent="0.25">
      <c r="A1" s="119"/>
      <c r="B1" s="119"/>
      <c r="C1" s="166"/>
      <c r="D1" s="106"/>
    </row>
    <row r="2" spans="1:4" s="3" customFormat="1" ht="15.95" customHeight="1" x14ac:dyDescent="0.25">
      <c r="A2" s="65"/>
      <c r="B2" s="65"/>
      <c r="C2" s="167"/>
      <c r="D2" s="7"/>
    </row>
    <row r="3" spans="1:4" s="3" customFormat="1" ht="20.25" customHeight="1" x14ac:dyDescent="0.2">
      <c r="A3" s="302" t="s">
        <v>59</v>
      </c>
      <c r="B3" s="303"/>
      <c r="C3" s="304"/>
      <c r="D3" s="152"/>
    </row>
    <row r="4" spans="1:4" s="3" customFormat="1" ht="27" customHeight="1" x14ac:dyDescent="0.25">
      <c r="A4" s="65"/>
      <c r="B4" s="65"/>
      <c r="C4" s="167"/>
      <c r="D4" s="7"/>
    </row>
    <row r="5" spans="1:4" s="3" customFormat="1" ht="60.75" customHeight="1" x14ac:dyDescent="0.2">
      <c r="A5" s="299" t="s">
        <v>102</v>
      </c>
      <c r="B5" s="300"/>
      <c r="C5" s="301"/>
      <c r="D5" s="153"/>
    </row>
    <row r="6" spans="1:4" s="3" customFormat="1" ht="21.75" customHeight="1" x14ac:dyDescent="0.25">
      <c r="A6" s="65"/>
      <c r="B6" s="65"/>
      <c r="C6" s="167"/>
      <c r="D6" s="7"/>
    </row>
    <row r="7" spans="1:4" s="3" customFormat="1" ht="30" customHeight="1" x14ac:dyDescent="0.2">
      <c r="A7" s="232" t="s">
        <v>88</v>
      </c>
      <c r="B7" s="232"/>
      <c r="C7" s="232"/>
      <c r="D7" s="154"/>
    </row>
    <row r="8" spans="1:4" s="3" customFormat="1" ht="15.75" customHeight="1" x14ac:dyDescent="0.2">
      <c r="A8" s="15"/>
      <c r="B8" s="15"/>
      <c r="C8" s="168"/>
      <c r="D8" s="15"/>
    </row>
    <row r="9" spans="1:4" s="3" customFormat="1" ht="20.25" customHeight="1" x14ac:dyDescent="0.2">
      <c r="A9" s="233" t="s">
        <v>71</v>
      </c>
      <c r="B9" s="234"/>
      <c r="C9" s="165">
        <v>350000000</v>
      </c>
      <c r="D9" s="85"/>
    </row>
    <row r="10" spans="1:4" s="3" customFormat="1" ht="4.5" customHeight="1" x14ac:dyDescent="0.25">
      <c r="A10" s="204"/>
      <c r="B10" s="204"/>
      <c r="C10" s="167"/>
      <c r="D10" s="7"/>
    </row>
    <row r="11" spans="1:4" s="59" customFormat="1" ht="20.25" customHeight="1" x14ac:dyDescent="0.25">
      <c r="A11" s="307" t="s">
        <v>37</v>
      </c>
      <c r="B11" s="308"/>
      <c r="C11" s="170">
        <f>C9</f>
        <v>350000000</v>
      </c>
      <c r="D11" s="75"/>
    </row>
    <row r="12" spans="1:4" s="59" customFormat="1" ht="15.75" customHeight="1" x14ac:dyDescent="0.25">
      <c r="A12" s="17"/>
      <c r="B12" s="17"/>
      <c r="C12" s="171"/>
    </row>
    <row r="13" spans="1:4" s="1" customFormat="1" ht="15" customHeight="1" x14ac:dyDescent="0.25">
      <c r="A13" s="226" t="s">
        <v>145</v>
      </c>
      <c r="B13" s="227"/>
      <c r="C13" s="162" t="s">
        <v>146</v>
      </c>
    </row>
    <row r="14" spans="1:4" s="16" customFormat="1" ht="22.5" customHeight="1" x14ac:dyDescent="0.25">
      <c r="A14" s="242" t="s">
        <v>179</v>
      </c>
      <c r="B14" s="243"/>
      <c r="C14" s="100">
        <v>350000000</v>
      </c>
      <c r="D14" s="208"/>
    </row>
    <row r="15" spans="1:4" s="3" customFormat="1" ht="15" customHeight="1" x14ac:dyDescent="0.25">
      <c r="A15" s="65"/>
      <c r="B15" s="65"/>
      <c r="C15" s="167"/>
      <c r="D15" s="7"/>
    </row>
    <row r="16" spans="1:4" s="3" customFormat="1" ht="21" x14ac:dyDescent="0.2">
      <c r="A16" s="254" t="s">
        <v>40</v>
      </c>
      <c r="B16" s="255"/>
      <c r="C16" s="175">
        <f>SUM(C14:C14)</f>
        <v>350000000</v>
      </c>
      <c r="D16" s="125"/>
    </row>
    <row r="17" spans="1:7" s="3" customFormat="1" ht="63" customHeight="1" x14ac:dyDescent="0.2">
      <c r="A17" s="59"/>
      <c r="B17" s="59"/>
      <c r="C17" s="176"/>
      <c r="D17" s="59"/>
    </row>
    <row r="18" spans="1:7" s="3" customFormat="1" ht="59.25" customHeight="1" x14ac:dyDescent="0.2">
      <c r="A18" s="59"/>
      <c r="B18" s="59"/>
      <c r="C18" s="176"/>
      <c r="D18" s="59"/>
    </row>
    <row r="19" spans="1:7" x14ac:dyDescent="0.25">
      <c r="C19" s="178"/>
      <c r="D19" s="33"/>
    </row>
    <row r="31" spans="1:7" ht="15.6" customHeight="1" x14ac:dyDescent="0.25">
      <c r="G31" s="156"/>
    </row>
  </sheetData>
  <mergeCells count="8">
    <mergeCell ref="A16:B16"/>
    <mergeCell ref="A3:C3"/>
    <mergeCell ref="A5:C5"/>
    <mergeCell ref="A7:C7"/>
    <mergeCell ref="A9:B9"/>
    <mergeCell ref="A11:B11"/>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2" zoomScale="80" zoomScaleNormal="140" zoomScaleSheetLayoutView="80" workbookViewId="0">
      <selection activeCell="E12" sqref="E12"/>
    </sheetView>
  </sheetViews>
  <sheetFormatPr baseColWidth="10" defaultColWidth="11.42578125" defaultRowHeight="15" x14ac:dyDescent="0.25"/>
  <cols>
    <col min="1" max="2" width="31.7109375"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106</v>
      </c>
      <c r="B3" s="303"/>
      <c r="C3" s="304"/>
    </row>
    <row r="4" spans="1:3" s="3" customFormat="1" ht="27" customHeight="1" x14ac:dyDescent="0.25">
      <c r="A4" s="65"/>
      <c r="B4" s="65"/>
      <c r="C4" s="167"/>
    </row>
    <row r="5" spans="1:3" s="3" customFormat="1" ht="59.25" customHeight="1" x14ac:dyDescent="0.2">
      <c r="A5" s="299" t="s">
        <v>105</v>
      </c>
      <c r="B5" s="300"/>
      <c r="C5" s="301"/>
    </row>
    <row r="6" spans="1:3" s="3" customFormat="1" ht="21.75" customHeight="1" x14ac:dyDescent="0.25">
      <c r="A6" s="65"/>
      <c r="B6" s="65"/>
      <c r="C6" s="167"/>
    </row>
    <row r="7" spans="1:3" s="3" customFormat="1" ht="30" customHeight="1" x14ac:dyDescent="0.2">
      <c r="A7" s="232" t="s">
        <v>89</v>
      </c>
      <c r="B7" s="232"/>
      <c r="C7" s="232"/>
    </row>
    <row r="8" spans="1:3" s="3" customFormat="1" ht="4.5" customHeight="1" x14ac:dyDescent="0.2">
      <c r="A8" s="15"/>
      <c r="B8" s="15"/>
      <c r="C8" s="168"/>
    </row>
    <row r="9" spans="1:3" s="3" customFormat="1" ht="20.25" customHeight="1" x14ac:dyDescent="0.2">
      <c r="A9" s="233" t="s">
        <v>63</v>
      </c>
      <c r="B9" s="234"/>
      <c r="C9" s="165">
        <v>260000000</v>
      </c>
    </row>
    <row r="10" spans="1:3" s="3" customFormat="1" ht="20.25" customHeight="1" x14ac:dyDescent="0.2">
      <c r="A10" s="233" t="s">
        <v>92</v>
      </c>
      <c r="B10" s="234"/>
      <c r="C10" s="165">
        <v>100000000</v>
      </c>
    </row>
    <row r="11" spans="1:3" s="59" customFormat="1" ht="18" customHeight="1" x14ac:dyDescent="0.25">
      <c r="A11" s="233" t="s">
        <v>142</v>
      </c>
      <c r="B11" s="234"/>
      <c r="C11" s="165">
        <v>13576578</v>
      </c>
    </row>
    <row r="12" spans="1:3" s="59" customFormat="1" ht="6" customHeight="1" x14ac:dyDescent="0.25">
      <c r="C12" s="169"/>
    </row>
    <row r="13" spans="1:3" s="59" customFormat="1" ht="20.25" customHeight="1" x14ac:dyDescent="0.25">
      <c r="A13" s="307" t="s">
        <v>37</v>
      </c>
      <c r="B13" s="308"/>
      <c r="C13" s="170">
        <f>+SUM(C9:C11)</f>
        <v>373576578</v>
      </c>
    </row>
    <row r="14" spans="1:3" s="59" customFormat="1" ht="4.5" customHeight="1" x14ac:dyDescent="0.25">
      <c r="A14" s="17"/>
      <c r="B14" s="17"/>
      <c r="C14" s="171"/>
    </row>
    <row r="15" spans="1:3" s="1" customFormat="1" ht="15" customHeight="1" x14ac:dyDescent="0.25">
      <c r="A15" s="226" t="s">
        <v>145</v>
      </c>
      <c r="B15" s="227"/>
      <c r="C15" s="162" t="s">
        <v>146</v>
      </c>
    </row>
    <row r="16" spans="1:3" s="16" customFormat="1" ht="54" customHeight="1" x14ac:dyDescent="0.25">
      <c r="A16" s="242" t="s">
        <v>115</v>
      </c>
      <c r="B16" s="243"/>
      <c r="C16" s="100">
        <v>360000000</v>
      </c>
    </row>
    <row r="17" spans="1:12" s="3" customFormat="1" ht="5.45" customHeight="1" x14ac:dyDescent="0.25">
      <c r="A17" s="65"/>
      <c r="B17" s="65"/>
      <c r="C17" s="167"/>
    </row>
    <row r="18" spans="1:12" s="3" customFormat="1" ht="18.75" customHeight="1" x14ac:dyDescent="0.2">
      <c r="A18" s="246" t="s">
        <v>152</v>
      </c>
      <c r="B18" s="246"/>
      <c r="C18" s="172">
        <f>SUM(C16)</f>
        <v>360000000</v>
      </c>
      <c r="D18" s="126"/>
      <c r="E18" s="126"/>
      <c r="F18" s="126"/>
      <c r="G18" s="126"/>
      <c r="H18" s="126"/>
      <c r="I18" s="126"/>
      <c r="J18" s="126"/>
      <c r="K18" s="126"/>
      <c r="L18" s="126"/>
    </row>
    <row r="19" spans="1:12" s="3" customFormat="1" ht="12" customHeight="1" x14ac:dyDescent="0.2">
      <c r="A19" s="61"/>
      <c r="B19" s="61"/>
      <c r="C19" s="173"/>
    </row>
    <row r="20" spans="1:12" s="3" customFormat="1" ht="29.25" customHeight="1" x14ac:dyDescent="0.2">
      <c r="A20" s="232" t="s">
        <v>62</v>
      </c>
      <c r="B20" s="232"/>
      <c r="C20" s="232"/>
    </row>
    <row r="21" spans="1:12" s="3" customFormat="1" ht="9.9499999999999993" customHeight="1" x14ac:dyDescent="0.2">
      <c r="A21" s="61"/>
      <c r="B21" s="61"/>
      <c r="C21" s="173"/>
    </row>
    <row r="22" spans="1:12" s="1" customFormat="1" ht="15" customHeight="1" x14ac:dyDescent="0.25">
      <c r="A22" s="226" t="s">
        <v>145</v>
      </c>
      <c r="B22" s="227"/>
      <c r="C22" s="162" t="s">
        <v>146</v>
      </c>
    </row>
    <row r="23" spans="1:12" s="3" customFormat="1" ht="61.5" customHeight="1" x14ac:dyDescent="0.2">
      <c r="A23" s="242" t="s">
        <v>144</v>
      </c>
      <c r="B23" s="243"/>
      <c r="C23" s="100">
        <v>13576578</v>
      </c>
    </row>
    <row r="24" spans="1:12" s="3" customFormat="1" ht="5.25" customHeight="1" x14ac:dyDescent="0.25">
      <c r="A24" s="5"/>
      <c r="B24" s="5"/>
      <c r="C24" s="174"/>
    </row>
    <row r="25" spans="1:12" s="3" customFormat="1" ht="18.75" customHeight="1" x14ac:dyDescent="0.2">
      <c r="A25" s="246" t="s">
        <v>141</v>
      </c>
      <c r="B25" s="246"/>
      <c r="C25" s="172">
        <f>SUM(C23)</f>
        <v>13576578</v>
      </c>
      <c r="D25" s="126"/>
      <c r="E25" s="126"/>
      <c r="F25" s="126"/>
      <c r="G25" s="126"/>
      <c r="H25" s="126"/>
      <c r="I25" s="126"/>
      <c r="J25" s="126"/>
      <c r="K25" s="126"/>
      <c r="L25" s="126"/>
    </row>
    <row r="26" spans="1:12" s="3" customFormat="1" ht="10.5" customHeight="1" x14ac:dyDescent="0.25">
      <c r="A26" s="5"/>
      <c r="B26" s="5"/>
      <c r="C26" s="174"/>
    </row>
    <row r="27" spans="1:12" s="3" customFormat="1" ht="21" x14ac:dyDescent="0.2">
      <c r="A27" s="254" t="s">
        <v>40</v>
      </c>
      <c r="B27" s="255"/>
      <c r="C27" s="175">
        <f>SUM(C18,C25)</f>
        <v>373576578</v>
      </c>
    </row>
    <row r="28" spans="1:12" s="3" customFormat="1" ht="63" customHeight="1" x14ac:dyDescent="0.2">
      <c r="A28" s="59"/>
      <c r="B28" s="59"/>
      <c r="C28" s="176"/>
    </row>
    <row r="29" spans="1:12" s="3" customFormat="1" ht="59.25" customHeight="1" x14ac:dyDescent="0.2">
      <c r="A29" s="59"/>
      <c r="B29" s="59"/>
      <c r="C29" s="176"/>
    </row>
    <row r="30" spans="1:12" s="5" customFormat="1" x14ac:dyDescent="0.25">
      <c r="A30" s="65"/>
      <c r="B30" s="65"/>
      <c r="C30" s="177"/>
    </row>
    <row r="31" spans="1:12" x14ac:dyDescent="0.25">
      <c r="C31" s="178"/>
    </row>
    <row r="32" spans="1:12" ht="15.6" customHeight="1" x14ac:dyDescent="0.25">
      <c r="G32" s="156"/>
    </row>
  </sheetData>
  <mergeCells count="15">
    <mergeCell ref="A25:B25"/>
    <mergeCell ref="A27:B27"/>
    <mergeCell ref="A18:B18"/>
    <mergeCell ref="A3:C3"/>
    <mergeCell ref="A5:C5"/>
    <mergeCell ref="A7:C7"/>
    <mergeCell ref="A20:C20"/>
    <mergeCell ref="A9:B9"/>
    <mergeCell ref="A10:B10"/>
    <mergeCell ref="A11:B11"/>
    <mergeCell ref="A13:B13"/>
    <mergeCell ref="A15:B15"/>
    <mergeCell ref="A16:B16"/>
    <mergeCell ref="A22:B22"/>
    <mergeCell ref="A23:B23"/>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2" zoomScale="80" zoomScaleNormal="140" zoomScaleSheetLayoutView="80" workbookViewId="0">
      <selection activeCell="E12" sqref="E12"/>
    </sheetView>
  </sheetViews>
  <sheetFormatPr baseColWidth="10" defaultColWidth="11.42578125" defaultRowHeight="15" x14ac:dyDescent="0.25"/>
  <cols>
    <col min="1" max="2" width="32" style="4" customWidth="1"/>
    <col min="3" max="3" width="30.42578125" style="179" customWidth="1"/>
    <col min="4" max="4" width="27.28515625" customWidth="1"/>
  </cols>
  <sheetData>
    <row r="1" spans="1:3" s="3" customFormat="1" ht="90" customHeight="1" x14ac:dyDescent="0.25">
      <c r="A1" s="119"/>
      <c r="B1" s="119"/>
      <c r="C1" s="166"/>
    </row>
    <row r="2" spans="1:3" s="3" customFormat="1" ht="15.95" customHeight="1" x14ac:dyDescent="0.25">
      <c r="A2" s="65"/>
      <c r="B2" s="65"/>
      <c r="C2" s="167"/>
    </row>
    <row r="3" spans="1:3" s="3" customFormat="1" ht="20.25" customHeight="1" x14ac:dyDescent="0.2">
      <c r="A3" s="302" t="s">
        <v>90</v>
      </c>
      <c r="B3" s="303"/>
      <c r="C3" s="304"/>
    </row>
    <row r="4" spans="1:3" s="3" customFormat="1" ht="27" customHeight="1" x14ac:dyDescent="0.25">
      <c r="A4" s="65"/>
      <c r="B4" s="65"/>
      <c r="C4" s="167"/>
    </row>
    <row r="5" spans="1:3" s="3" customFormat="1" ht="42" customHeight="1" x14ac:dyDescent="0.2">
      <c r="A5" s="299" t="s">
        <v>60</v>
      </c>
      <c r="B5" s="300"/>
      <c r="C5" s="301"/>
    </row>
    <row r="6" spans="1:3" s="3" customFormat="1" ht="21.75" customHeight="1" x14ac:dyDescent="0.25">
      <c r="A6" s="65"/>
      <c r="B6" s="65"/>
      <c r="C6" s="167"/>
    </row>
    <row r="7" spans="1:3" s="3" customFormat="1" ht="30" customHeight="1" x14ac:dyDescent="0.2">
      <c r="A7" s="232" t="s">
        <v>91</v>
      </c>
      <c r="B7" s="232"/>
      <c r="C7" s="232"/>
    </row>
    <row r="8" spans="1:3" s="3" customFormat="1" ht="4.5" customHeight="1" x14ac:dyDescent="0.2">
      <c r="A8" s="15"/>
      <c r="B8" s="15"/>
      <c r="C8" s="168"/>
    </row>
    <row r="9" spans="1:3" s="3" customFormat="1" ht="20.25" customHeight="1" x14ac:dyDescent="0.2">
      <c r="A9" s="233" t="s">
        <v>63</v>
      </c>
      <c r="B9" s="234"/>
      <c r="C9" s="165">
        <v>200000000</v>
      </c>
    </row>
    <row r="10" spans="1:3" s="3" customFormat="1" ht="4.5" customHeight="1" x14ac:dyDescent="0.25">
      <c r="A10" s="204"/>
      <c r="B10" s="204"/>
      <c r="C10" s="167"/>
    </row>
    <row r="11" spans="1:3" s="59" customFormat="1" ht="24.75" customHeight="1" x14ac:dyDescent="0.25">
      <c r="A11" s="307" t="s">
        <v>37</v>
      </c>
      <c r="B11" s="308"/>
      <c r="C11" s="170">
        <f>SUM(C9:C9)</f>
        <v>200000000</v>
      </c>
    </row>
    <row r="12" spans="1:3" s="59" customFormat="1" ht="15" customHeight="1" x14ac:dyDescent="0.25">
      <c r="A12" s="17"/>
      <c r="B12" s="17"/>
      <c r="C12" s="171"/>
    </row>
    <row r="13" spans="1:3" s="1" customFormat="1" ht="15" customHeight="1" x14ac:dyDescent="0.25">
      <c r="A13" s="226" t="s">
        <v>145</v>
      </c>
      <c r="B13" s="227"/>
      <c r="C13" s="162" t="s">
        <v>146</v>
      </c>
    </row>
    <row r="14" spans="1:3" s="16" customFormat="1" ht="30.75" customHeight="1" x14ac:dyDescent="0.25">
      <c r="A14" s="313" t="s">
        <v>131</v>
      </c>
      <c r="B14" s="314"/>
      <c r="C14" s="165">
        <v>200000000</v>
      </c>
    </row>
    <row r="15" spans="1:3" s="3" customFormat="1" ht="15" customHeight="1" x14ac:dyDescent="0.25">
      <c r="A15" s="145"/>
      <c r="B15" s="145"/>
      <c r="C15" s="167"/>
    </row>
    <row r="16" spans="1:3" s="3" customFormat="1" ht="24.75" customHeight="1" x14ac:dyDescent="0.2">
      <c r="A16" s="312" t="s">
        <v>37</v>
      </c>
      <c r="B16" s="312"/>
      <c r="C16" s="180">
        <f>SUM(C14:C14)</f>
        <v>200000000</v>
      </c>
    </row>
    <row r="17" spans="1:7" s="3" customFormat="1" ht="63" customHeight="1" x14ac:dyDescent="0.2">
      <c r="A17" s="59"/>
      <c r="B17" s="59"/>
      <c r="C17" s="176"/>
    </row>
    <row r="18" spans="1:7" s="3" customFormat="1" ht="59.25" customHeight="1" x14ac:dyDescent="0.2">
      <c r="A18" s="59"/>
      <c r="B18" s="59"/>
      <c r="C18" s="176"/>
    </row>
    <row r="19" spans="1:7" s="5" customFormat="1" x14ac:dyDescent="0.25">
      <c r="A19" s="65"/>
      <c r="B19" s="65"/>
      <c r="C19" s="177"/>
    </row>
    <row r="20" spans="1:7" x14ac:dyDescent="0.25">
      <c r="C20" s="178"/>
    </row>
    <row r="32" spans="1:7" ht="15.6" customHeight="1" x14ac:dyDescent="0.25">
      <c r="G32" s="156"/>
    </row>
  </sheetData>
  <mergeCells count="8">
    <mergeCell ref="A3:C3"/>
    <mergeCell ref="A5:C5"/>
    <mergeCell ref="A7:C7"/>
    <mergeCell ref="A16:B16"/>
    <mergeCell ref="A11:B11"/>
    <mergeCell ref="A9:B9"/>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6"/>
  <sheetViews>
    <sheetView view="pageBreakPreview" topLeftCell="A34" zoomScale="70" zoomScaleNormal="50" zoomScaleSheetLayoutView="70" workbookViewId="0">
      <selection activeCell="J40" sqref="J40"/>
    </sheetView>
  </sheetViews>
  <sheetFormatPr baseColWidth="10" defaultColWidth="11.42578125" defaultRowHeight="15" x14ac:dyDescent="0.25"/>
  <cols>
    <col min="1" max="6" width="11.42578125" style="144"/>
    <col min="7" max="7" width="32.28515625" style="144" customWidth="1"/>
    <col min="8" max="8" width="21.140625" style="144" customWidth="1"/>
    <col min="9" max="16384" width="11.42578125" style="144"/>
  </cols>
  <sheetData>
    <row r="46" spans="9:9" x14ac:dyDescent="0.25">
      <c r="I46"/>
    </row>
  </sheetData>
  <pageMargins left="0" right="0" top="0" bottom="0"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R34"/>
  <sheetViews>
    <sheetView tabSelected="1" topLeftCell="B1" zoomScale="80" zoomScaleNormal="80" workbookViewId="0">
      <selection activeCell="E9" sqref="E9"/>
    </sheetView>
  </sheetViews>
  <sheetFormatPr baseColWidth="10" defaultColWidth="11.42578125" defaultRowHeight="12" x14ac:dyDescent="0.2"/>
  <cols>
    <col min="1" max="1" width="1.7109375" style="88" hidden="1" customWidth="1"/>
    <col min="2" max="2" width="8.7109375" style="2" customWidth="1"/>
    <col min="3" max="3" width="46.140625" style="155" customWidth="1"/>
    <col min="4" max="4" width="19.5703125" style="2" customWidth="1"/>
    <col min="5" max="6" width="19.5703125" style="89" customWidth="1"/>
    <col min="7" max="7" width="20.5703125" style="89" customWidth="1"/>
    <col min="8" max="8" width="24.85546875" style="89" customWidth="1"/>
    <col min="9" max="9" width="1.5703125" style="88" customWidth="1"/>
    <col min="10" max="10" width="19" style="88" customWidth="1"/>
    <col min="11" max="174" width="11.42578125" style="88"/>
    <col min="175" max="16384" width="11.42578125" style="2"/>
  </cols>
  <sheetData>
    <row r="1" spans="1:174" ht="90.75" customHeight="1" x14ac:dyDescent="0.2">
      <c r="A1" s="87"/>
      <c r="B1" s="217" t="s">
        <v>36</v>
      </c>
      <c r="C1" s="217"/>
      <c r="D1" s="217"/>
      <c r="E1" s="217"/>
      <c r="F1" s="217"/>
      <c r="G1" s="217"/>
      <c r="H1" s="217"/>
    </row>
    <row r="2" spans="1:174" ht="8.25" customHeight="1" x14ac:dyDescent="0.2"/>
    <row r="3" spans="1:174" ht="15.6" customHeight="1" x14ac:dyDescent="0.2">
      <c r="B3" s="218" t="s">
        <v>16</v>
      </c>
      <c r="C3" s="218" t="s">
        <v>17</v>
      </c>
      <c r="D3" s="218" t="s">
        <v>18</v>
      </c>
      <c r="E3" s="218"/>
      <c r="F3" s="218"/>
      <c r="G3" s="220" t="s">
        <v>110</v>
      </c>
      <c r="H3" s="220" t="s">
        <v>177</v>
      </c>
    </row>
    <row r="4" spans="1:174" ht="27" customHeight="1" x14ac:dyDescent="0.2">
      <c r="B4" s="219"/>
      <c r="C4" s="219"/>
      <c r="D4" s="90" t="s">
        <v>19</v>
      </c>
      <c r="E4" s="91" t="s">
        <v>20</v>
      </c>
      <c r="F4" s="91" t="s">
        <v>21</v>
      </c>
      <c r="G4" s="221"/>
      <c r="H4" s="221"/>
    </row>
    <row r="5" spans="1:174" ht="20.100000000000001" customHeight="1" x14ac:dyDescent="0.2">
      <c r="B5" s="130">
        <v>410101</v>
      </c>
      <c r="C5" s="140" t="s">
        <v>7</v>
      </c>
      <c r="D5" s="131"/>
      <c r="E5" s="131">
        <v>100000000</v>
      </c>
      <c r="F5" s="131"/>
      <c r="G5" s="158">
        <f t="shared" ref="G5:G31" si="0">SUM(D5:F5)</f>
        <v>100000000</v>
      </c>
      <c r="H5" s="160">
        <f>SUM(D5:F5)</f>
        <v>100000000</v>
      </c>
    </row>
    <row r="6" spans="1:174" s="92" customFormat="1" ht="20.100000000000001" customHeight="1" x14ac:dyDescent="0.2">
      <c r="A6" s="88"/>
      <c r="B6" s="132">
        <v>410102</v>
      </c>
      <c r="C6" s="141" t="s">
        <v>8</v>
      </c>
      <c r="D6" s="133"/>
      <c r="E6" s="133">
        <v>122760000</v>
      </c>
      <c r="F6" s="133"/>
      <c r="G6" s="159">
        <f t="shared" si="0"/>
        <v>122760000</v>
      </c>
      <c r="H6" s="203">
        <f>SUM(D6:F6)</f>
        <v>122760000</v>
      </c>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row>
    <row r="7" spans="1:174" ht="20.100000000000001" customHeight="1" x14ac:dyDescent="0.2">
      <c r="B7" s="216">
        <v>410103</v>
      </c>
      <c r="C7" s="140" t="s">
        <v>180</v>
      </c>
      <c r="D7" s="131"/>
      <c r="E7" s="131">
        <v>145000000</v>
      </c>
      <c r="F7" s="131">
        <v>100000000</v>
      </c>
      <c r="G7" s="158">
        <f t="shared" si="0"/>
        <v>245000000</v>
      </c>
      <c r="H7" s="212">
        <f>SUM(G7:G8)</f>
        <v>258576578</v>
      </c>
      <c r="J7" s="93"/>
    </row>
    <row r="8" spans="1:174" ht="20.100000000000001" customHeight="1" x14ac:dyDescent="0.2">
      <c r="B8" s="216"/>
      <c r="C8" s="140" t="s">
        <v>22</v>
      </c>
      <c r="D8" s="134"/>
      <c r="E8" s="131"/>
      <c r="F8" s="131">
        <v>13576578</v>
      </c>
      <c r="G8" s="158">
        <f t="shared" si="0"/>
        <v>13576578</v>
      </c>
      <c r="H8" s="213"/>
      <c r="J8" s="94"/>
    </row>
    <row r="9" spans="1:174" s="92" customFormat="1" ht="20.100000000000001" customHeight="1" x14ac:dyDescent="0.2">
      <c r="A9" s="206"/>
      <c r="B9" s="222">
        <v>410104</v>
      </c>
      <c r="C9" s="141" t="s">
        <v>9</v>
      </c>
      <c r="D9" s="133"/>
      <c r="E9" s="133">
        <v>550461000</v>
      </c>
      <c r="F9" s="133">
        <v>100000000</v>
      </c>
      <c r="G9" s="159">
        <f t="shared" si="0"/>
        <v>650461000</v>
      </c>
      <c r="H9" s="214">
        <f>SUM(G9:G10)</f>
        <v>664037578</v>
      </c>
      <c r="I9" s="88"/>
      <c r="J9" s="93"/>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row>
    <row r="10" spans="1:174" s="92" customFormat="1" ht="20.100000000000001" customHeight="1" x14ac:dyDescent="0.2">
      <c r="A10" s="206"/>
      <c r="B10" s="222"/>
      <c r="C10" s="141" t="s">
        <v>23</v>
      </c>
      <c r="D10" s="133"/>
      <c r="E10" s="133"/>
      <c r="F10" s="133">
        <v>13576578</v>
      </c>
      <c r="G10" s="159">
        <f t="shared" si="0"/>
        <v>13576578</v>
      </c>
      <c r="H10" s="215"/>
      <c r="I10" s="88"/>
      <c r="J10" s="93"/>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row>
    <row r="11" spans="1:174" ht="20.100000000000001" customHeight="1" x14ac:dyDescent="0.2">
      <c r="A11" s="206"/>
      <c r="B11" s="224">
        <v>410105</v>
      </c>
      <c r="C11" s="140" t="s">
        <v>10</v>
      </c>
      <c r="D11" s="131"/>
      <c r="E11" s="131"/>
      <c r="F11" s="131">
        <v>100000000</v>
      </c>
      <c r="G11" s="158">
        <f t="shared" si="0"/>
        <v>100000000</v>
      </c>
      <c r="H11" s="212">
        <f>SUM(G11:G12)</f>
        <v>113576578</v>
      </c>
      <c r="J11" s="93"/>
    </row>
    <row r="12" spans="1:174" ht="20.100000000000001" customHeight="1" x14ac:dyDescent="0.2">
      <c r="B12" s="216"/>
      <c r="C12" s="140" t="s">
        <v>24</v>
      </c>
      <c r="D12" s="131"/>
      <c r="E12" s="131"/>
      <c r="F12" s="131">
        <v>13576578</v>
      </c>
      <c r="G12" s="158">
        <f t="shared" si="0"/>
        <v>13576578</v>
      </c>
      <c r="H12" s="213"/>
    </row>
    <row r="13" spans="1:174" s="92" customFormat="1" ht="20.100000000000001" customHeight="1" x14ac:dyDescent="0.2">
      <c r="A13" s="88"/>
      <c r="B13" s="223">
        <v>410106</v>
      </c>
      <c r="C13" s="141" t="s">
        <v>11</v>
      </c>
      <c r="D13" s="133">
        <v>276159786</v>
      </c>
      <c r="E13" s="133">
        <v>171689688</v>
      </c>
      <c r="F13" s="133">
        <v>400000000</v>
      </c>
      <c r="G13" s="159">
        <f t="shared" si="0"/>
        <v>847849474</v>
      </c>
      <c r="H13" s="214">
        <f>SUM(G13:G14)</f>
        <v>902155787</v>
      </c>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row>
    <row r="14" spans="1:174" s="92" customFormat="1" ht="18.75" customHeight="1" x14ac:dyDescent="0.2">
      <c r="A14" s="88"/>
      <c r="B14" s="223"/>
      <c r="C14" s="141" t="s">
        <v>25</v>
      </c>
      <c r="D14" s="135"/>
      <c r="E14" s="133"/>
      <c r="F14" s="133">
        <v>54306313</v>
      </c>
      <c r="G14" s="159">
        <f t="shared" si="0"/>
        <v>54306313</v>
      </c>
      <c r="H14" s="215"/>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row>
    <row r="15" spans="1:174" ht="20.100000000000001" customHeight="1" x14ac:dyDescent="0.2">
      <c r="B15" s="130">
        <v>410107</v>
      </c>
      <c r="C15" s="140" t="s">
        <v>26</v>
      </c>
      <c r="D15" s="131">
        <v>45000000</v>
      </c>
      <c r="E15" s="131"/>
      <c r="F15" s="131"/>
      <c r="G15" s="158">
        <f t="shared" si="0"/>
        <v>45000000</v>
      </c>
      <c r="H15" s="160">
        <f>SUM(D15:F15)</f>
        <v>45000000</v>
      </c>
    </row>
    <row r="16" spans="1:174" s="92" customFormat="1" ht="20.100000000000001" customHeight="1" x14ac:dyDescent="0.2">
      <c r="A16" s="88"/>
      <c r="B16" s="223">
        <v>410108</v>
      </c>
      <c r="C16" s="141" t="s">
        <v>12</v>
      </c>
      <c r="D16" s="133"/>
      <c r="E16" s="133">
        <v>280200240</v>
      </c>
      <c r="F16" s="133">
        <v>600000000</v>
      </c>
      <c r="G16" s="159">
        <f t="shared" si="0"/>
        <v>880200240</v>
      </c>
      <c r="H16" s="214">
        <f>SUM(G16:G17)</f>
        <v>961659709</v>
      </c>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row>
    <row r="17" spans="1:174" s="92" customFormat="1" ht="20.100000000000001" customHeight="1" x14ac:dyDescent="0.2">
      <c r="A17" s="88"/>
      <c r="B17" s="223"/>
      <c r="C17" s="141" t="s">
        <v>27</v>
      </c>
      <c r="D17" s="135"/>
      <c r="E17" s="133"/>
      <c r="F17" s="133">
        <v>81459469</v>
      </c>
      <c r="G17" s="159">
        <f t="shared" si="0"/>
        <v>81459469</v>
      </c>
      <c r="H17" s="215"/>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row>
    <row r="18" spans="1:174" ht="20.100000000000001" customHeight="1" x14ac:dyDescent="0.2">
      <c r="B18" s="216">
        <v>410109</v>
      </c>
      <c r="C18" s="140" t="s">
        <v>61</v>
      </c>
      <c r="D18" s="131"/>
      <c r="E18" s="131">
        <v>600000000</v>
      </c>
      <c r="F18" s="131">
        <v>600000000</v>
      </c>
      <c r="G18" s="158">
        <f t="shared" si="0"/>
        <v>1200000000</v>
      </c>
      <c r="H18" s="212">
        <f>SUM(G18:G19)</f>
        <v>1281459469</v>
      </c>
    </row>
    <row r="19" spans="1:174" ht="20.100000000000001" customHeight="1" x14ac:dyDescent="0.2">
      <c r="B19" s="216"/>
      <c r="C19" s="140" t="s">
        <v>28</v>
      </c>
      <c r="D19" s="134"/>
      <c r="E19" s="131"/>
      <c r="F19" s="131">
        <v>81459469</v>
      </c>
      <c r="G19" s="158">
        <f t="shared" si="0"/>
        <v>81459469</v>
      </c>
      <c r="H19" s="213"/>
    </row>
    <row r="20" spans="1:174" s="92" customFormat="1" ht="20.100000000000001" customHeight="1" x14ac:dyDescent="0.2">
      <c r="A20" s="88"/>
      <c r="B20" s="132">
        <v>410111</v>
      </c>
      <c r="C20" s="141" t="s">
        <v>13</v>
      </c>
      <c r="D20" s="133">
        <v>1786930539</v>
      </c>
      <c r="E20" s="133"/>
      <c r="F20" s="133"/>
      <c r="G20" s="159">
        <f t="shared" si="0"/>
        <v>1786930539</v>
      </c>
      <c r="H20" s="203">
        <f t="shared" ref="H20:H28" si="1">SUM(D20:F20)</f>
        <v>1786930539</v>
      </c>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row>
    <row r="21" spans="1:174" ht="20.45" customHeight="1" x14ac:dyDescent="0.2">
      <c r="B21" s="130">
        <v>410112</v>
      </c>
      <c r="C21" s="140" t="s">
        <v>29</v>
      </c>
      <c r="D21" s="136">
        <v>120000000</v>
      </c>
      <c r="E21" s="131"/>
      <c r="F21" s="131"/>
      <c r="G21" s="158">
        <f t="shared" si="0"/>
        <v>120000000</v>
      </c>
      <c r="H21" s="160">
        <f t="shared" si="1"/>
        <v>120000000</v>
      </c>
    </row>
    <row r="22" spans="1:174" s="88" customFormat="1" ht="20.100000000000001" customHeight="1" x14ac:dyDescent="0.2">
      <c r="B22" s="132">
        <v>410113</v>
      </c>
      <c r="C22" s="141" t="s">
        <v>30</v>
      </c>
      <c r="D22" s="137">
        <v>120000000</v>
      </c>
      <c r="E22" s="133"/>
      <c r="F22" s="133"/>
      <c r="G22" s="159">
        <f t="shared" si="0"/>
        <v>120000000</v>
      </c>
      <c r="H22" s="203">
        <f t="shared" si="1"/>
        <v>120000000</v>
      </c>
    </row>
    <row r="23" spans="1:174" s="88" customFormat="1" ht="20.100000000000001" customHeight="1" x14ac:dyDescent="0.2">
      <c r="B23" s="130">
        <v>410114</v>
      </c>
      <c r="C23" s="142" t="s">
        <v>68</v>
      </c>
      <c r="D23" s="136">
        <v>150000000</v>
      </c>
      <c r="E23" s="131"/>
      <c r="F23" s="131"/>
      <c r="G23" s="158">
        <f t="shared" si="0"/>
        <v>150000000</v>
      </c>
      <c r="H23" s="160">
        <f t="shared" si="1"/>
        <v>150000000</v>
      </c>
    </row>
    <row r="24" spans="1:174" ht="20.100000000000001" customHeight="1" x14ac:dyDescent="0.2">
      <c r="B24" s="132">
        <v>410115</v>
      </c>
      <c r="C24" s="143" t="s">
        <v>69</v>
      </c>
      <c r="D24" s="137">
        <v>250000000</v>
      </c>
      <c r="E24" s="133"/>
      <c r="F24" s="133"/>
      <c r="G24" s="159">
        <f t="shared" si="0"/>
        <v>250000000</v>
      </c>
      <c r="H24" s="203">
        <f t="shared" si="1"/>
        <v>250000000</v>
      </c>
    </row>
    <row r="25" spans="1:174" s="88" customFormat="1" ht="20.100000000000001" customHeight="1" x14ac:dyDescent="0.2">
      <c r="B25" s="130">
        <v>410116</v>
      </c>
      <c r="C25" s="140" t="s">
        <v>31</v>
      </c>
      <c r="D25" s="136">
        <v>150000000</v>
      </c>
      <c r="E25" s="131"/>
      <c r="F25" s="131"/>
      <c r="G25" s="158">
        <f t="shared" si="0"/>
        <v>150000000</v>
      </c>
      <c r="H25" s="160">
        <f t="shared" si="1"/>
        <v>150000000</v>
      </c>
    </row>
    <row r="26" spans="1:174" ht="20.100000000000001" customHeight="1" x14ac:dyDescent="0.2">
      <c r="B26" s="132">
        <v>410117</v>
      </c>
      <c r="C26" s="141" t="s">
        <v>14</v>
      </c>
      <c r="D26" s="137">
        <v>200000000</v>
      </c>
      <c r="E26" s="133"/>
      <c r="F26" s="133"/>
      <c r="G26" s="159">
        <f t="shared" si="0"/>
        <v>200000000</v>
      </c>
      <c r="H26" s="203">
        <f t="shared" si="1"/>
        <v>200000000</v>
      </c>
    </row>
    <row r="27" spans="1:174" s="88" customFormat="1" ht="20.100000000000001" customHeight="1" x14ac:dyDescent="0.2">
      <c r="B27" s="130">
        <v>410118</v>
      </c>
      <c r="C27" s="140" t="s">
        <v>32</v>
      </c>
      <c r="D27" s="136">
        <v>150000000</v>
      </c>
      <c r="E27" s="131"/>
      <c r="F27" s="131"/>
      <c r="G27" s="158">
        <f t="shared" si="0"/>
        <v>150000000</v>
      </c>
      <c r="H27" s="160">
        <f t="shared" si="1"/>
        <v>150000000</v>
      </c>
    </row>
    <row r="28" spans="1:174" ht="20.100000000000001" customHeight="1" x14ac:dyDescent="0.2">
      <c r="B28" s="132">
        <v>410119</v>
      </c>
      <c r="C28" s="141" t="s">
        <v>33</v>
      </c>
      <c r="D28" s="137"/>
      <c r="E28" s="133">
        <v>350000000</v>
      </c>
      <c r="F28" s="133"/>
      <c r="G28" s="159">
        <f t="shared" si="0"/>
        <v>350000000</v>
      </c>
      <c r="H28" s="203">
        <f t="shared" si="1"/>
        <v>350000000</v>
      </c>
    </row>
    <row r="29" spans="1:174" s="88" customFormat="1" ht="20.100000000000001" customHeight="1" x14ac:dyDescent="0.2">
      <c r="B29" s="216">
        <v>410120</v>
      </c>
      <c r="C29" s="140" t="s">
        <v>34</v>
      </c>
      <c r="D29" s="136">
        <v>260000000</v>
      </c>
      <c r="E29" s="131"/>
      <c r="F29" s="131">
        <v>100000000</v>
      </c>
      <c r="G29" s="158">
        <f t="shared" si="0"/>
        <v>360000000</v>
      </c>
      <c r="H29" s="212">
        <f>SUM(G29:G30)</f>
        <v>373576578</v>
      </c>
    </row>
    <row r="30" spans="1:174" s="88" customFormat="1" ht="20.100000000000001" customHeight="1" x14ac:dyDescent="0.2">
      <c r="B30" s="216"/>
      <c r="C30" s="140" t="s">
        <v>35</v>
      </c>
      <c r="D30" s="138"/>
      <c r="E30" s="131"/>
      <c r="F30" s="131">
        <v>13576578</v>
      </c>
      <c r="G30" s="158">
        <f t="shared" si="0"/>
        <v>13576578</v>
      </c>
      <c r="H30" s="213"/>
    </row>
    <row r="31" spans="1:174" ht="20.100000000000001" customHeight="1" x14ac:dyDescent="0.2">
      <c r="B31" s="132">
        <v>410122</v>
      </c>
      <c r="C31" s="141" t="s">
        <v>15</v>
      </c>
      <c r="D31" s="137">
        <v>200000000</v>
      </c>
      <c r="E31" s="133"/>
      <c r="F31" s="133"/>
      <c r="G31" s="159">
        <f t="shared" si="0"/>
        <v>200000000</v>
      </c>
      <c r="H31" s="203">
        <f>SUM(D31:F31)</f>
        <v>200000000</v>
      </c>
    </row>
    <row r="32" spans="1:174" ht="15.6" customHeight="1" x14ac:dyDescent="0.2">
      <c r="B32" s="225"/>
      <c r="C32" s="225"/>
      <c r="D32" s="139">
        <f>SUM(D5:D31)</f>
        <v>3708090325</v>
      </c>
      <c r="E32" s="139">
        <f t="shared" ref="E32:F32" si="2">SUM(E5:E31)</f>
        <v>2320110928</v>
      </c>
      <c r="F32" s="139">
        <f t="shared" si="2"/>
        <v>2271531563</v>
      </c>
      <c r="G32" s="139">
        <f>SUM(G5:G31)</f>
        <v>8299732816</v>
      </c>
      <c r="H32" s="161">
        <f>SUM(D32:F32)</f>
        <v>8299732816</v>
      </c>
      <c r="I32" s="95"/>
    </row>
    <row r="34" spans="3:4" s="2" customFormat="1" x14ac:dyDescent="0.2">
      <c r="C34" s="155"/>
      <c r="D34" s="89"/>
    </row>
  </sheetData>
  <mergeCells count="21">
    <mergeCell ref="B9:B10"/>
    <mergeCell ref="B13:B14"/>
    <mergeCell ref="B16:B17"/>
    <mergeCell ref="B11:B12"/>
    <mergeCell ref="B32:C32"/>
    <mergeCell ref="B29:B30"/>
    <mergeCell ref="B18:B19"/>
    <mergeCell ref="B7:B8"/>
    <mergeCell ref="B1:H1"/>
    <mergeCell ref="C3:C4"/>
    <mergeCell ref="D3:F3"/>
    <mergeCell ref="B3:B4"/>
    <mergeCell ref="H3:H4"/>
    <mergeCell ref="G3:G4"/>
    <mergeCell ref="H18:H19"/>
    <mergeCell ref="H29:H30"/>
    <mergeCell ref="H9:H10"/>
    <mergeCell ref="H7:H8"/>
    <mergeCell ref="H11:H12"/>
    <mergeCell ref="H16:H17"/>
    <mergeCell ref="H13:H14"/>
  </mergeCells>
  <printOptions horizontalCentered="1"/>
  <pageMargins left="0.25" right="0.25"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4" zoomScale="80" zoomScaleNormal="140" zoomScaleSheetLayoutView="8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4" s="67" customFormat="1" ht="90" customHeight="1" x14ac:dyDescent="0.25">
      <c r="A1" s="107"/>
      <c r="B1" s="107"/>
      <c r="C1" s="108"/>
    </row>
    <row r="2" spans="1:4" ht="20.100000000000001" customHeight="1" x14ac:dyDescent="0.25"/>
    <row r="3" spans="1:4" ht="20.25" x14ac:dyDescent="0.3">
      <c r="A3" s="230" t="s">
        <v>42</v>
      </c>
      <c r="B3" s="230"/>
      <c r="C3" s="230"/>
    </row>
    <row r="4" spans="1:4" ht="27" customHeight="1" x14ac:dyDescent="0.3">
      <c r="A4" s="25"/>
      <c r="B4" s="25"/>
      <c r="C4" s="25"/>
    </row>
    <row r="5" spans="1:4" ht="72.75" customHeight="1" x14ac:dyDescent="0.25">
      <c r="A5" s="231" t="s">
        <v>95</v>
      </c>
      <c r="B5" s="231"/>
      <c r="C5" s="231"/>
    </row>
    <row r="6" spans="1:4" ht="19.5" customHeight="1" x14ac:dyDescent="0.25"/>
    <row r="7" spans="1:4" s="68" customFormat="1" ht="30" customHeight="1" x14ac:dyDescent="0.25">
      <c r="A7" s="232" t="s">
        <v>0</v>
      </c>
      <c r="B7" s="232"/>
      <c r="C7" s="232"/>
    </row>
    <row r="8" spans="1:4" s="1" customFormat="1" ht="15" customHeight="1" x14ac:dyDescent="0.25">
      <c r="A8" s="15"/>
      <c r="B8" s="15"/>
      <c r="C8" s="15"/>
    </row>
    <row r="9" spans="1:4" s="1" customFormat="1" ht="20.45" customHeight="1" x14ac:dyDescent="0.25">
      <c r="A9" s="233" t="s">
        <v>71</v>
      </c>
      <c r="B9" s="234"/>
      <c r="C9" s="69">
        <v>100000000</v>
      </c>
    </row>
    <row r="10" spans="1:4" s="1" customFormat="1" ht="4.5" customHeight="1" x14ac:dyDescent="0.25">
      <c r="A10" s="13"/>
      <c r="B10" s="13"/>
      <c r="C10" s="36"/>
    </row>
    <row r="11" spans="1:4" s="1" customFormat="1" ht="20.45" customHeight="1" x14ac:dyDescent="0.25">
      <c r="A11" s="235" t="s">
        <v>39</v>
      </c>
      <c r="B11" s="236"/>
      <c r="C11" s="71">
        <f>SUM(C9:C10)</f>
        <v>100000000</v>
      </c>
    </row>
    <row r="12" spans="1:4" s="1" customFormat="1" ht="15" customHeight="1" x14ac:dyDescent="0.25">
      <c r="A12" s="19"/>
      <c r="B12" s="19"/>
      <c r="C12" s="57"/>
    </row>
    <row r="13" spans="1:4" s="1" customFormat="1" ht="15" customHeight="1" x14ac:dyDescent="0.25">
      <c r="A13" s="226" t="s">
        <v>145</v>
      </c>
      <c r="B13" s="227"/>
      <c r="C13" s="162" t="s">
        <v>146</v>
      </c>
    </row>
    <row r="14" spans="1:4" s="2" customFormat="1" ht="30" customHeight="1" x14ac:dyDescent="0.2">
      <c r="A14" s="228" t="s">
        <v>153</v>
      </c>
      <c r="B14" s="229"/>
      <c r="C14" s="148">
        <v>100000000</v>
      </c>
      <c r="D14" s="1"/>
    </row>
    <row r="15" spans="1:4" s="2" customFormat="1" ht="4.5" customHeight="1" x14ac:dyDescent="0.2">
      <c r="A15" s="13"/>
      <c r="B15" s="13"/>
      <c r="C15" s="36"/>
      <c r="D15" s="1"/>
    </row>
    <row r="16" spans="1:4" s="2" customFormat="1" ht="20.45" customHeight="1" x14ac:dyDescent="0.2">
      <c r="A16" s="104" t="s">
        <v>113</v>
      </c>
      <c r="B16" s="104"/>
      <c r="C16" s="72">
        <f>SUM(C14:C14)</f>
        <v>100000000</v>
      </c>
    </row>
    <row r="17" spans="1:7" s="2" customFormat="1" ht="42.75" customHeight="1" x14ac:dyDescent="0.2">
      <c r="A17" s="17"/>
      <c r="B17" s="17"/>
      <c r="C17" s="58"/>
    </row>
    <row r="18" spans="1:7" s="2" customFormat="1" ht="64.5" customHeight="1" x14ac:dyDescent="0.2">
      <c r="A18" s="17"/>
      <c r="B18" s="17"/>
      <c r="C18" s="58"/>
    </row>
    <row r="19" spans="1:7" s="2" customFormat="1" ht="33" customHeight="1" x14ac:dyDescent="0.2">
      <c r="A19" s="17"/>
      <c r="B19" s="17"/>
      <c r="C19" s="26"/>
    </row>
    <row r="20" spans="1:7" s="2" customFormat="1" ht="15.6" customHeight="1" x14ac:dyDescent="0.2">
      <c r="A20" s="17"/>
      <c r="B20" s="17"/>
      <c r="C20" s="26"/>
    </row>
    <row r="32" spans="1:7" ht="15.6" customHeight="1" x14ac:dyDescent="0.25">
      <c r="G32" s="156"/>
    </row>
  </sheetData>
  <mergeCells count="7">
    <mergeCell ref="A13:B13"/>
    <mergeCell ref="A14:B14"/>
    <mergeCell ref="A3:C3"/>
    <mergeCell ref="A5:C5"/>
    <mergeCell ref="A7:C7"/>
    <mergeCell ref="A9:B9"/>
    <mergeCell ref="A11:B11"/>
  </mergeCells>
  <printOptions horizontalCentered="1"/>
  <pageMargins left="1.1811023622047245" right="0.78740157480314965" top="1.1811023622047245" bottom="1.1811023622047245" header="0" footer="0"/>
  <pageSetup scale="8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7" zoomScale="80" zoomScaleNormal="140" zoomScaleSheetLayoutView="80" workbookViewId="0">
      <selection activeCell="E12" sqref="E12"/>
    </sheetView>
  </sheetViews>
  <sheetFormatPr baseColWidth="10" defaultColWidth="11.42578125" defaultRowHeight="15" x14ac:dyDescent="0.25"/>
  <cols>
    <col min="1" max="1" width="31.85546875" style="4" customWidth="1"/>
    <col min="2" max="2" width="34.42578125" style="4" customWidth="1"/>
    <col min="3" max="3" width="30.42578125" style="10" customWidth="1"/>
    <col min="4" max="4" width="27.28515625" customWidth="1"/>
  </cols>
  <sheetData>
    <row r="1" spans="1:3" s="76" customFormat="1" ht="90" customHeight="1" x14ac:dyDescent="0.2">
      <c r="A1" s="109"/>
      <c r="B1" s="109"/>
      <c r="C1" s="110"/>
    </row>
    <row r="2" spans="1:3" s="14" customFormat="1" ht="20.100000000000001" customHeight="1" x14ac:dyDescent="0.25">
      <c r="A2" s="24"/>
      <c r="B2" s="24"/>
      <c r="C2" s="8"/>
    </row>
    <row r="3" spans="1:3" s="14" customFormat="1" ht="20.25" x14ac:dyDescent="0.3">
      <c r="A3" s="230" t="s">
        <v>43</v>
      </c>
      <c r="B3" s="230"/>
      <c r="C3" s="230"/>
    </row>
    <row r="4" spans="1:3" s="14" customFormat="1" ht="27" customHeight="1" x14ac:dyDescent="0.25">
      <c r="A4" s="24"/>
      <c r="B4" s="24"/>
      <c r="C4" s="8"/>
    </row>
    <row r="5" spans="1:3" s="27" customFormat="1" ht="76.5" customHeight="1" x14ac:dyDescent="0.25">
      <c r="A5" s="231" t="s">
        <v>44</v>
      </c>
      <c r="B5" s="231"/>
      <c r="C5" s="231"/>
    </row>
    <row r="6" spans="1:3" s="14" customFormat="1" ht="20.100000000000001" customHeight="1" x14ac:dyDescent="0.25">
      <c r="A6" s="24"/>
      <c r="B6" s="24"/>
      <c r="C6" s="8"/>
    </row>
    <row r="7" spans="1:3" s="1" customFormat="1" ht="30" customHeight="1" x14ac:dyDescent="0.25">
      <c r="A7" s="232" t="s">
        <v>1</v>
      </c>
      <c r="B7" s="232"/>
      <c r="C7" s="232"/>
    </row>
    <row r="8" spans="1:3" s="1" customFormat="1" ht="15.75" customHeight="1" x14ac:dyDescent="0.25">
      <c r="A8" s="15"/>
      <c r="B8" s="15"/>
      <c r="C8" s="15"/>
    </row>
    <row r="9" spans="1:3" s="1" customFormat="1" ht="20.45" customHeight="1" x14ac:dyDescent="0.25">
      <c r="A9" s="233" t="s">
        <v>71</v>
      </c>
      <c r="B9" s="234"/>
      <c r="C9" s="69">
        <v>122760000</v>
      </c>
    </row>
    <row r="10" spans="1:3" s="1" customFormat="1" ht="4.5" customHeight="1" x14ac:dyDescent="0.25">
      <c r="A10" s="241"/>
      <c r="B10" s="241"/>
      <c r="C10" s="36"/>
    </row>
    <row r="11" spans="1:3" s="1" customFormat="1" ht="20.45" customHeight="1" x14ac:dyDescent="0.25">
      <c r="A11" s="237" t="s">
        <v>39</v>
      </c>
      <c r="B11" s="238"/>
      <c r="C11" s="77">
        <f>SUM(C9:C9)</f>
        <v>122760000</v>
      </c>
    </row>
    <row r="12" spans="1:3" s="1" customFormat="1" ht="16.5" customHeight="1" x14ac:dyDescent="0.25">
      <c r="A12" s="19"/>
      <c r="B12" s="19"/>
      <c r="C12" s="34"/>
    </row>
    <row r="13" spans="1:3" s="1" customFormat="1" ht="15" customHeight="1" x14ac:dyDescent="0.25">
      <c r="A13" s="226" t="s">
        <v>145</v>
      </c>
      <c r="B13" s="227"/>
      <c r="C13" s="162" t="s">
        <v>146</v>
      </c>
    </row>
    <row r="14" spans="1:3" s="2" customFormat="1" ht="37.5" customHeight="1" x14ac:dyDescent="0.2">
      <c r="A14" s="242" t="s">
        <v>163</v>
      </c>
      <c r="B14" s="243"/>
      <c r="C14" s="148">
        <v>122760000</v>
      </c>
    </row>
    <row r="15" spans="1:3" s="2" customFormat="1" ht="6" customHeight="1" x14ac:dyDescent="0.2">
      <c r="A15" s="13"/>
      <c r="B15" s="13"/>
      <c r="C15" s="36"/>
    </row>
    <row r="16" spans="1:3" s="2" customFormat="1" ht="20.100000000000001" customHeight="1" x14ac:dyDescent="0.2">
      <c r="A16" s="239" t="s">
        <v>113</v>
      </c>
      <c r="B16" s="240"/>
      <c r="C16" s="72">
        <f>SUM(C14:C14)</f>
        <v>122760000</v>
      </c>
    </row>
    <row r="17" spans="1:7" s="3" customFormat="1" ht="44.25" customHeight="1" x14ac:dyDescent="0.25">
      <c r="A17" s="65"/>
      <c r="B17" s="65"/>
      <c r="C17" s="7"/>
    </row>
    <row r="32" spans="1:7" ht="15.6" customHeight="1" x14ac:dyDescent="0.25">
      <c r="G32" s="156"/>
    </row>
  </sheetData>
  <mergeCells count="9">
    <mergeCell ref="A11:B11"/>
    <mergeCell ref="A16:B16"/>
    <mergeCell ref="A3:C3"/>
    <mergeCell ref="A5:C5"/>
    <mergeCell ref="A7:C7"/>
    <mergeCell ref="A9:B9"/>
    <mergeCell ref="A10:B10"/>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6" zoomScale="80" zoomScaleNormal="140" zoomScaleSheetLayoutView="80" workbookViewId="0">
      <selection activeCell="C16" sqref="C16"/>
    </sheetView>
  </sheetViews>
  <sheetFormatPr baseColWidth="10" defaultColWidth="11.42578125" defaultRowHeight="15" x14ac:dyDescent="0.25"/>
  <cols>
    <col min="1" max="2" width="31.7109375" style="4" customWidth="1"/>
    <col min="3" max="3" width="30.42578125" style="10" customWidth="1"/>
    <col min="4" max="4" width="27.28515625" customWidth="1"/>
  </cols>
  <sheetData>
    <row r="1" spans="1:12" s="74" customFormat="1" ht="90" customHeight="1" x14ac:dyDescent="0.25">
      <c r="A1"/>
      <c r="B1" s="156"/>
      <c r="C1" s="106"/>
    </row>
    <row r="2" spans="1:12" s="14" customFormat="1" ht="19.5" customHeight="1" x14ac:dyDescent="0.25">
      <c r="A2" s="24"/>
      <c r="B2" s="24"/>
      <c r="C2" s="8"/>
    </row>
    <row r="3" spans="1:12" s="14" customFormat="1" ht="20.25" x14ac:dyDescent="0.3">
      <c r="A3" s="230" t="s">
        <v>45</v>
      </c>
      <c r="B3" s="230"/>
      <c r="C3" s="230"/>
    </row>
    <row r="4" spans="1:12" s="14" customFormat="1" ht="27" customHeight="1" x14ac:dyDescent="0.3">
      <c r="A4" s="25"/>
      <c r="B4" s="25"/>
      <c r="C4" s="25"/>
    </row>
    <row r="5" spans="1:12" s="14" customFormat="1" ht="113.25" customHeight="1" x14ac:dyDescent="0.2">
      <c r="A5" s="231" t="s">
        <v>99</v>
      </c>
      <c r="B5" s="231"/>
      <c r="C5" s="231"/>
    </row>
    <row r="6" spans="1:12" s="14" customFormat="1" ht="19.5" customHeight="1" x14ac:dyDescent="0.3">
      <c r="A6" s="25"/>
      <c r="B6" s="25"/>
      <c r="C6" s="55"/>
    </row>
    <row r="7" spans="1:12" s="59" customFormat="1" ht="30" customHeight="1" x14ac:dyDescent="0.25">
      <c r="A7" s="232" t="s">
        <v>38</v>
      </c>
      <c r="B7" s="232"/>
      <c r="C7" s="232"/>
    </row>
    <row r="8" spans="1:12" s="59" customFormat="1" ht="16.5" customHeight="1" x14ac:dyDescent="0.25">
      <c r="A8" s="15"/>
      <c r="B8" s="15"/>
      <c r="C8" s="40"/>
    </row>
    <row r="9" spans="1:12" s="59" customFormat="1" ht="18" customHeight="1" x14ac:dyDescent="0.25">
      <c r="A9" s="233" t="s">
        <v>71</v>
      </c>
      <c r="B9" s="234"/>
      <c r="C9" s="96">
        <v>145000000</v>
      </c>
    </row>
    <row r="10" spans="1:12" s="59" customFormat="1" ht="18" customHeight="1" x14ac:dyDescent="0.25">
      <c r="A10" s="233" t="s">
        <v>72</v>
      </c>
      <c r="B10" s="234"/>
      <c r="C10" s="96">
        <v>100000000</v>
      </c>
    </row>
    <row r="11" spans="1:12" s="59" customFormat="1" ht="18" customHeight="1" x14ac:dyDescent="0.25">
      <c r="A11" s="233" t="s">
        <v>142</v>
      </c>
      <c r="B11" s="234"/>
      <c r="C11" s="96">
        <v>13576578</v>
      </c>
    </row>
    <row r="12" spans="1:12" s="59" customFormat="1" ht="3" customHeight="1" x14ac:dyDescent="0.25">
      <c r="A12" s="84"/>
      <c r="B12" s="84"/>
      <c r="C12" s="85"/>
    </row>
    <row r="13" spans="1:12" s="59" customFormat="1" ht="21.75" customHeight="1" x14ac:dyDescent="0.25">
      <c r="A13" s="239" t="s">
        <v>113</v>
      </c>
      <c r="B13" s="240"/>
      <c r="C13" s="105">
        <f>+SUM(C9:C11)</f>
        <v>258576578</v>
      </c>
    </row>
    <row r="14" spans="1:12" s="59" customFormat="1" ht="15" customHeight="1" x14ac:dyDescent="0.25">
      <c r="A14" s="19"/>
      <c r="B14" s="19"/>
      <c r="C14" s="83"/>
    </row>
    <row r="15" spans="1:12" s="1" customFormat="1" ht="15" customHeight="1" x14ac:dyDescent="0.25">
      <c r="A15" s="226" t="s">
        <v>145</v>
      </c>
      <c r="B15" s="227"/>
      <c r="C15" s="162" t="s">
        <v>146</v>
      </c>
    </row>
    <row r="16" spans="1:12" s="3" customFormat="1" ht="22.5" customHeight="1" x14ac:dyDescent="0.2">
      <c r="A16" s="247" t="s">
        <v>155</v>
      </c>
      <c r="B16" s="248"/>
      <c r="C16" s="101">
        <v>145000000</v>
      </c>
      <c r="D16" s="126"/>
      <c r="E16" s="126"/>
      <c r="F16" s="126"/>
      <c r="G16" s="126"/>
      <c r="H16" s="126"/>
      <c r="I16" s="126"/>
      <c r="J16" s="126"/>
      <c r="K16" s="126"/>
      <c r="L16" s="126"/>
    </row>
    <row r="17" spans="1:12" s="3" customFormat="1" ht="22.5" customHeight="1" x14ac:dyDescent="0.2">
      <c r="A17" s="247" t="s">
        <v>164</v>
      </c>
      <c r="B17" s="248"/>
      <c r="C17" s="101">
        <v>100000000</v>
      </c>
      <c r="D17" s="126"/>
      <c r="E17" s="126"/>
      <c r="F17" s="126"/>
      <c r="G17" s="126"/>
      <c r="H17" s="126"/>
      <c r="I17" s="126"/>
      <c r="J17" s="126"/>
      <c r="K17" s="126"/>
      <c r="L17" s="126"/>
    </row>
    <row r="18" spans="1:12" s="3" customFormat="1" ht="5.25" customHeight="1" x14ac:dyDescent="0.2">
      <c r="A18" s="97"/>
      <c r="B18" s="97"/>
      <c r="C18" s="149"/>
      <c r="D18" s="126"/>
      <c r="E18" s="126"/>
      <c r="F18" s="126"/>
      <c r="G18" s="126"/>
      <c r="H18" s="126"/>
      <c r="I18" s="126"/>
      <c r="J18" s="126"/>
      <c r="K18" s="126"/>
      <c r="L18" s="126"/>
    </row>
    <row r="19" spans="1:12" s="3" customFormat="1" ht="18.75" x14ac:dyDescent="0.2">
      <c r="A19" s="246" t="s">
        <v>132</v>
      </c>
      <c r="B19" s="246"/>
      <c r="C19" s="111">
        <f>SUM(C16:C17)</f>
        <v>245000000</v>
      </c>
      <c r="D19" s="126"/>
      <c r="E19" s="126"/>
      <c r="F19" s="126"/>
      <c r="G19" s="126"/>
      <c r="H19" s="126"/>
      <c r="I19" s="126"/>
      <c r="J19" s="126"/>
      <c r="K19" s="126"/>
      <c r="L19" s="126"/>
    </row>
    <row r="20" spans="1:12" s="3" customFormat="1" ht="15" customHeight="1" x14ac:dyDescent="0.2">
      <c r="A20" s="97"/>
      <c r="B20" s="97"/>
      <c r="C20" s="81"/>
    </row>
    <row r="21" spans="1:12" s="11" customFormat="1" ht="30" customHeight="1" x14ac:dyDescent="0.25">
      <c r="A21" s="232" t="s">
        <v>64</v>
      </c>
      <c r="B21" s="232"/>
      <c r="C21" s="232"/>
    </row>
    <row r="22" spans="1:12" s="11" customFormat="1" ht="12.95" customHeight="1" x14ac:dyDescent="0.25">
      <c r="A22" s="18"/>
      <c r="B22" s="18"/>
      <c r="C22" s="56"/>
    </row>
    <row r="23" spans="1:12" s="1" customFormat="1" ht="15" customHeight="1" x14ac:dyDescent="0.25">
      <c r="A23" s="226" t="s">
        <v>145</v>
      </c>
      <c r="B23" s="227"/>
      <c r="C23" s="162" t="s">
        <v>146</v>
      </c>
    </row>
    <row r="24" spans="1:12" s="11" customFormat="1" ht="51.6" customHeight="1" x14ac:dyDescent="0.25">
      <c r="A24" s="247" t="s">
        <v>166</v>
      </c>
      <c r="B24" s="248"/>
      <c r="C24" s="101">
        <v>13576578</v>
      </c>
    </row>
    <row r="25" spans="1:12" s="11" customFormat="1" ht="4.5" customHeight="1" x14ac:dyDescent="0.25">
      <c r="A25" s="97"/>
      <c r="B25" s="97"/>
      <c r="C25" s="149"/>
    </row>
    <row r="26" spans="1:12" s="11" customFormat="1" ht="18.75" x14ac:dyDescent="0.25">
      <c r="A26" s="246" t="s">
        <v>147</v>
      </c>
      <c r="B26" s="246"/>
      <c r="C26" s="111">
        <f>SUM(C24:C24)</f>
        <v>13576578</v>
      </c>
    </row>
    <row r="27" spans="1:12" s="11" customFormat="1" ht="15.75" customHeight="1" x14ac:dyDescent="0.25">
      <c r="A27" s="82"/>
      <c r="B27" s="82"/>
      <c r="C27" s="146"/>
    </row>
    <row r="28" spans="1:12" s="3" customFormat="1" ht="21.6" customHeight="1" x14ac:dyDescent="0.2">
      <c r="A28" s="244" t="s">
        <v>113</v>
      </c>
      <c r="B28" s="245"/>
      <c r="C28" s="147">
        <f>C19+C26</f>
        <v>258576578</v>
      </c>
    </row>
    <row r="29" spans="1:12" s="11" customFormat="1" ht="3" customHeight="1" x14ac:dyDescent="0.25">
      <c r="A29" s="18"/>
      <c r="B29" s="18"/>
      <c r="C29" s="52"/>
    </row>
    <row r="32" spans="1:12" ht="15.6" customHeight="1" x14ac:dyDescent="0.25">
      <c r="G32" s="156"/>
    </row>
  </sheetData>
  <mergeCells count="16">
    <mergeCell ref="A28:B28"/>
    <mergeCell ref="A3:C3"/>
    <mergeCell ref="A5:C5"/>
    <mergeCell ref="A7:C7"/>
    <mergeCell ref="A21:C21"/>
    <mergeCell ref="A13:B13"/>
    <mergeCell ref="A9:B9"/>
    <mergeCell ref="A10:B10"/>
    <mergeCell ref="A11:B11"/>
    <mergeCell ref="A26:B26"/>
    <mergeCell ref="A19:B19"/>
    <mergeCell ref="A23:B23"/>
    <mergeCell ref="A24:B24"/>
    <mergeCell ref="A15:B15"/>
    <mergeCell ref="A16:B16"/>
    <mergeCell ref="A17:B17"/>
  </mergeCells>
  <printOptions horizontalCentered="1"/>
  <pageMargins left="1.1811023622047245" right="0.78740157480314965" top="1.1811023622047245" bottom="1.1811023622047245" header="0" footer="0"/>
  <pageSetup paperSize="123" scale="8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1" zoomScale="80" zoomScaleNormal="80" zoomScaleSheetLayoutView="80" workbookViewId="0">
      <selection activeCell="C18" sqref="C18"/>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4" s="73" customFormat="1" ht="90" customHeight="1" x14ac:dyDescent="0.25">
      <c r="A1" s="115"/>
      <c r="B1" s="115"/>
      <c r="C1" s="116"/>
    </row>
    <row r="2" spans="1:4" s="11" customFormat="1" ht="11.25" customHeight="1" x14ac:dyDescent="0.25">
      <c r="A2" s="18"/>
      <c r="B2" s="18"/>
      <c r="C2" s="52"/>
    </row>
    <row r="3" spans="1:4" s="11" customFormat="1" ht="20.25" customHeight="1" x14ac:dyDescent="0.3">
      <c r="A3" s="259" t="s">
        <v>46</v>
      </c>
      <c r="B3" s="260"/>
      <c r="C3" s="261"/>
    </row>
    <row r="4" spans="1:4" s="11" customFormat="1" ht="27" customHeight="1" x14ac:dyDescent="0.3">
      <c r="A4" s="25"/>
      <c r="B4" s="25"/>
      <c r="C4" s="55"/>
    </row>
    <row r="5" spans="1:4" s="11" customFormat="1" ht="51" customHeight="1" x14ac:dyDescent="0.25">
      <c r="A5" s="262" t="s">
        <v>47</v>
      </c>
      <c r="B5" s="263"/>
      <c r="C5" s="264"/>
    </row>
    <row r="6" spans="1:4" s="11" customFormat="1" ht="9" customHeight="1" x14ac:dyDescent="0.25">
      <c r="A6" s="18"/>
      <c r="B6" s="18"/>
      <c r="C6" s="52"/>
    </row>
    <row r="7" spans="1:4" s="59" customFormat="1" ht="30" customHeight="1" x14ac:dyDescent="0.25">
      <c r="A7" s="232" t="s">
        <v>111</v>
      </c>
      <c r="B7" s="232"/>
      <c r="C7" s="232"/>
    </row>
    <row r="8" spans="1:4" s="16" customFormat="1" ht="15.75" customHeight="1" x14ac:dyDescent="0.25">
      <c r="A8" s="15"/>
      <c r="B8" s="15"/>
      <c r="C8" s="40"/>
    </row>
    <row r="9" spans="1:4" s="59" customFormat="1" ht="18.75" customHeight="1" x14ac:dyDescent="0.25">
      <c r="A9" s="233" t="s">
        <v>71</v>
      </c>
      <c r="B9" s="234"/>
      <c r="C9" s="150">
        <v>550461000</v>
      </c>
    </row>
    <row r="10" spans="1:4" s="59" customFormat="1" ht="18.75" customHeight="1" x14ac:dyDescent="0.25">
      <c r="A10" s="233" t="s">
        <v>72</v>
      </c>
      <c r="B10" s="234"/>
      <c r="C10" s="150">
        <v>100000000</v>
      </c>
    </row>
    <row r="11" spans="1:4" s="59" customFormat="1" ht="18.75" customHeight="1" x14ac:dyDescent="0.25">
      <c r="A11" s="233" t="s">
        <v>142</v>
      </c>
      <c r="B11" s="234"/>
      <c r="C11" s="150">
        <v>13576578</v>
      </c>
    </row>
    <row r="12" spans="1:4" s="59" customFormat="1" ht="3.75" customHeight="1" x14ac:dyDescent="0.25">
      <c r="A12" s="253"/>
      <c r="B12" s="253"/>
      <c r="C12" s="98"/>
    </row>
    <row r="13" spans="1:4" s="59" customFormat="1" ht="20.100000000000001" customHeight="1" x14ac:dyDescent="0.25">
      <c r="A13" s="254" t="s">
        <v>113</v>
      </c>
      <c r="B13" s="255"/>
      <c r="C13" s="112">
        <f>SUM(C9:C11)</f>
        <v>664037578</v>
      </c>
    </row>
    <row r="14" spans="1:4" s="59" customFormat="1" ht="4.5" customHeight="1" x14ac:dyDescent="0.25">
      <c r="A14" s="84"/>
      <c r="B14" s="84"/>
      <c r="C14" s="85"/>
    </row>
    <row r="15" spans="1:4" s="1" customFormat="1" ht="15" customHeight="1" x14ac:dyDescent="0.25">
      <c r="A15" s="226" t="s">
        <v>145</v>
      </c>
      <c r="B15" s="227"/>
      <c r="C15" s="162" t="s">
        <v>146</v>
      </c>
    </row>
    <row r="16" spans="1:4" s="6" customFormat="1" ht="48" customHeight="1" x14ac:dyDescent="0.25">
      <c r="A16" s="242" t="s">
        <v>158</v>
      </c>
      <c r="B16" s="243"/>
      <c r="C16" s="101">
        <v>411932500</v>
      </c>
      <c r="D16" s="209">
        <f>C16+C18</f>
        <v>449348825</v>
      </c>
    </row>
    <row r="17" spans="1:12" s="6" customFormat="1" ht="23.25" customHeight="1" x14ac:dyDescent="0.25">
      <c r="A17" s="257" t="s">
        <v>168</v>
      </c>
      <c r="B17" s="258"/>
      <c r="C17" s="101">
        <v>17712314</v>
      </c>
    </row>
    <row r="18" spans="1:12" s="6" customFormat="1" ht="42" customHeight="1" x14ac:dyDescent="0.25">
      <c r="A18" s="242" t="s">
        <v>156</v>
      </c>
      <c r="B18" s="243"/>
      <c r="C18" s="101">
        <v>37416325</v>
      </c>
      <c r="D18" s="209"/>
    </row>
    <row r="19" spans="1:12" s="6" customFormat="1" ht="46.5" customHeight="1" x14ac:dyDescent="0.25">
      <c r="A19" s="242" t="s">
        <v>157</v>
      </c>
      <c r="B19" s="243"/>
      <c r="C19" s="101">
        <v>52938861</v>
      </c>
      <c r="D19" s="209"/>
    </row>
    <row r="20" spans="1:12" s="6" customFormat="1" ht="23.25" customHeight="1" x14ac:dyDescent="0.25">
      <c r="A20" s="257" t="s">
        <v>169</v>
      </c>
      <c r="B20" s="258"/>
      <c r="C20" s="101">
        <v>130461000</v>
      </c>
    </row>
    <row r="21" spans="1:12" s="6" customFormat="1" ht="6" customHeight="1" x14ac:dyDescent="0.25">
      <c r="A21" s="256"/>
      <c r="B21" s="256"/>
      <c r="C21" s="149"/>
    </row>
    <row r="22" spans="1:12" s="3" customFormat="1" ht="18.75" x14ac:dyDescent="0.2">
      <c r="A22" s="246" t="s">
        <v>134</v>
      </c>
      <c r="B22" s="246"/>
      <c r="C22" s="111">
        <f>SUM(C16:C20)</f>
        <v>650461000</v>
      </c>
      <c r="D22" s="126"/>
      <c r="E22" s="126"/>
      <c r="F22" s="126"/>
      <c r="G22" s="126"/>
      <c r="H22" s="126"/>
      <c r="I22" s="126"/>
      <c r="J22" s="126"/>
      <c r="K22" s="126"/>
      <c r="L22" s="126"/>
    </row>
    <row r="23" spans="1:12" s="6" customFormat="1" ht="16.5" customHeight="1" x14ac:dyDescent="0.25">
      <c r="A23" s="78"/>
      <c r="B23" s="163"/>
      <c r="C23" s="79"/>
    </row>
    <row r="24" spans="1:12" s="6" customFormat="1" ht="30" customHeight="1" x14ac:dyDescent="0.25">
      <c r="A24" s="232" t="s">
        <v>65</v>
      </c>
      <c r="B24" s="232"/>
      <c r="C24" s="232"/>
    </row>
    <row r="25" spans="1:12" s="6" customFormat="1" ht="15" customHeight="1" x14ac:dyDescent="0.25">
      <c r="A25" s="61"/>
      <c r="B25" s="61"/>
      <c r="C25" s="62"/>
    </row>
    <row r="26" spans="1:12" s="1" customFormat="1" ht="15" customHeight="1" x14ac:dyDescent="0.25">
      <c r="A26" s="226" t="s">
        <v>145</v>
      </c>
      <c r="B26" s="227"/>
      <c r="C26" s="162" t="s">
        <v>146</v>
      </c>
    </row>
    <row r="27" spans="1:12" s="6" customFormat="1" ht="40.5" customHeight="1" x14ac:dyDescent="0.25">
      <c r="A27" s="247" t="s">
        <v>167</v>
      </c>
      <c r="B27" s="248"/>
      <c r="C27" s="100">
        <v>13576578</v>
      </c>
    </row>
    <row r="28" spans="1:12" s="6" customFormat="1" ht="6.75" customHeight="1" x14ac:dyDescent="0.25">
      <c r="A28" s="241"/>
      <c r="B28" s="241"/>
      <c r="C28" s="36"/>
    </row>
    <row r="29" spans="1:12" s="3" customFormat="1" ht="18.600000000000001" customHeight="1" x14ac:dyDescent="0.2">
      <c r="A29" s="246" t="s">
        <v>133</v>
      </c>
      <c r="B29" s="246"/>
      <c r="C29" s="111">
        <f>SUM(C27)</f>
        <v>13576578</v>
      </c>
      <c r="D29" s="126"/>
      <c r="E29" s="126"/>
      <c r="F29" s="126"/>
      <c r="G29" s="126"/>
      <c r="H29" s="126"/>
      <c r="I29" s="126"/>
      <c r="J29" s="126"/>
      <c r="K29" s="126"/>
      <c r="L29" s="126"/>
    </row>
    <row r="30" spans="1:12" s="6" customFormat="1" ht="16.5" customHeight="1" x14ac:dyDescent="0.25">
      <c r="A30" s="249"/>
      <c r="B30" s="250"/>
      <c r="C30" s="79"/>
    </row>
    <row r="31" spans="1:12" s="3" customFormat="1" ht="21" customHeight="1" x14ac:dyDescent="0.2">
      <c r="A31" s="251" t="s">
        <v>113</v>
      </c>
      <c r="B31" s="252"/>
      <c r="C31" s="113">
        <f>C22+C29</f>
        <v>664037578</v>
      </c>
    </row>
    <row r="32" spans="1:12" s="6" customFormat="1" ht="15.6" customHeight="1" x14ac:dyDescent="0.25">
      <c r="A32" s="30"/>
      <c r="B32" s="30"/>
      <c r="C32" s="60"/>
    </row>
  </sheetData>
  <mergeCells count="23">
    <mergeCell ref="A27:B27"/>
    <mergeCell ref="A28:B28"/>
    <mergeCell ref="A3:C3"/>
    <mergeCell ref="A5:C5"/>
    <mergeCell ref="A9:B9"/>
    <mergeCell ref="A10:B10"/>
    <mergeCell ref="A11:B11"/>
    <mergeCell ref="A29:B29"/>
    <mergeCell ref="A30:B30"/>
    <mergeCell ref="A31:B31"/>
    <mergeCell ref="A7:C7"/>
    <mergeCell ref="A24:C24"/>
    <mergeCell ref="A12:B12"/>
    <mergeCell ref="A13:B13"/>
    <mergeCell ref="A21:B21"/>
    <mergeCell ref="A22:B22"/>
    <mergeCell ref="A15:B15"/>
    <mergeCell ref="A16:B16"/>
    <mergeCell ref="A17:B17"/>
    <mergeCell ref="A18:B18"/>
    <mergeCell ref="A19:B19"/>
    <mergeCell ref="A20:B20"/>
    <mergeCell ref="A26:B26"/>
  </mergeCells>
  <printOptions horizontalCentered="1"/>
  <pageMargins left="1.1811023622047245" right="0.78740157480314965" top="1.1811023622047245" bottom="1.1811023622047245" header="0" footer="0"/>
  <pageSetup scale="85"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5" zoomScale="80" zoomScaleNormal="140" zoomScaleSheetLayoutView="8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27.28515625" customWidth="1"/>
  </cols>
  <sheetData>
    <row r="1" spans="1:12" s="28" customFormat="1" ht="90" customHeight="1" x14ac:dyDescent="0.2">
      <c r="A1" s="117"/>
      <c r="B1" s="117"/>
      <c r="C1" s="118"/>
    </row>
    <row r="2" spans="1:12" s="28" customFormat="1" ht="20.25" customHeight="1" x14ac:dyDescent="0.3">
      <c r="A2" s="259" t="s">
        <v>48</v>
      </c>
      <c r="B2" s="260"/>
      <c r="C2" s="261"/>
    </row>
    <row r="3" spans="1:12" s="28" customFormat="1" ht="14.25" customHeight="1" x14ac:dyDescent="0.3">
      <c r="A3" s="25"/>
      <c r="B3" s="25"/>
      <c r="C3" s="55"/>
    </row>
    <row r="4" spans="1:12" s="28" customFormat="1" ht="27" customHeight="1" x14ac:dyDescent="0.25">
      <c r="A4" s="262" t="s">
        <v>96</v>
      </c>
      <c r="B4" s="263"/>
      <c r="C4" s="264"/>
    </row>
    <row r="5" spans="1:12" s="28" customFormat="1" ht="14.25" customHeight="1" x14ac:dyDescent="0.2">
      <c r="A5" s="29"/>
      <c r="B5" s="29"/>
      <c r="C5" s="54"/>
    </row>
    <row r="6" spans="1:12" s="59" customFormat="1" ht="29.45" customHeight="1" x14ac:dyDescent="0.25">
      <c r="A6" s="232" t="s">
        <v>2</v>
      </c>
      <c r="B6" s="232"/>
      <c r="C6" s="232"/>
    </row>
    <row r="7" spans="1:12" s="59" customFormat="1" ht="15" customHeight="1" x14ac:dyDescent="0.25">
      <c r="A7" s="15"/>
      <c r="B7" s="15"/>
      <c r="C7" s="40"/>
    </row>
    <row r="8" spans="1:12" s="59" customFormat="1" ht="20.100000000000001" customHeight="1" x14ac:dyDescent="0.25">
      <c r="A8" s="267" t="s">
        <v>72</v>
      </c>
      <c r="B8" s="268"/>
      <c r="C8" s="150">
        <v>100000000</v>
      </c>
    </row>
    <row r="9" spans="1:12" s="59" customFormat="1" ht="20.100000000000001" customHeight="1" x14ac:dyDescent="0.25">
      <c r="A9" s="233" t="s">
        <v>142</v>
      </c>
      <c r="B9" s="234"/>
      <c r="C9" s="150">
        <v>13576578</v>
      </c>
    </row>
    <row r="10" spans="1:12" s="59" customFormat="1" ht="3.75" customHeight="1" x14ac:dyDescent="0.3">
      <c r="A10" s="99"/>
      <c r="B10" s="99"/>
      <c r="C10" s="98"/>
    </row>
    <row r="11" spans="1:12" s="59" customFormat="1" ht="20.100000000000001" customHeight="1" x14ac:dyDescent="0.25">
      <c r="A11" s="254" t="s">
        <v>113</v>
      </c>
      <c r="B11" s="255"/>
      <c r="C11" s="112">
        <f>SUM(C8:C10)</f>
        <v>113576578</v>
      </c>
    </row>
    <row r="12" spans="1:12" s="59" customFormat="1" ht="15" customHeight="1" x14ac:dyDescent="0.25">
      <c r="A12" s="84"/>
      <c r="B12" s="84"/>
      <c r="C12" s="85"/>
    </row>
    <row r="13" spans="1:12" s="1" customFormat="1" ht="15" customHeight="1" x14ac:dyDescent="0.25">
      <c r="A13" s="226" t="s">
        <v>145</v>
      </c>
      <c r="B13" s="227"/>
      <c r="C13" s="162" t="s">
        <v>146</v>
      </c>
    </row>
    <row r="14" spans="1:12" s="59" customFormat="1" ht="39" customHeight="1" x14ac:dyDescent="0.25">
      <c r="A14" s="247" t="s">
        <v>149</v>
      </c>
      <c r="B14" s="248"/>
      <c r="C14" s="100">
        <v>100000000</v>
      </c>
    </row>
    <row r="15" spans="1:12" s="59" customFormat="1" ht="5.25" customHeight="1" x14ac:dyDescent="0.25">
      <c r="A15" s="97"/>
      <c r="B15" s="97"/>
      <c r="C15" s="129"/>
    </row>
    <row r="16" spans="1:12" s="3" customFormat="1" ht="18.75" x14ac:dyDescent="0.2">
      <c r="A16" s="246" t="s">
        <v>135</v>
      </c>
      <c r="B16" s="246"/>
      <c r="C16" s="111">
        <f>SUM(C14)</f>
        <v>100000000</v>
      </c>
      <c r="D16" s="126"/>
      <c r="E16" s="126"/>
      <c r="F16" s="126"/>
      <c r="G16" s="126"/>
      <c r="H16" s="126"/>
      <c r="I16" s="126"/>
      <c r="J16" s="126"/>
      <c r="K16" s="126"/>
      <c r="L16" s="126"/>
    </row>
    <row r="17" spans="1:12" s="59" customFormat="1" ht="16.5" customHeight="1" x14ac:dyDescent="0.25">
      <c r="A17" s="19"/>
      <c r="B17" s="19"/>
      <c r="C17" s="36"/>
    </row>
    <row r="18" spans="1:12" ht="30" customHeight="1" x14ac:dyDescent="0.25">
      <c r="A18" s="232" t="s">
        <v>66</v>
      </c>
      <c r="B18" s="232"/>
      <c r="C18" s="232"/>
    </row>
    <row r="19" spans="1:12" s="14" customFormat="1" ht="14.25" customHeight="1" x14ac:dyDescent="0.25">
      <c r="A19" s="24"/>
      <c r="B19" s="24"/>
      <c r="C19" s="53"/>
    </row>
    <row r="20" spans="1:12" s="1" customFormat="1" ht="15" customHeight="1" x14ac:dyDescent="0.25">
      <c r="A20" s="226" t="s">
        <v>145</v>
      </c>
      <c r="B20" s="227"/>
      <c r="C20" s="162" t="s">
        <v>146</v>
      </c>
    </row>
    <row r="21" spans="1:12" s="3" customFormat="1" ht="51" customHeight="1" x14ac:dyDescent="0.2">
      <c r="A21" s="247" t="s">
        <v>170</v>
      </c>
      <c r="B21" s="248"/>
      <c r="C21" s="100">
        <v>13576578</v>
      </c>
    </row>
    <row r="22" spans="1:12" s="3" customFormat="1" ht="6" customHeight="1" x14ac:dyDescent="0.2">
      <c r="A22" s="97"/>
      <c r="B22" s="97"/>
      <c r="C22" s="129"/>
    </row>
    <row r="23" spans="1:12" s="3" customFormat="1" ht="18.75" customHeight="1" x14ac:dyDescent="0.2">
      <c r="A23" s="246" t="s">
        <v>148</v>
      </c>
      <c r="B23" s="246"/>
      <c r="C23" s="111">
        <f>SUM(C21)</f>
        <v>13576578</v>
      </c>
      <c r="D23" s="126"/>
      <c r="E23" s="126"/>
      <c r="F23" s="126"/>
      <c r="G23" s="126"/>
      <c r="H23" s="126"/>
      <c r="I23" s="126"/>
      <c r="J23" s="126"/>
      <c r="K23" s="126"/>
      <c r="L23" s="126"/>
    </row>
    <row r="24" spans="1:12" s="14" customFormat="1" ht="15" customHeight="1" x14ac:dyDescent="0.25">
      <c r="A24" s="24"/>
      <c r="B24" s="24"/>
      <c r="C24" s="53"/>
    </row>
    <row r="25" spans="1:12" s="3" customFormat="1" ht="20.45" customHeight="1" x14ac:dyDescent="0.2">
      <c r="A25" s="265" t="s">
        <v>113</v>
      </c>
      <c r="B25" s="266"/>
      <c r="C25" s="114">
        <f>C16+C23</f>
        <v>113576578</v>
      </c>
    </row>
    <row r="26" spans="1:12" s="14" customFormat="1" ht="56.25" customHeight="1" x14ac:dyDescent="0.25">
      <c r="A26" s="24"/>
      <c r="B26" s="24"/>
      <c r="C26" s="53"/>
    </row>
    <row r="32" spans="1:12" ht="15.6" customHeight="1" x14ac:dyDescent="0.25">
      <c r="G32" s="156"/>
    </row>
  </sheetData>
  <mergeCells count="14">
    <mergeCell ref="A25:B25"/>
    <mergeCell ref="A11:B11"/>
    <mergeCell ref="A2:C2"/>
    <mergeCell ref="A4:C4"/>
    <mergeCell ref="A6:C6"/>
    <mergeCell ref="A18:C18"/>
    <mergeCell ref="A23:B23"/>
    <mergeCell ref="A16:B16"/>
    <mergeCell ref="A9:B9"/>
    <mergeCell ref="A8:B8"/>
    <mergeCell ref="A20:B20"/>
    <mergeCell ref="A21:B21"/>
    <mergeCell ref="A13:B13"/>
    <mergeCell ref="A14:B14"/>
  </mergeCells>
  <printOptions horizontalCentered="1"/>
  <pageMargins left="1.1811023622047245" right="0.78740157480314965" top="1.1811023622047245" bottom="1.1811023622047245" header="0" footer="0"/>
  <pageSetup scale="85"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topLeftCell="A8" zoomScale="90" zoomScaleNormal="140" zoomScaleSheetLayoutView="90" workbookViewId="0">
      <selection activeCell="E12" sqref="E12"/>
    </sheetView>
  </sheetViews>
  <sheetFormatPr baseColWidth="10" defaultColWidth="11.42578125" defaultRowHeight="15" x14ac:dyDescent="0.25"/>
  <cols>
    <col min="1" max="2" width="31.85546875" style="4" customWidth="1"/>
    <col min="3" max="3" width="30.42578125" style="10" customWidth="1"/>
    <col min="4" max="4" width="15" customWidth="1"/>
    <col min="9" max="9" width="33.140625" customWidth="1"/>
  </cols>
  <sheetData>
    <row r="1" spans="1:4" s="14" customFormat="1" ht="83.25" customHeight="1" x14ac:dyDescent="0.25">
      <c r="A1" s="119"/>
      <c r="B1" s="119"/>
      <c r="C1" s="120"/>
    </row>
    <row r="2" spans="1:4" s="14" customFormat="1" ht="5.25" customHeight="1" x14ac:dyDescent="0.25">
      <c r="A2" s="24"/>
      <c r="B2" s="24"/>
      <c r="C2" s="53"/>
    </row>
    <row r="3" spans="1:4" s="14" customFormat="1" ht="20.25" customHeight="1" x14ac:dyDescent="0.3">
      <c r="A3" s="259" t="s">
        <v>49</v>
      </c>
      <c r="B3" s="260"/>
      <c r="C3" s="261"/>
    </row>
    <row r="4" spans="1:4" s="14" customFormat="1" ht="12.6" customHeight="1" x14ac:dyDescent="0.25">
      <c r="A4" s="24"/>
      <c r="B4" s="24"/>
      <c r="C4" s="53"/>
    </row>
    <row r="5" spans="1:4" s="14" customFormat="1" ht="72" customHeight="1" x14ac:dyDescent="0.2">
      <c r="A5" s="269" t="s">
        <v>97</v>
      </c>
      <c r="B5" s="270"/>
      <c r="C5" s="271"/>
    </row>
    <row r="6" spans="1:4" s="14" customFormat="1" ht="10.5" customHeight="1" x14ac:dyDescent="0.25">
      <c r="A6" s="24"/>
      <c r="B6" s="24"/>
      <c r="C6" s="53"/>
    </row>
    <row r="7" spans="1:4" s="59" customFormat="1" ht="19.5" customHeight="1" x14ac:dyDescent="0.25">
      <c r="A7" s="272" t="s">
        <v>3</v>
      </c>
      <c r="B7" s="272"/>
      <c r="C7" s="272"/>
    </row>
    <row r="8" spans="1:4" s="16" customFormat="1" ht="15.75" customHeight="1" x14ac:dyDescent="0.25">
      <c r="A8" s="15"/>
      <c r="B8" s="15"/>
      <c r="C8" s="40"/>
    </row>
    <row r="9" spans="1:4" s="16" customFormat="1" ht="15.75" customHeight="1" x14ac:dyDescent="0.25">
      <c r="A9" s="233" t="s">
        <v>63</v>
      </c>
      <c r="B9" s="234"/>
      <c r="C9" s="96">
        <v>276159786</v>
      </c>
    </row>
    <row r="10" spans="1:4" s="86" customFormat="1" ht="15.75" customHeight="1" x14ac:dyDescent="0.25">
      <c r="A10" s="233" t="s">
        <v>71</v>
      </c>
      <c r="B10" s="234"/>
      <c r="C10" s="96">
        <v>171689688</v>
      </c>
      <c r="D10" s="210" t="s">
        <v>176</v>
      </c>
    </row>
    <row r="11" spans="1:4" s="86" customFormat="1" ht="15.75" customHeight="1" x14ac:dyDescent="0.25">
      <c r="A11" s="233" t="s">
        <v>72</v>
      </c>
      <c r="B11" s="234"/>
      <c r="C11" s="96">
        <v>400000000</v>
      </c>
    </row>
    <row r="12" spans="1:4" s="86" customFormat="1" ht="15.75" customHeight="1" x14ac:dyDescent="0.25">
      <c r="A12" s="233" t="s">
        <v>142</v>
      </c>
      <c r="B12" s="234"/>
      <c r="C12" s="96">
        <v>54306313</v>
      </c>
    </row>
    <row r="13" spans="1:4" s="59" customFormat="1" ht="3" customHeight="1" x14ac:dyDescent="0.25">
      <c r="A13" s="19"/>
      <c r="B13" s="19"/>
      <c r="C13" s="83"/>
    </row>
    <row r="14" spans="1:4" s="59" customFormat="1" ht="18.75" customHeight="1" x14ac:dyDescent="0.25">
      <c r="A14" s="254" t="s">
        <v>113</v>
      </c>
      <c r="B14" s="255"/>
      <c r="C14" s="112">
        <f>SUM(C9:C13)</f>
        <v>902155787</v>
      </c>
    </row>
    <row r="15" spans="1:4" s="59" customFormat="1" ht="16.5" customHeight="1" x14ac:dyDescent="0.25">
      <c r="A15" s="84"/>
      <c r="B15" s="84"/>
      <c r="C15" s="85"/>
    </row>
    <row r="16" spans="1:4" s="1" customFormat="1" ht="15" customHeight="1" x14ac:dyDescent="0.25">
      <c r="A16" s="226" t="s">
        <v>145</v>
      </c>
      <c r="B16" s="227"/>
      <c r="C16" s="162" t="s">
        <v>146</v>
      </c>
    </row>
    <row r="17" spans="1:12" s="3" customFormat="1" ht="38.1" customHeight="1" x14ac:dyDescent="0.2">
      <c r="A17" s="242" t="s">
        <v>120</v>
      </c>
      <c r="B17" s="243"/>
      <c r="C17" s="100">
        <v>471700697</v>
      </c>
      <c r="I17" s="98"/>
    </row>
    <row r="18" spans="1:12" s="3" customFormat="1" ht="35.1" customHeight="1" x14ac:dyDescent="0.2">
      <c r="A18" s="242" t="s">
        <v>121</v>
      </c>
      <c r="B18" s="243"/>
      <c r="C18" s="100">
        <v>59792800</v>
      </c>
      <c r="I18" s="98"/>
    </row>
    <row r="19" spans="1:12" s="3" customFormat="1" ht="38.1" customHeight="1" x14ac:dyDescent="0.2">
      <c r="A19" s="242" t="s">
        <v>122</v>
      </c>
      <c r="B19" s="243"/>
      <c r="C19" s="100">
        <f>251197567.225016-52686251</f>
        <v>198511316.225016</v>
      </c>
      <c r="I19" s="201"/>
    </row>
    <row r="20" spans="1:12" s="3" customFormat="1" ht="35.1" customHeight="1" x14ac:dyDescent="0.2">
      <c r="A20" s="242" t="s">
        <v>123</v>
      </c>
      <c r="B20" s="243"/>
      <c r="C20" s="100">
        <v>27844661</v>
      </c>
    </row>
    <row r="21" spans="1:12" s="3" customFormat="1" ht="37.5" customHeight="1" x14ac:dyDescent="0.2">
      <c r="A21" s="242" t="s">
        <v>175</v>
      </c>
      <c r="B21" s="243"/>
      <c r="C21" s="100">
        <v>90000000</v>
      </c>
    </row>
    <row r="22" spans="1:12" s="3" customFormat="1" ht="8.25" customHeight="1" x14ac:dyDescent="0.2">
      <c r="A22" s="151"/>
      <c r="B22" s="151"/>
      <c r="C22" s="129"/>
    </row>
    <row r="23" spans="1:12" s="3" customFormat="1" ht="18.75" x14ac:dyDescent="0.2">
      <c r="A23" s="246" t="s">
        <v>136</v>
      </c>
      <c r="B23" s="246"/>
      <c r="C23" s="111">
        <f>SUM(C17:C21)</f>
        <v>847849474.225016</v>
      </c>
      <c r="D23" s="126"/>
      <c r="E23" s="126"/>
      <c r="F23" s="126"/>
      <c r="G23" s="126"/>
      <c r="H23" s="126"/>
      <c r="I23" s="126"/>
      <c r="J23" s="126"/>
      <c r="K23" s="126"/>
      <c r="L23" s="126"/>
    </row>
    <row r="24" spans="1:12" s="14" customFormat="1" ht="15" customHeight="1" x14ac:dyDescent="0.2">
      <c r="A24" s="17"/>
      <c r="B24" s="17"/>
      <c r="C24" s="46"/>
    </row>
    <row r="25" spans="1:12" s="3" customFormat="1" ht="21.75" customHeight="1" x14ac:dyDescent="0.2">
      <c r="A25" s="272" t="s">
        <v>67</v>
      </c>
      <c r="B25" s="272"/>
      <c r="C25" s="272"/>
    </row>
    <row r="26" spans="1:12" s="3" customFormat="1" ht="9.9499999999999993" customHeight="1" x14ac:dyDescent="0.2">
      <c r="A26" s="61"/>
      <c r="B26" s="61"/>
      <c r="C26" s="62"/>
    </row>
    <row r="27" spans="1:12" s="1" customFormat="1" ht="15" customHeight="1" x14ac:dyDescent="0.25">
      <c r="A27" s="226" t="s">
        <v>145</v>
      </c>
      <c r="B27" s="227"/>
      <c r="C27" s="162" t="s">
        <v>146</v>
      </c>
    </row>
    <row r="28" spans="1:12" s="3" customFormat="1" ht="64.5" customHeight="1" x14ac:dyDescent="0.2">
      <c r="A28" s="247" t="s">
        <v>171</v>
      </c>
      <c r="B28" s="248"/>
      <c r="C28" s="100">
        <v>54306313</v>
      </c>
    </row>
    <row r="29" spans="1:12" s="3" customFormat="1" ht="6" customHeight="1" x14ac:dyDescent="0.2">
      <c r="A29" s="97"/>
      <c r="B29" s="97"/>
      <c r="C29" s="129"/>
    </row>
    <row r="30" spans="1:12" s="3" customFormat="1" ht="18.600000000000001" customHeight="1" x14ac:dyDescent="0.2">
      <c r="A30" s="246" t="s">
        <v>137</v>
      </c>
      <c r="B30" s="246"/>
      <c r="C30" s="111">
        <f>SUM(C26:C28)</f>
        <v>54306313</v>
      </c>
      <c r="D30" s="126"/>
      <c r="E30" s="126"/>
      <c r="F30" s="126"/>
      <c r="G30" s="126"/>
      <c r="H30" s="126"/>
      <c r="I30" s="126"/>
      <c r="J30" s="126"/>
      <c r="K30" s="126"/>
      <c r="L30" s="126"/>
    </row>
    <row r="31" spans="1:12" s="14" customFormat="1" ht="15" customHeight="1" x14ac:dyDescent="0.2">
      <c r="A31" s="17"/>
      <c r="B31" s="17"/>
      <c r="C31" s="46"/>
    </row>
    <row r="32" spans="1:12" s="3" customFormat="1" ht="23.25" customHeight="1" x14ac:dyDescent="0.2">
      <c r="A32" s="273" t="s">
        <v>113</v>
      </c>
      <c r="B32" s="274"/>
      <c r="C32" s="127">
        <f>+SUM(C23,C30)</f>
        <v>902155787.225016</v>
      </c>
    </row>
    <row r="33" spans="1:3" s="14" customFormat="1" ht="21" customHeight="1" x14ac:dyDescent="0.2">
      <c r="A33" s="19"/>
      <c r="B33" s="19"/>
      <c r="C33" s="41"/>
    </row>
  </sheetData>
  <mergeCells count="20">
    <mergeCell ref="A32:B32"/>
    <mergeCell ref="A23:B23"/>
    <mergeCell ref="A14:B14"/>
    <mergeCell ref="A30:B30"/>
    <mergeCell ref="A10:B10"/>
    <mergeCell ref="A11:B11"/>
    <mergeCell ref="A12:B12"/>
    <mergeCell ref="A16:B16"/>
    <mergeCell ref="A17:B17"/>
    <mergeCell ref="A18:B18"/>
    <mergeCell ref="A19:B19"/>
    <mergeCell ref="A20:B20"/>
    <mergeCell ref="A27:B27"/>
    <mergeCell ref="A28:B28"/>
    <mergeCell ref="A3:C3"/>
    <mergeCell ref="A5:C5"/>
    <mergeCell ref="A7:C7"/>
    <mergeCell ref="A25:C25"/>
    <mergeCell ref="A9:B9"/>
    <mergeCell ref="A21:B21"/>
  </mergeCells>
  <printOptions horizontalCentered="1"/>
  <pageMargins left="1.1811023622047245" right="0.78740157480314965" top="1.1811023622047245" bottom="1.1811023622047245" header="0" footer="0"/>
  <pageSetup paperSize="123" scale="8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24</vt:i4>
      </vt:variant>
    </vt:vector>
  </HeadingPairs>
  <TitlesOfParts>
    <vt:vector size="48" baseType="lpstr">
      <vt:lpstr>Portada</vt:lpstr>
      <vt:lpstr>Hoja6 (3)</vt:lpstr>
      <vt:lpstr>Presupuesto</vt:lpstr>
      <vt:lpstr>autoev-acred</vt:lpstr>
      <vt:lpstr>des acad</vt:lpstr>
      <vt:lpstr>labora</vt:lpstr>
      <vt:lpstr>bibliot</vt:lpstr>
      <vt:lpstr>arch doc</vt:lpstr>
      <vt:lpstr>investi</vt:lpstr>
      <vt:lpstr>granja</vt:lpstr>
      <vt:lpstr>planta fis</vt:lpstr>
      <vt:lpstr>desa tec</vt:lpstr>
      <vt:lpstr>bienestar</vt:lpstr>
      <vt:lpstr>capac pers adti</vt:lpstr>
      <vt:lpstr>des y form docen</vt:lpstr>
      <vt:lpstr>des adminis</vt:lpstr>
      <vt:lpstr>Sigc</vt:lpstr>
      <vt:lpstr>forta insti</vt:lpstr>
      <vt:lpstr>interna</vt:lpstr>
      <vt:lpstr>Grad</vt:lpstr>
      <vt:lpstr>Pro Soc</vt:lpstr>
      <vt:lpstr>Becas</vt:lpstr>
      <vt:lpstr>Ed Virt</vt:lpstr>
      <vt:lpstr>Hoja6 (2)</vt:lpstr>
      <vt:lpstr>'arch doc'!Área_de_impresión</vt:lpstr>
      <vt:lpstr>'autoev-acred'!Área_de_impresión</vt:lpstr>
      <vt:lpstr>Becas!Área_de_impresión</vt:lpstr>
      <vt:lpstr>bibliot!Área_de_impresión</vt:lpstr>
      <vt:lpstr>bienestar!Área_de_impresión</vt:lpstr>
      <vt:lpstr>'capac pers adti'!Área_de_impresión</vt:lpstr>
      <vt:lpstr>'des acad'!Área_de_impresión</vt:lpstr>
      <vt:lpstr>'des adminis'!Área_de_impresión</vt:lpstr>
      <vt:lpstr>'des y form docen'!Área_de_impresión</vt:lpstr>
      <vt:lpstr>'desa tec'!Área_de_impresión</vt:lpstr>
      <vt:lpstr>'Ed Virt'!Área_de_impresión</vt:lpstr>
      <vt:lpstr>'forta insti'!Área_de_impresión</vt:lpstr>
      <vt:lpstr>Grad!Área_de_impresión</vt:lpstr>
      <vt:lpstr>granja!Área_de_impresión</vt:lpstr>
      <vt:lpstr>'Hoja6 (2)'!Área_de_impresión</vt:lpstr>
      <vt:lpstr>'Hoja6 (3)'!Área_de_impresión</vt:lpstr>
      <vt:lpstr>interna!Área_de_impresión</vt:lpstr>
      <vt:lpstr>investi!Área_de_impresión</vt:lpstr>
      <vt:lpstr>labora!Área_de_impresión</vt:lpstr>
      <vt:lpstr>'planta fis'!Área_de_impresión</vt:lpstr>
      <vt:lpstr>Portada!Área_de_impresión</vt:lpstr>
      <vt:lpstr>Presupuesto!Área_de_impresión</vt:lpstr>
      <vt:lpstr>'Pro Soc'!Área_de_impresión</vt:lpstr>
      <vt:lpstr>Sigc!Área_de_impresión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PAOLA AVILA FRANCO</dc:creator>
  <cp:keywords/>
  <dc:description/>
  <cp:lastModifiedBy>NORBERTO PINEDA MONTES</cp:lastModifiedBy>
  <cp:revision/>
  <cp:lastPrinted>2018-01-17T16:43:52Z</cp:lastPrinted>
  <dcterms:created xsi:type="dcterms:W3CDTF">2015-09-07T17:56:11Z</dcterms:created>
  <dcterms:modified xsi:type="dcterms:W3CDTF">2018-02-05T22:45:09Z</dcterms:modified>
  <cp:category/>
  <cp:contentStatus/>
</cp:coreProperties>
</file>