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D:\ESESCOBAR\DESCARGAS\"/>
    </mc:Choice>
  </mc:AlternateContent>
  <xr:revisionPtr revIDLastSave="0" documentId="13_ncr:1_{EEDD5F9D-D0D8-474A-93B9-E94F74147BBD}" xr6:coauthVersionLast="47" xr6:coauthVersionMax="47" xr10:uidLastSave="{00000000-0000-0000-0000-000000000000}"/>
  <bookViews>
    <workbookView xWindow="-120" yWindow="-120" windowWidth="29040" windowHeight="15840" tabRatio="864" activeTab="1" xr2:uid="{11FC4064-5B83-4F91-B38E-47D1A253A80C}"/>
  </bookViews>
  <sheets>
    <sheet name="PROYECTOS PRESUPUESTO GENERAL" sheetId="1" r:id="rId1"/>
    <sheet name="PROYECTOS FONDO SECC Y EXT" sheetId="5" r:id="rId2"/>
  </sheets>
  <definedNames>
    <definedName name="_xlnm._FilterDatabase" localSheetId="1" hidden="1">'PROYECTOS FONDO SECC Y EXT'!$B$15:$E$66</definedName>
    <definedName name="_xlnm._FilterDatabase" localSheetId="0" hidden="1">'PROYECTOS PRESUPUESTO GENERAL'!$A$15:$E$156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 i="5" l="1"/>
  <c r="H20" i="5"/>
  <c r="H19" i="5"/>
  <c r="H18" i="5"/>
  <c r="H17" i="5"/>
  <c r="H16" i="5"/>
  <c r="H96" i="1"/>
  <c r="H90" i="1"/>
  <c r="H82" i="1"/>
  <c r="H78" i="1"/>
  <c r="H77" i="1"/>
  <c r="H75" i="1"/>
  <c r="H67" i="1"/>
  <c r="H61" i="1"/>
  <c r="H53" i="1"/>
  <c r="H52" i="1"/>
  <c r="H51" i="1"/>
  <c r="H34" i="1"/>
  <c r="H29" i="1"/>
  <c r="H23" i="1"/>
  <c r="H21" i="1"/>
  <c r="H16" i="1"/>
  <c r="H85" i="5" l="1"/>
  <c r="H84" i="5"/>
  <c r="H72" i="5" l="1"/>
  <c r="H113" i="5" s="1"/>
  <c r="H53" i="5" l="1"/>
  <c r="H52" i="5"/>
  <c r="H45" i="5"/>
  <c r="H46" i="5"/>
  <c r="H47" i="5"/>
  <c r="H43" i="5"/>
  <c r="H41" i="5"/>
  <c r="H37" i="5" l="1"/>
  <c r="H139" i="1" l="1"/>
  <c r="H144" i="1"/>
  <c r="H40" i="5" l="1"/>
  <c r="H38" i="5"/>
  <c r="H62" i="5"/>
  <c r="H60" i="5"/>
  <c r="H65" i="5"/>
  <c r="H63" i="5"/>
  <c r="H56" i="5"/>
  <c r="H54" i="5"/>
  <c r="H59" i="5" l="1"/>
  <c r="H57" i="5"/>
  <c r="H66" i="5" s="1"/>
  <c r="H115" i="5" s="1"/>
  <c r="H154" i="1" l="1"/>
  <c r="H150" i="1"/>
  <c r="H137" i="1"/>
  <c r="H133" i="1"/>
  <c r="H126" i="1"/>
  <c r="H113" i="1"/>
  <c r="H117" i="1"/>
  <c r="G116" i="1"/>
  <c r="H116" i="1"/>
  <c r="H157" i="1" l="1"/>
  <c r="H79" i="1"/>
  <c r="G22" i="1" l="1"/>
  <c r="H22" i="1" s="1"/>
  <c r="H25" i="1"/>
  <c r="H106" i="1" l="1"/>
  <c r="H159" i="1" s="1"/>
</calcChain>
</file>

<file path=xl/sharedStrings.xml><?xml version="1.0" encoding="utf-8"?>
<sst xmlns="http://schemas.openxmlformats.org/spreadsheetml/2006/main" count="489" uniqueCount="199">
  <si>
    <t>Jefe Inmediato</t>
  </si>
  <si>
    <t>Gerencia del 
Proyecto</t>
  </si>
  <si>
    <t>Nombre de la Propuesta del Proyecto</t>
  </si>
  <si>
    <t>Finalidad del Proyecto</t>
  </si>
  <si>
    <t>Vicerrectoría Académica</t>
  </si>
  <si>
    <t>Oficina de Desarrollo Académico</t>
  </si>
  <si>
    <t>Aseguramiento de la Calidad del Aprendizaje en la UCundinamarca 2024.</t>
  </si>
  <si>
    <t xml:space="preserve">
Asegurar la calidad académica de la Universidad de Cundinamarca, a través de la contratación de personal en modalidad de anexos académicos y de servicios para el desarrollo de experiencias de aprendizaje lideradas desde la Oficina de Desarrollo Académico, a fin de garantizar la gestión de la ruta de mejoramiento y fortalecimiento de Pruebas de Estado Saber, y el acompañamiento al seguimiento curricular de programas académicos de pregrado, desde el Modelo Educativo Digital Transmoderno (MEDIT), y en cumplimiento de las estrategias institucionales relacionadas con el Campo Multidimensional de Aprendizaje (CMA), la evaluación del aprendizaje, y el currículo como dispositivo pedagógico, para la acreditación de programas académicos e institucional.
</t>
  </si>
  <si>
    <t>Apoyo a la formación y desarrollo de los gestores del conocimiento y el aprendizaje de la UCundinamarca 2024.</t>
  </si>
  <si>
    <t xml:space="preserve">
Fortalecer la cualificación y desarrollo docente de la UCundinamarca, a través de la financiación de procesos de formación posgradual para profesores en el nivel de maestrías y doctorados, y su participación en eventos académicos y de actualización, y perfeccionamiento en áreas de conocimiento específicas, en aras de contribuir con el cumplimiento de la estrategia institucional “Profesor gestor del conocimiento y el aprendizaje” enmarcada en el Campo Multidimensional de Aprendizaje (CMA), desde el Modelo Educativo Digital Transmoderno MEDIT.
</t>
  </si>
  <si>
    <t>Escuela de Formación y Aprendizaje</t>
  </si>
  <si>
    <t>Gestión de la Escuela de Formación y Aprendizaje Docente UCundinamarca 2024.</t>
  </si>
  <si>
    <t xml:space="preserve">
Fortalecer el portafolio de recursos y servicios de la Escuela de Formación y Aprendizaje Docente de la UCundinamarca Generación Siglo 21, através de la contratación de personal académico y la adquisición de recursos que permitan la implementación de estrategias en el marco de loscircuitos de formación, evaluación e innovación, y demás acciones en función de incentivar la creación de comunidades académicas desde el Modelo Educativo Digital Transmoderno – MEDIT, y en cumplimiento de la estrategia institucional “Profesor gestor del conocimiento” enmarcada en el Campo Multidimensional de Aprendizaje (CMA).
</t>
  </si>
  <si>
    <t>Dirección de Interacción Universitaria</t>
  </si>
  <si>
    <t>Fortalecimiento de la Política de Interacción Social Universitaria de la UCundinamarca 2024.</t>
  </si>
  <si>
    <t xml:space="preserve">
Fortalecer la estrategia institucional de Interacción Social Universitaria (ISU) de la Universidad de Cundinamarca, a través de la inversión y apropiación de recursos para la vinculación de personal académico, el desarrollo de las convocatorias de proyectos de ISU, el pago de membrecías, certificaciones, alianzas y demás recursos que soportan la gestión de actividades y dinamización de los servicios prestados desde la Dirección de Interacción Social Universitaria, en articulación con los procesos de ciencia, tecnología e innovación y de diálogo de saberes con la comunidad para el cumplimiento del marco estratégico de la misión trascendente institucional y en coherencia con Modelo Educativo Digital Transmoderno - MEDIT.
</t>
  </si>
  <si>
    <t>Dirección de Autoevaluación y Acreditación</t>
  </si>
  <si>
    <t>Fortalecimiento de los Procesos de Autoevaluación, Registro Calificado y Acreditación en alta calidad de Programas Académicos e Institucional de la UCundinamarca 2024.</t>
  </si>
  <si>
    <t xml:space="preserve">
Fortalecer los procesos de autoevaluación y acreditación de los programas académicos de la UCundinamarca de cara a la acreditación institucional, a través de la vinculación de recurso humano calificado y la contratación de servicios para la gestión del Sistema de Aseguramiento de la Calidad durante la vigencia 2024, desde el Modelo Educativo Digital Transmoderno (MEDIT) bajo los lineamientos dados por parte del Ministerio Nacional de Educación (MEN) y el Consejo Nacional de Acreditación CNA, y en cumplimiento del frente estratégico "Institución translocal del siglo XXI: Desde la acreditación de programas a la acreditación institucional" dispuesto en el Plan Estratégico Institucional 2016 – 2026. 
</t>
  </si>
  <si>
    <t xml:space="preserve">Fortalecimiento de los Procesos del Campo Multidimensional de Aprendizaje en el marco del MEDIT de la UCundinamarca 2024. </t>
  </si>
  <si>
    <t xml:space="preserve">
Consolidar el Campo multidimensional de aprendizaje (CMA) Institucional, organizativo y digital de la UCundinamarca, a través de la contratación de personal idóneo para el desarrollo de los procesos de evaluación y gestión curricular y de procesos académico – administrativos, que garanticen el procesamiento de información y analítica requerida en la toma de decisiones como estrategia institucional desde el CMA, en coherencia con el Modelo Educativo Digital Transmoderno –MEDIT .
</t>
  </si>
  <si>
    <t>Unidad de Apoyo Académico</t>
  </si>
  <si>
    <t>Implementación de buenas prácticas en los Sistemas Agropecuarios de la Unidad Agroambiental la Esperanza de la UCundinamarca 2024.</t>
  </si>
  <si>
    <t xml:space="preserve">
Garantizar el óptimo estado de los recursos dispuestos desde la Unidad Agroambiental la Esperanza (UAA) de la Universidad de Cundinamarca para el desarrollo de prácticas académicas por parte de los estudiantes de la Facultad de Ciencias Agropecuarias durante la vigencia 2024, a través de la inversión presupuestal durante la vigencia 2024 para la toma de muestras y realización de pruebas que permitan diagnosticar el estado de la calidad del agua, suelo y abonos orgánicos, y la óptima salud de los semovientes bovinos en la UAA, que permitan procesos de enseñanza - aprendizaje y practicas académicas en coherencia con el Modelo Educativo Digital Transmoderno – MEDIT y en cumplimiento de las estrategias institucionales relacionadas con el Campo Multidimensional de Aprendizaje y la Acreditación de programas Académicos.
</t>
  </si>
  <si>
    <t>Gestión de recursos electrónicos, bases de datos, publicaciones seriadas y material bibliográfico para las bibliotecas de la UCundinamarca 2024.</t>
  </si>
  <si>
    <t xml:space="preserve">
Fortalecer el sistema de bibliotecas de la Universidad de Cundinamarca, a través de la adquisición y gestión de recursos electrónicos, bases de datos, publicaciones seriadas y material bibliográfico para todas las unidades regionales del Centro de Gestión del Conocimiento y el Aprendizaje, desde el Modelo Educativo Digital Transmoderno – MEDIT, y en coherencia con la estrategia Campo Multidimensional de Aprendizaje (CMA) Institucional, Organizativo y Digital. 
</t>
  </si>
  <si>
    <t>Sistemas de Gestión para las Bibliotecas de la UCundinamarca 2024.</t>
  </si>
  <si>
    <t xml:space="preserve">
Fortalecer la prestación del servicio en el Sistema de Bibliotecas de todas las unidades regionales de la UCundinamarca, a través de la adquisición de sistemas de información de gestión bibliotecaria que permitan la recuperación del acervo bibliográfico y la producción científica, para el fortalecimiento durante la vigencia 2024 del Campo multidimensional de aprendizaje (CMA), desde el Modelo Educativo Digital Transmoderno – MEDIT y en cumplimiento de la estrategia institucional “Aseguramiento integral de espacios académicos”.
</t>
  </si>
  <si>
    <t>Área de Equidad y Diversidad Institucional</t>
  </si>
  <si>
    <t>Implementación de la Política de Educación Superior Inclusiva y el protocolo de prevención y atención a violencias sexuales y/o basadas en género de la UCundinamarca 2024.</t>
  </si>
  <si>
    <t xml:space="preserve">
Consolidar la política de Educación Superior Inclusiva y el Protocolo de Prevención y Atención a Violencias Sexuales y/o Basadas en Género en la Universidad de Cundinamarca, a través de la contratación de recursos y personal para el desarrollo, seguimiento y análisis y estrategias, incluyendo el desarrollo de campañas de divulgación, sensibilización y transformación cultural, en coherencia con el Modelo Educativo Digital Transmoderno MEDIT.
</t>
  </si>
  <si>
    <t>Oficina de Educación Virtual y a Distancia</t>
  </si>
  <si>
    <t>UCundinamarca Virtual 2024.</t>
  </si>
  <si>
    <t xml:space="preserve">
Consolidar la UCundinamarca Virtual, a través de la contratación de gestores tecno educativos multidisciplinares, licencias e infraestructura tecnológica para el desarrollo durante la vigencia 2024 de los Campos de Aprendizaje Digitales de los programas de pregrado y posgrado en oferta actual, la proyección de la nueva oferta, diplomados y cursos de interacción social universitaria y cursos autogestionados para graduados, administrativos y profesores en sus procesos de formación y capacitación, en el marco del modelo educativo y bajo la estrategia institucional de la UCundinamarca de MEDIT a un Clic.
</t>
  </si>
  <si>
    <t>Dialogando con el Mundo</t>
  </si>
  <si>
    <t>Gestión y fortalecimiento de la Política de Dialogando con el Mundo en la UCundinamarca 2024.</t>
  </si>
  <si>
    <t xml:space="preserve">
Dinamizar el diálogo transfronterizo e intercambio de conocimientos y experiencias en el marco del Modelo Educativo Digital Transmoderno MEDIT de la Universidad de Cundinamarca, a través de la contratación de personal y recursos para la gestión de la Política de Dialogando con el Mundo, la atención de eventos internacionales, la movilidad de estudiantes y docentes para programas de voluntariado, y el apoyo financiero a estudiantes, en cumplimiento del frente estratégico “Dialogo Transfronterizo". 
</t>
  </si>
  <si>
    <t>Dirección de Bienestar Universitario</t>
  </si>
  <si>
    <t>Fomento de hábitos, estilos de vida saludables, y aprovechamiento del tiempo libre - UCundinamarca 2024.</t>
  </si>
  <si>
    <t xml:space="preserve">
Contribuir al fortalecimiento del bienestar universitario constitutivo de la vida y la libertad de la UCundinamarca, a través de la contratación de personal para la dinamización de espacios culturales, artísticos, deportivos, y de formación, y la gestión de actividades enrutadas hacia la adquisición de hábitos de vida saludable y la promoción y prevención enfermedades; de cara al aseguramiento de la calidad académica en coherencia con el Modelo Educativo Digital Transmoderno (MEDIT), y en cumplimiento de la estrategia institucional “Implementación de la política y del modelo de Bienestar Universitario”.
</t>
  </si>
  <si>
    <t>Programas socioeconómicos y acogida a la vida universitaria 2024.</t>
  </si>
  <si>
    <t xml:space="preserve">
Consolidar la estrategia institucional de implementación y seguimiento a los programas de Bienestar Universitario de la Universidad de Cundinamarca, a través de la contratación de los servicios para el desarrollo de programas socioeconómicos, la aplicación de pruebas psicotécnicas para selección de estudiantes nuevos, y la puesta en marcha de estrategias para la permanencia estudiantil y oportuna graduación, desde el Modelo Educativo Digital Transmoderno (MEDIT).
</t>
  </si>
  <si>
    <t>Fomento a la permanencia estudiantil y becas para la movilidad saliente 2024.</t>
  </si>
  <si>
    <t xml:space="preserve">
Promover la permanencia estudiantil en la Universidad de Cundinamarca, a través de exoneraciones de matrícula y otorgamiento de becas de movilidad saliente, como apoyo económico a estudiantes en situación de vulnerabilidad e incentivo para estudiantes que se destaquen en diferentes eventos y representaciones académicas, deportivas y culturales, nacionales e internacionales; de cara al fortalecimiento del Bienestar Universitario y Dialogo Trasfronterizo en la UCundinamarca, desde el Modelo Educativo Digital Transmoderno MEDIT.
</t>
  </si>
  <si>
    <t xml:space="preserve"> Unidad Móvil para el Consultorio de Psicología en la Extensión Facatativá de la Universidad de Cundinamarca.</t>
  </si>
  <si>
    <t>Fortalecer las prácticas académicas del programa de psicología de la extensión Facatativá por medio de la adquisición de un consultorio móvil tipo IPS, a través del cual se realizan consultas reales para pacientes de la región cumpliendo así con la norma establecida por el Ministerio de Educación Nacional y logrando además reducir las barreras de acceso y apoyar el bienestar mental de la población en el marco de la estrategia institucional del plan de Desarrollo y el MEDIT.</t>
  </si>
  <si>
    <t xml:space="preserve"> Campo de Aprendizaje Cultural - Expo UCundinamarca, 2024.</t>
  </si>
  <si>
    <t xml:space="preserve">
Desarrollar la Experiencia Expo UCundinamarca 2024, a través de la contratación de servicios para la puesta en marcha de la experiencia, en el marco del Campo de Aprendizaje Cultural, que permitan en coherencia con el Modelo Educativo Digital Transmoderno MEDIT, la consolidación de un escenario que fomente el emprendimiento y la innovación, y que se defina como un ambiente de intercambio y participación con toda la comunidad universitaria, el sector empresarial, y otras instituciones.
</t>
  </si>
  <si>
    <t>Gestión de recursos educativos para los laboratorios y Unidad Agroambiental a Esperanza de la Universidad de Cundinamarca, Sede Fusagasugá.</t>
  </si>
  <si>
    <t xml:space="preserve">
Brindar a los estudiantes y gestores del conocimiento de la Facultad de Ciencias Agropecuarias de la sede de Fusagasugá de la Universidad de Cundinamarca, condiciones óptimas para el desarrollo de prácticas académicas, a través de la adquisición de mobiliario para almacenamiento de sustancias químicas e insumos veterinarios, que cumpla con los requisitos de idoneidad y seguridad para el desarrollo de prácticas en los laboratorios de Nutrición Animal, Suelos, Microbiología, Química, Fisiología Vegetal y la Unidad Agroambiental la Esperanza, desde los campos de aprendizaje de los programas de Ingeniería Agronómica y Zootecnia; con el fin de fortalecer las estrategias de la formación, aprendizaje, ciencia tecnología e innovación en el marco del Modelo Educativo Digital Transmoderno MEDIT.
</t>
  </si>
  <si>
    <t>Secretaría General</t>
  </si>
  <si>
    <t>Dirección de Planeación Institucional</t>
  </si>
  <si>
    <t>Sostenimiento y fortalecimiento del Sistema de Gestión de la Calidad en la UCundinamarca 2024.</t>
  </si>
  <si>
    <t xml:space="preserve">
Mantener la certificación del Sistema de Gestión de la Calidad de la Universidad de Cundinamarca en la Norma ISO 9001 versión 2015, a través de contratación  y pago de servicios para el desarrollo de ejercicios de auditorías internas y externas de cara a la integración de los Sistemas de Gestión vigentes en la Universidad, y mediante la vinculación de personal y renovación de licencias de Integradoc que permitan la optimización y digitalización de trámites, procesos y procedimientos agiles y en tiempo real; en cumplimiento del frente estratégico institucional “Organización Universitaria Digital” dispuesto en el Plan Estratégico 2016 – 2026.
</t>
  </si>
  <si>
    <t>Fortalecimiento de la Planeación Física en la UCundinamarca 2024.</t>
  </si>
  <si>
    <t xml:space="preserve">
Actualizar y Fortalecer la planificación de infraestructura física en todas las unidades regionales de la Universidad de Cundinamarca, a través de la contratación de personal especializado para la actualización, implementación y seguimiento al Plan de Desarrollo Físico de la Universidad de Cundinamarca, el análisis de utilización e inventario de espacios físicos y la supervisión de obras, en cumplimiento de las estrategias institucionales relacionadas con el desarrollo físico, el mejoramiento de infraestructura, y la modernización y adecuación de espacios para el sostenimiento del Sistema Integrado de Gestión y la acreditación de programas académicos. 
</t>
  </si>
  <si>
    <t>Fortalecimiento de la estrategia institucional del Modelo Integrado de Planeación y Gestión- MIPG y del Sistema de Gestión Antisoborno- SGAS en la UCundinamarca 2024.</t>
  </si>
  <si>
    <t xml:space="preserve">
Fortalecer las acciones resultantes de la estrategia institucional del Modelo Integrado de Planeación y Gestión- MIPG y del Sistema de Gestión Antisoborno- SGAS, a través de la contratación de personal especializado y de los servicios para el desarrollo de eventos liderados por la Dirección de Planeación Institucional, que permitan la socialización, comunicación y participación ciudadana, en el marco de la " Organización universitaria digital " frente dispuesto en el Plan Estratégico 2016 -2026 de la Universidad de Cundinamarca. 
</t>
  </si>
  <si>
    <t>Oficina de Archivo y Correspondencia</t>
  </si>
  <si>
    <t>Adquisición de elementos para la conservación del archivo de gestión, central e histórico de la UCundinamarca 2024.</t>
  </si>
  <si>
    <t xml:space="preserve">
Fortalecer la gestión y conservación documental de la UCundinamarca, a través de la contratación de servicios para la fumigación documental, y la adquisición de elementos tecnológicos como cámaras de seguridad para protección de los acervos documentales y de mobiliario para la conservación del patrimonio institucional de la UCundinamarca; en aras de continuar con el proceso de digitalización y garantizar, la preservación documental a largo plazo, en cumplimiento de los requisitos legales y normativos, externos e internos en materia de archivos, contribuyendo así, con la puesta en marcha de acciones institucionales en el marco de la implementación del Modelo Integrado de Planeación y Gestión (MIPG).
</t>
  </si>
  <si>
    <t>Implementación del Sistema de Gestión de Seguridad de la Información y la Ley de Protección de Datos Personales en la UCundinamarca 2024.</t>
  </si>
  <si>
    <t>Fortalecer la implementación del Sistema de Gestión de Seguridad de la Información (SGSI) y del Programa Integral de Gestión de Datos Personales (PIGDP) a nivel institucional durante la vigencia 2024, a través de la vinculación de recurso humano, la contratación de la tercera auditoría interna al SGSI y la contratación de logística para las jornadas de sensibilización, que permitan el cumplimiento de la normatividad legal vigente interna y externa, y la apropiación del sistema de gestión por parte de la comunidad universitaria, contribuyendo así, con las estrategias institucionales asociadas a la "Organización  Universitaria inteligente con alma y corazón" frente dispuesto en el Plan Estratégico 2016 -2026 de la Universidad de Cundinamarca.</t>
  </si>
  <si>
    <t>Dirección de Sistemas y Tecnología</t>
  </si>
  <si>
    <t>Renovación de Infraestructura Tecnológica, Paquetes de Licenciamiento y Controles de Seguridad Lógica para la Universidad de Cundinamarca – vigencia 2024.</t>
  </si>
  <si>
    <t xml:space="preserve">
Renovar la infraestructura tecnológica de la UCundinamarca, a través de la adquisición de software, la suscripción y actualización de licencias, servicios y soportes institucionales, la compra de equipos tecnológicos y la adquisición de membresías según la demanda; en cumplimiento de las estrategias institucionales dispuestas en el Plan estratégico 2016-2026, de cara a la transformación y cultura digital que soporta los procesos académicos y administrativos, en el marco del gobierno digital y la seguridad de la información.
</t>
  </si>
  <si>
    <t>Fortalecimiento del Talento Humano y los Sistemas que soportan las Tecnologías de la Información y las Comunicaciones en concordancia con el Plan Estratégico de Tecnología – PETI de la UCundinamarca – vigencia 2024.</t>
  </si>
  <si>
    <t xml:space="preserve">
Sostener la Infraestructura tecnológica, mantener el soporte a las aplicaciones y datos, e implementar las políticas de Gestión Publicas con iniciativas de proyectos para la renovación de servicios existentes y la puesta en marcha de nuevos servicios, a través de la contratación de recurso humano técnico especializado, competente e interdisciplinario y de la renovación de la Plataforma Institucional, para el cumplimiento de la normatividad regulatoria del sector de las Tecnologías de la Información y las Comunicaciones (TICs) y la consecución de la estrategia de transformación y cultura digital para soportar los procesos académicos y administrativos de la UCundinamarca.
</t>
  </si>
  <si>
    <t>Vicerrectoría Administrativa y Financiera</t>
  </si>
  <si>
    <t>Dirección de Talento Humano</t>
  </si>
  <si>
    <t>Fortalecimiento de las competencias y habilidades administrativas del personal vinculado a la Universidad de Cundinamarca – vigencia 2024.</t>
  </si>
  <si>
    <t xml:space="preserve">
Fortalecer las competencias y habilidades del talento humano de la Universidad de Cundinamarca, a través de la inversión de recursos para el apoyo a la formación posgradual del personal administrativo vinculado bajo lo establecido en las Resoluciones Rectorales 083 de 2011 y 235 de 2012 y la ejecución de eventos de capacitación para el personal de planta, en cumplimiento de la normatividad legal vigente y las estrategias institucionales relacionadas con la Organización Universitaria Digital, frente dispuesto en el Plan Estratégico 2016 – 2026.
</t>
  </si>
  <si>
    <t>Mantenimiento y certificación del Sistema de Gestión Ambiental de la UCundinamarca en equilibrio con la naturaleza 2024.</t>
  </si>
  <si>
    <t xml:space="preserve">
Mantener la certificación del Sistema de gestión Ambiental de la UCundinamarca en la Seccional Girardot y la Extensión Facatativá y ampliar el alcance a todas las unidades regionales, a través de la vinculación de recurso humano competente, la contratación de la auditoría de tercera parte según la norma ISO 14001:2015, la realización de un estudio de factibilidad técnica y económica para la implementación de alternativas de ahorro y uso eficiente de agua y energía, la adquisición de bicicletas para dar contiuidad a la estrategia de movilidad limpia, saludable y sostenible, y de Kits de Derrames para la atención de emergencias ambientales. Lo anterior, en aras de dar cumplimiento a la estrategia institucional relacionada con la certificación de los Sistemas de Gestión. 
</t>
  </si>
  <si>
    <t>Bienes y Servicios</t>
  </si>
  <si>
    <t>Construcción de la planta física y dotación de mobiliario de la II fase de la Extensión Zipaquirá de la Universidad de Cundinamarca.</t>
  </si>
  <si>
    <t>Fortalecer la infraestructura física y mobiliario de la Extensión Zipaquirá de la Ucundinamarca, a través de la contratación de obra y adquisición de mobiliario de dicha unidad regional, en cumplimiento de la estrategia institucional dispuesta en el Plan de Desarrollo 2020-2023, relacionado con el “Desarrollo físico, mejoramiento de la infraestructura, modernización y adecuación de laboratorios” y desde el Modelo Educativo Digital Transmoderno (MEDIT) y en cumplimiento de la estrategia institucional “Plan de recursos educativos”</t>
  </si>
  <si>
    <t>Dirección de Ciencia Tecnología e Innovación</t>
  </si>
  <si>
    <t>Fortalecimiento, visibilidad y transferencia de la Investigación y los procesos editoriales en el marco del Modelo Educativo Digital Transmoderno (MEDIT) de la Universidad de Cundinamarca.</t>
  </si>
  <si>
    <t>Gestionar la transferencia de conocimiento desde el proceso de Ciencia, Tecnología e Innovación de la UCundinamarca, a través de la financiación de la producción editorial, del soporte y suscripción a plataformas y herramientas para visibilizar y gestionar la productividad académica, de la inversión en el reconocimiento al banco de pares evaluadores y de la adquisición de ISBN, ISMN para los productos derivados de CTeI, en aras de visibilizar los procesos editoriales y fortalecer las capacidades de docentes investigadores y estudiantes semilleristas, en coherencia con el Modelo Educativo Digital Transmoderno MEDIT y en cumplimento del marco estratégico de la misión trascendente.</t>
  </si>
  <si>
    <t>Gestión de Ciencia Tecnología e Innovación en el marco del Modelo Educativo Digital Transmoderno (MEDIT) de la Universidad de Cundinamarca.</t>
  </si>
  <si>
    <t>Implementar estrategias de fortalecimiento de la Ciencia, Tecnología e Innovación institucional, a través de la contratación de recurso humano competente e interdisciplinario, para la ejecución de acciones en torno a la política de Investigación, en el marco del frente estratégico Misión Trascendente y en coherencia con el Modelo Educativo Digital Transmoderno – MEDIT.</t>
  </si>
  <si>
    <t>Visibilidad y gestión de la Investigación en el marco del Modelo de Medición establecido por el Sistema Nacional de Ciencia, Tecnología e Innovación.</t>
  </si>
  <si>
    <t>Fortalecer el Proceso de Ciencia Tecnología e innovación de la UCundinamarca, desde la gestión de grupos, semilleros, líneas y proyectos de investigación, a través de la financiación de convocatorias internas, de contrapartidas para la participación en convocatorias de proyectos de investigación externos, de proyectos de investigación con entidades internacionales, y de proyectos de investigación de interés institucional; en aras de consolidar y visibilizar la producción científica, en coherencia con el Modelo Educativo Digital Transmoderno MEDIT, y en cumplimento de la estrategia institucional enmarcada en la misión trascendente de la UCundinamarca</t>
  </si>
  <si>
    <t>Dirección Administrativa de la Seccional Girardot</t>
  </si>
  <si>
    <t>Adecuación Locativa de la Fachada y Portería de la Universidad de Cundinamarca, Seccional Girardot.</t>
  </si>
  <si>
    <t>Fortalecer la infraestructura locativa de fachada y la porteria de la Universidad de Cundinamarca, Seccional Girardot, a través de la contratación de servicios de construcción para la adecuación física de la fachada y de la porteria, a través de la contratación de obra de adecuación, en lo relacionado con el “Desarrollo físico, mejoramiento de la infraestructura, modernización y adecuación de laboratorios” y desde el Modelo Educativo Digital Transmoderno (MEDIT) y en cumplimiento de la estrategia institucional “Plan de recursos educativos”</t>
  </si>
  <si>
    <t>Adquisición de Equipos de Cómputo Portátiles para el Centro de Gestión del Conocimiento y Aprendizaje (CGCA), de la Seccional Girardot de la UCundinamarca.</t>
  </si>
  <si>
    <t>Robustecer los recursos educativos del Centro de Gestión del Conocimiento y Aprendizaje (CGCA), de la seccional Girardot de la UCundinamarca, a través de la adquisición de equipos de cómputo portátiles para la implementación de la estrategia institucional “Plan de Recursos Educativos” en el marco del Modelo Educativo Digital Transmoderno – MEDIT.</t>
  </si>
  <si>
    <t>Adquisición de Equipos de Cómputo Portátiles para el Centro de Recursos Educativos (CRE) en la Seccional Girardot de la UCundinamarca.</t>
  </si>
  <si>
    <t>Fortalecer el centro de recursos educativos (CRE) a traves de la compra de los equipos requeridos, que permitirán ampliar la cobertura y mejorar la prestación del servicio el Centro de Recursos Educativos (CRE) de la seccional Girardot de la UCundinamarca, dando así respuesta a los requerimientos de equipos tecnológicos por parte de los usuarios académicos de la seccional y que permitan acceder a softwares especializados para el desarrollo de su crecimiento académico en los programas de la seccional</t>
  </si>
  <si>
    <t>Exoneraciones de matrícula como apoyo socioeconómico para la optimización de la permanencia estudiantil de estudiantes de pregrado de la Seccional Girardot de la UCundinamarca.</t>
  </si>
  <si>
    <t>Promover la permanencia estudiantil en la Seccional Girardot de la UCundinamarca, a través de la exoneración de matrícula como apoyo socio económico a estudiantes en situación de vulnerabilidad y como incentivo para estudiantes que se destaquen, desde el modelo Educativo Digital Transmoderno MEDIT, y en cumplimiento de la estrategia institucional de “Seguimiento a los programas de Bienestar Universitario, con el fin de fortalecer la calidad y aumentar la cobertura”.</t>
  </si>
  <si>
    <t>Adquisición de termohigrómetro digital y deshumidificador para el depósito de los Archivos de la Universidad de Cundinamarca, Seccional Girardot.</t>
  </si>
  <si>
    <t>Salvaguardar la memoria documental de la Seccional Girardot de la UCundinamarca, a través de la compra de termohigrometro digital y deshumidificador que permita controlar la humedad en el depósito del archivo de la Seccional, en cumplimiento de la normatividad establecida por el Archivo General de la Nación y la estrategia institucional dispuesta en el Plan de Desarrollo 2020-2023, relacionada con “Implementar el Modelo Integrado de Planeación y Gestión (MIPG)”, en el marco de la Organización universitaria inteligente con alma y corazón.</t>
  </si>
  <si>
    <t>Fortalecimiento y visibilidad de la investigación de la Seccional de Girardot de la Universidad de Cundinamarca.</t>
  </si>
  <si>
    <t>Incentivar y dinamizar la ciencia, tecnología e innovación en la Seccional Girardot de la UCundinamarca, a través del financiamiento de convocatorias para el desarrollo de proyectos de investigación que deriven en productos que beneficien a toda la comunidad académica local y translocal, y en el incremento de docentes y estudiantes investigadores desde el Modelo Educativo Digital Transmoderno MEDIT, de cara al cumplimiento de la estrategia institucional dispuesta en el Plan de Desarrollo 2020-2023 de la UdeC, relacionada con la Ciencia, Tecnología e Innovación.</t>
  </si>
  <si>
    <t>Adquisición de Equipos Analíticos para el Laboratorio de Aguas de la Seccional Girardot de la UCundinamarca.</t>
  </si>
  <si>
    <t>Fortalecimiento de laboratorios  de la Ucundinamarca Seccional Girardot traves de la compra de equipos de laboratorio acorde con la visión del programa de Ingeniería Ambiental, donde los procesos de formación y aprendizaje, ciencia, tecnología e innovación e interacción social universitaria priorizan estudios de caso a nivel ambiental, contribuyendo a la visibilidad del programa y de la institución a nivel local y regional, orientado al desarrollo social y a la toma de decisiones de los actores asociados a la administración del recursos naturales; en razón a ello, la adquisicion de equipos para desarrollar prácticas de laboratorio en el componente experimental de Campos de Aprendizaje disciplinar contribuirá a que los laboratorios de la seccional cumplan con la condiciones, normas y estándares de análisis enmarcados en la normatividad ICONTEC-ISO 17025.</t>
  </si>
  <si>
    <t>Fomento de hábitos, estilos de vida saludables, y
aprovechamiento del tiempo libre - UCundinamarca 2024._x000D_</t>
  </si>
  <si>
    <t>UNIDAD ADMINISTRATIVA RESPONSABLE</t>
  </si>
  <si>
    <t>PLAN OPERATIVO ANUAL DE INVERSIONES 
UNIVERSIDAD DE CUNDINAMARCA 
POAI - VIGENCIA 2024</t>
  </si>
  <si>
    <t>NOMBRE DEL PROYECTO</t>
  </si>
  <si>
    <t>JEFE INMEDIATO</t>
  </si>
  <si>
    <t>CUENTA PRESUPUESTAL</t>
  </si>
  <si>
    <t>ASIGNACIÓN INICIAL POR CUENTA ACUERDO 19 DE 15 DE DICIEMBRE DE 2022</t>
  </si>
  <si>
    <t xml:space="preserve">VALOR PROYECTO </t>
  </si>
  <si>
    <t>a) Inversión Misional</t>
  </si>
  <si>
    <t>b) Inversión institucional</t>
  </si>
  <si>
    <t>Dirección Administrativa de la Extensión Facatativá</t>
  </si>
  <si>
    <t>Adquisición de equipos y mobiliario para la modernización de los laboratorios de Ciencias Agropecuarias y Ambientales de la Universidad de Cundinamarca, Extensión Facatativá.</t>
  </si>
  <si>
    <t>Adquisición de equipos portátiles y complementación de laboratorios móviles para la Extensión Facatativá de la Universidad de Cundinamarca.</t>
  </si>
  <si>
    <t>Exoneraciones de matrícula como apoyo socioeconómico para la optimización de la permanencia estudiantil de estudiantes de pregrado de la Extensión Facatativá de la Universidad de Cundinamarca.</t>
  </si>
  <si>
    <t>Adecuación de una sala lúdica en el bloque A de la Universidad de Cundinamarca, Extensión Facatativá.</t>
  </si>
  <si>
    <t>Adquisición de componentes y equipos audiovisuales para el mejoramiento del servicio de préstamo de elementos tecnológicos del CGCA (Biblioteca) de la Universidad de Cundinamarca, Extensión Facatativá.</t>
  </si>
  <si>
    <t>Adquirir una aspiradora inalámbrica para la limpieza y conservación en el depósito del Archivo documental en la Extensión Facatativá de la Universidad de Cundinamarca.</t>
  </si>
  <si>
    <t>Fortalecimiento y visibilidad de la investigación en la Extensión Facatativá de la Universidad de Cundinamarca.</t>
  </si>
  <si>
    <t>Fortalecer al centro de gestión del conocimiento y el aprendizaje (CGCA) de la universidad de Cundinamarca, extensión Facatativá con sistema de equipos tecnológicos audiovisuales tales como la adquisición equipos portátiles, Consola de audio, Micrófonos Amplificador parlantes micrófonos video beam, cámaras de alta definición, trípodes, importadoras exportadoras de video y audio, computadores portátiles, los cuales aportaran al cumplimiento del marco de la estrategia Campo multidimensional de aprendizaje (CMA) Institucional, organizativo y digital.</t>
  </si>
  <si>
    <t>Salvaguardar la memoria documental de la Extensión facatativá de la UCundinamarca, a través de la compra de una aspiradora inalámbrica que permita la limpieza y conservación en el depósito del archivo de la Extensión, en cumplimiento de la normatividad establecida por el Archivo General de la Nación y la estrategia institucional dispuesta en el Plan de Desarrollo 2020-2023, relacionada con “Implementar el Modelo Integrado de Planeación y Gestión (MIPG)”, en el marco de la Organización universitaria inteligente con alma y corazón.</t>
  </si>
  <si>
    <t>Incentivar y dinamizar la ciencia, tecnología e innovación en la extensión Facatativa de la UCundinamarca, a través del financiamiento de convocatorias para el desarrollo de proyectos de investigación que deriven en productos que beneficien a toda la comunidad académica local y translocal, y en el incremento de docentes y estudiantes investigadores desde el Modelo Educativo Digital Transmoderno MEDIT, de cara al cumplimiento de la estrategia institucional dispuesta en el Plan de Desarrollo 2020-2023 de la UdeC, relacionada con la Ciencia, Tecnología e Innovación</t>
  </si>
  <si>
    <t>Actualizar los laboratorios agroambientales de la Extensión Facatativá, con la adquisición de nuevos equipos y mobiliario, en marco del Modelo Educativo Digital Transmoderno – MEDIT, en cumplimiento del frente estratégico “Organización universitaria inteligente con alma y corazón”, el “Plan de Recursos Educativos” y basados en el pilar de alta calidad, logrando procesos de altos estándares de satisfacción al usuario.
 Asimismo, en marco del Plan estratégico 2016-2026, en el cual se establece que, con relación a los Recursos de Apoyo Académico, la institución debe contar con laboratorios suficientes y adecuados para la formación, el aprendizaje y la investigación.</t>
  </si>
  <si>
    <t>La finalidad del proyecto es fortalecer a la extensión Facatativá a traves de la adquisición y equipamiento de un conjunto de racks móviles, que permitan almacenar y movilizar un conjunto de equipos portátiles, para ser empleados por los docentes en el desarrollo de prácticas académicas en los salones asignados para los campos de aprendizaje, de esta forma se descongestionarían los laboratorios actuales y se podrían liberar algunos de dichos espacios para el desarrollo de clases teóricas, dando así cara al aseguramiento de la calidad académica en coherencia con el Modelo Educativo Digital Transmoderno (MEDIT).
Estos racks deben contar con las características para poder albergar entre 20 y 30 portátiles de forma segura y con un sistema de suministro de energía que facilite su utilización en los salones de clase sin los problemas que actualmente se presenta por el número de conectores eléctricos disponibles.</t>
  </si>
  <si>
    <t>Fortalecer la permanencia estudiantil en la Extensión Facatativá de la UCundinamarca, a través del otorgamiento de becas para la exoneración de matrícula como apoyo socio económico a estudiantes en situación de vulnerabilidad y como incentivo para estudiantes que se destaquen; desde el modelo Educativo Digital Transmoderno MEDIT, y en cumplimiento de la estrategia institucional de “Seguimiento a los programas de Bienestar Universitario, con el fin de fortalecer la calidad y aumentar la cobertura”.</t>
  </si>
  <si>
    <t>Adecuación de la sala ludica del bloque A de la  Ucundinamarca extensión Facatativa, a través de la contratación de obra de adecuación, en lo relacionado con el “Desarrollo físico, mejoramiento de la infraestructura, modernización y adecuación de laboratorios” y desde el Modelo Educativo Digital Transmoderno (MEDIT) y en cumplimiento de la estrategia institucional “Plan de recursos educativos”</t>
  </si>
  <si>
    <t>Dirección Administrativa de la Extension Soacha</t>
  </si>
  <si>
    <t>Dirección Administrativa de la Extension Chia - Zipaquirá</t>
  </si>
  <si>
    <t>Dirección Administrativa de la Seccional Ubate</t>
  </si>
  <si>
    <t>ASIGNACIÓN INICIAL POR CUENTA ACUERDO 019 DE 19 DE DICIEMBRE DE 2023</t>
  </si>
  <si>
    <t>RUBRO</t>
  </si>
  <si>
    <t>ALOJAMIENTO; SERVICIOS DE SUMINISTROS DE COMIDAS Y BEBIDAS</t>
  </si>
  <si>
    <t>SERVICIOS DE TRANSPORTE DE PASAJEROS</t>
  </si>
  <si>
    <t>SERVICIOS DE ARRENDAMIENTO O ALQUILER SIN OPERARIO</t>
  </si>
  <si>
    <t xml:space="preserve">OTROS SERVICIOS DE FABRICACIÓN; SERVICIOS DE EDICIÓN, IMPRESIÓN Y REPRODUCCIÓN; SERVICIOS DE RECUPERACIÓN DE MATERIALES </t>
  </si>
  <si>
    <t>EQUIPO DE TRANSPORTE</t>
  </si>
  <si>
    <t>OTROS SERVICIOS PROFESIONALES, CIENTÍFICOS Y TÉCNICOS</t>
  </si>
  <si>
    <t>MUEBLES, INSTRUMENTOS MUSICALES, ARTÍCULOS DE DEPORTE Y ANTIGÜEDADES</t>
  </si>
  <si>
    <t>MAQUINARIA DE OFICINA, CONTABILIDAD E INFORMÁTICA</t>
  </si>
  <si>
    <t>MAQUINARIA Y APRATOS ELECTRICOS</t>
  </si>
  <si>
    <t>OTROS BIENES TRANSPORTABLES N.C.P.(no clasificados en otra parte)</t>
  </si>
  <si>
    <t>PRODUCTOS METÁLICOS ELABORADOS (EXCEPTO MAQUINARIA Y EQUIPO)</t>
  </si>
  <si>
    <t>SERVICIOS DE TELECOMUNICACIONES, TRANSMISIÓN Y SUMINISTRO DE INFORMACIÓN</t>
  </si>
  <si>
    <t>MAQUINARIA PARA USO GENERAL</t>
  </si>
  <si>
    <t>MAQUINARIA PARA USOS ESPECIALES</t>
  </si>
  <si>
    <t>OTROS SERVICIOS PROFESIONALES, CIENTIFICOS Y TECNICOS</t>
  </si>
  <si>
    <t>SERVICIOS DE FABRICACIÓN DE INSUMOS FÍSICOS QUE SON PROPIEDAD DE OTROS</t>
  </si>
  <si>
    <t xml:space="preserve">SUELDO BÁSICO PERSONAL ADMINISTRATIVO OCASIONAL  </t>
  </si>
  <si>
    <t xml:space="preserve">AUXILIO DE TRANSPORTE PERSONAL ADMINISTRATIVO OCASIONAL  </t>
  </si>
  <si>
    <t xml:space="preserve">PRIMA DE SERVICIO PERSONAL ADMINISTRATIVO OCASIONAL  </t>
  </si>
  <si>
    <t xml:space="preserve">AUXILIO DE CESANTÍAS  PERSONAL ADMINISTRATIVO OCASIONAL  </t>
  </si>
  <si>
    <t xml:space="preserve">VACACIONES PERSONAL ADMINISTRATIVO OCASIONAL  </t>
  </si>
  <si>
    <t>PASTA O PULPA, PAPEL Y PRODUCTOS DE PAPEL; IMPRESOS Y ARTÍCULOS RELACIONADOS</t>
  </si>
  <si>
    <t>OTROS PRODUCTOS QUÍMICOS; FIBRAS ARTIFICIALES (O FIBRAS INDUSTRIALES HECHAS POR EL HOMBRE)</t>
  </si>
  <si>
    <t>SERVICIOS POSTALES Y DE MENSAJERÍA</t>
  </si>
  <si>
    <t>SERVICIOS DE EDUCACIÓN</t>
  </si>
  <si>
    <t>SERVICIOS DE ESPARCIMIENTO, CULTURALES Y DEPORTIVOS</t>
  </si>
  <si>
    <t>MEMBRESIAS, AFILIACIONES Y CUOTAS DE SOSTENIMIENTO</t>
  </si>
  <si>
    <t>DISTINTAS A MEMBRESIAS</t>
  </si>
  <si>
    <t>APOYOS SOCIOECONOMICOS A ESTUDIANTES</t>
  </si>
  <si>
    <t>BENEFICIOS EDUCATIVOS A LA COMUNIDAD UNIVERSITARIA</t>
  </si>
  <si>
    <t>SERVICIOS DE VENTA AL POR MENOR</t>
  </si>
  <si>
    <t>SERVICIOS DE SOPORTE</t>
  </si>
  <si>
    <t>OTROS SERVICIOS DE FABRICACIÓN; SERVICIOS DE EDICIÓN, IMPRESIÓN Y REPRODUCCIÓN; SERVICIOS DE RECUPERACIÓN DE MATERIALES</t>
  </si>
  <si>
    <t>ARTÍCULOS TEXTILES (EXCEPTO PRENDAS DE VESTIR)</t>
  </si>
  <si>
    <t>PRODUCTOS DE MADERA, CORCHO, CESTERÍA Y ESPARTERÍA</t>
  </si>
  <si>
    <t>PRODUCTOS DE LA AGRICULTURA Y LA HORTICULTURA</t>
  </si>
  <si>
    <t>EQUIPO Y APARATOS DE RADIO, TELEVISIÓN Y COMUNICACIONES</t>
  </si>
  <si>
    <t>APARATOS MÉDICOS, INSTRUMENTOS ÓPTICOS Y DE PRECISIÓN, RELOJES</t>
  </si>
  <si>
    <r>
      <t>Dirección de Planeación Institucional-</t>
    </r>
    <r>
      <rPr>
        <b/>
        <sz val="9"/>
        <rFont val="Century Gothic"/>
        <family val="2"/>
      </rPr>
      <t>Calidad</t>
    </r>
  </si>
  <si>
    <r>
      <t xml:space="preserve">Dirección de Planeación Institucional- </t>
    </r>
    <r>
      <rPr>
        <b/>
        <sz val="9"/>
        <rFont val="Century Gothic"/>
        <family val="2"/>
      </rPr>
      <t>SEGURIDAD DE LA INFORMACIÓN</t>
    </r>
  </si>
  <si>
    <t>PRODUCTOS DE CAUCHO Y PLÁSTICO</t>
  </si>
  <si>
    <t>SERVICIOS DE CONSTRUCCIÓN</t>
  </si>
  <si>
    <t>OTROS SERVICIOS PROFESIONALES,  CIENTÍFICOS Y TÉCNICOS</t>
  </si>
  <si>
    <t>SERVICIOS DE FABRICACION DE INSUMOS FISICOS QUE SON PROPIEDAD DE OTROS</t>
  </si>
  <si>
    <t>TEJIDO DE PUNTO O GANCHILLO; PRENDAS DE VESTIR</t>
  </si>
  <si>
    <t>QUÍMICOS BÁSICOS</t>
  </si>
  <si>
    <t>VIDRIO Y PRODUCTOS DE VIDRIO Y OTROS PRODUCTOS NO METÁLICOS N.C.P.</t>
  </si>
  <si>
    <t>MUEBLES; OTROS BIENES TRANSPORTABLES N.C.P.</t>
  </si>
  <si>
    <t>MAQUINARIA Y APARATOS ELÉCTRICOS</t>
  </si>
  <si>
    <t xml:space="preserve">OTROS SERVICIOS PROFESIONALES, CIENTÍFICOS Y TÉCNICOS - SERVICIOS CIENTÍFICOS Y OTROS SERVICIOS TÉCNICOS </t>
  </si>
  <si>
    <t>OTROS SERVICIOS PROFESIONALES, CIENTÍFICOS Y TÉCNICOS - SERVICIOS DE CONSULTORÍA EN ADMINISTRACIÓN Y SERVICIOS DE GESTIÓN; SERVICIOS DE TECNOLOGÍA DE LA INFORMACIÓN</t>
  </si>
  <si>
    <t>OTROS SERVICIOS PROFESIONALES, CIENTÍFICOS Y TÉCNICOS - OTROS SERVICIOS PROFESIONALES Y TÉCNICOS NCP</t>
  </si>
  <si>
    <t>ANIMALES VIVOS Y PRODUCTOS ANIMALES (EXCEPTO LA CARNE)</t>
  </si>
  <si>
    <t>PRODUCTOS DE HORNOS DE COQUE; PRODUCTOS DE REFINACIÓN DE PETRÓLEO Y COMBUSTIBLE NUCLEAR</t>
  </si>
  <si>
    <t>METALES BÁSICOS</t>
  </si>
  <si>
    <t>OTROS SERVICIOS PROFESIONALES, CIENTÍFICOS Y TÉCNICOS - SERVICIOS CIENTÍFICOS Y OTROS SERVICIOS TÉCNICOS</t>
  </si>
  <si>
    <t>Gestión y fortalecimiento de la Política de Graduados de la Universidad de Cundinamarca 2024</t>
  </si>
  <si>
    <t>Oficina de Graduados</t>
  </si>
  <si>
    <t>Consolidar la Política de Graduados de la Universidad de Cundinamarca, a través de la inversión, contratación y pago de recursos para el fortalecimiento de bases de datos y desarrollo durante la vigencia 2024, de talleres de formación a la empleabilidad y el emprendimiento, y de eventos relacionados con el congreso anual, la feria laboral universitaria, los encuentros deportivos y culturales y demás escenarios que, desde el Modelo Educativo Digital Transmoderno – MEDIT, contribuyen al cumplimiento de la estrategia institucional “Observatorio de graduados”.</t>
  </si>
  <si>
    <r>
      <t>Dirección de Planeación Institucional-</t>
    </r>
    <r>
      <rPr>
        <b/>
        <sz val="9"/>
        <rFont val="Century Gothic"/>
        <family val="2"/>
      </rPr>
      <t xml:space="preserve"> AMBIENTAL</t>
    </r>
  </si>
  <si>
    <t xml:space="preserve">
Contribuir al fortalecimiento del bienestar universitario constitutivo de la vida y la libertad de la UCundinamarca, a través de la contratación de personal para la dinamización de espacios culturales, artísticos, deportivos, y de formación, y la gestión de actividades enrutadas hacia la adquisición de hábitos de vida saludable y la promoción y prevención enfermedades; de cara al aseguramiento de la calidad académica en coherencia con el Modelo Educativo Digital Transmoderno (MEDIT), y en cumplimiento de la estrategia institucional “Implementación de la política y del modelo de Bienestar Universitario”.</t>
  </si>
  <si>
    <t>TOTAL INVERSIÓN MISIONAL FONDO CIENCIA TECNOLOGÍA E INNOVACIÓN</t>
  </si>
  <si>
    <t xml:space="preserve">TOTAL INVERSION MISIONAL  </t>
  </si>
  <si>
    <t xml:space="preserve">TOTAL INVERSION INSTITUCIONAL </t>
  </si>
  <si>
    <t xml:space="preserve">TOTAL INVERSION MISIONAL  + TOTAL INVERSION INSTITUCIONAL  </t>
  </si>
  <si>
    <t>ACUERDO 010 DE 19 DE DICIEMBRE DE 2023                                                                                                                                               "POR EL CUAL SE APRUEBAN LOS COMPUTOS DE RENTAS Y GASTOS DEL PRESUPUESTO GENERAL Y LOS PRESUPUESTOS DE LOS FONDOS ESPECIALES DE LA UNIVERISDAD DE CUNDINAMARCA PARA LA VIGENCIA FISCAL AÑO 2024"</t>
  </si>
  <si>
    <t>ACUERDO 010 DE 19 DE DICIEMBRE DE 2023                                                                                                                                                         "POR EL CUAL SE APRUEBAN LOS COMPUTOS DE RENTAS Y GASTOS DEL PRESUPUESTO GENERAL Y LOS PRESUPUESTOS DE LOS FONDOS ESPECIALES DE LA UNIVERISDAD DE CUNDINAMARCA PARA LA VIGENCIA FISCAL AÑO 2024"</t>
  </si>
  <si>
    <t xml:space="preserve">a.) Inversión Fondo Especial de Seccionales y Extensiones </t>
  </si>
  <si>
    <t>TOTAL DE INVERSIÓN FONDO ESPECIAL DE SECCIONALES Y EXTENSIONES</t>
  </si>
  <si>
    <t>TOTAL INVERSIÓN MISIONAL FONDO CIENCIA TECNOLOGÍA E INNOVACIÓN+TOTAL DE INVERSIÓN FONDO ESPECIAL DE SECCIONALES Y EXTENSIONES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</si>
</sst>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4" formatCode="_-&quot;$&quot;\ * #,##0.00_-;\-&quot;$&quot;\ * #,##0.00_-;_-&quot;$&quot;\ * &quot;-&quot;??_-;_-@_-"/>
    <numFmt numFmtId="43" formatCode="_-* #,##0.00_-;\-* #,##0.00_-;_-* &quot;-&quot;??_-;_-@_-"/>
    <numFmt numFmtId="164" formatCode="_-&quot;$&quot;\ * #,##0_-;\-&quot;$&quot;\ * #,##0_-;_-&quot;$&quot;\ * &quot;-&quot;??_-;_-@_-"/>
    <numFmt numFmtId="165" formatCode="_-* #,##0_-;\-* #,##0_-;_-* &quot;-&quot;??_-;_-@_-"/>
    <numFmt numFmtId="166" formatCode="00"/>
  </numFmts>
  <fonts count="15" x14ac:knownFonts="1">
    <font>
      <sz val="11"/>
      <color theme="1"/>
      <name val="Calibri"/>
      <family val="2"/>
      <scheme val="minor"/>
    </font>
    <font>
      <sz val="11"/>
      <color theme="1"/>
      <name val="Calibri"/>
      <family val="2"/>
      <scheme val="minor"/>
    </font>
    <font>
      <b/>
      <sz val="9"/>
      <color rgb="FFFFFFFF"/>
      <name val="Century Gothic"/>
      <family val="2"/>
    </font>
    <font>
      <sz val="9"/>
      <name val="Century Gothic"/>
      <family val="2"/>
    </font>
    <font>
      <b/>
      <sz val="9"/>
      <color theme="1"/>
      <name val="Century Gothic"/>
      <family val="2"/>
    </font>
    <font>
      <b/>
      <sz val="9"/>
      <color theme="0"/>
      <name val="Century Gothic"/>
      <family val="2"/>
    </font>
    <font>
      <sz val="9"/>
      <color theme="1"/>
      <name val="Century Gothic"/>
      <family val="2"/>
    </font>
    <font>
      <b/>
      <sz val="11"/>
      <color theme="1"/>
      <name val="Calibri"/>
      <family val="2"/>
      <scheme val="minor"/>
    </font>
    <font>
      <b/>
      <sz val="20"/>
      <color theme="9" tint="-0.499984740745262"/>
      <name val="Calibri"/>
      <family val="2"/>
      <scheme val="minor"/>
    </font>
    <font>
      <sz val="12"/>
      <color theme="1"/>
      <name val="Arial"/>
      <family val="2"/>
    </font>
    <font>
      <sz val="11"/>
      <name val="Calibri"/>
      <family val="2"/>
      <scheme val="minor"/>
    </font>
    <font>
      <b/>
      <sz val="9"/>
      <name val="Century Gothic"/>
      <family val="2"/>
    </font>
    <font>
      <sz val="10"/>
      <color theme="1"/>
      <name val="Calibri"/>
      <family val="2"/>
      <scheme val="minor"/>
    </font>
    <font>
      <b/>
      <sz val="11"/>
      <name val="Calibri"/>
      <family val="2"/>
      <scheme val="minor"/>
    </font>
    <font>
      <i/>
      <sz val="9"/>
      <color theme="1"/>
      <name val="Century Gothic"/>
      <family val="2"/>
    </font>
  </fonts>
  <fills count="15">
    <fill>
      <patternFill patternType="none"/>
    </fill>
    <fill>
      <patternFill patternType="gray125"/>
    </fill>
    <fill>
      <patternFill patternType="solid">
        <fgColor rgb="FF006600"/>
        <bgColor rgb="FF000000"/>
      </patternFill>
    </fill>
    <fill>
      <patternFill patternType="solid">
        <fgColor rgb="FF00660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79998168889431442"/>
        <bgColor rgb="FFF4B083"/>
      </patternFill>
    </fill>
    <fill>
      <patternFill patternType="solid">
        <fgColor theme="7" tint="0.59999389629810485"/>
        <bgColor indexed="64"/>
      </patternFill>
    </fill>
    <fill>
      <patternFill patternType="solid">
        <fgColor theme="7" tint="0.59999389629810485"/>
        <bgColor rgb="FFF4B083"/>
      </patternFill>
    </fill>
    <fill>
      <patternFill patternType="solid">
        <fgColor theme="7" tint="0.59999389629810485"/>
        <bgColor rgb="FFF7CAAC"/>
      </patternFill>
    </fill>
    <fill>
      <patternFill patternType="solid">
        <fgColor theme="7" tint="0.79998168889431442"/>
        <bgColor rgb="FFF7CAAC"/>
      </patternFill>
    </fill>
    <fill>
      <patternFill patternType="solid">
        <fgColor theme="7" tint="0.79998168889431442"/>
        <bgColor rgb="FFDEEAF6"/>
      </patternFill>
    </fill>
    <fill>
      <patternFill patternType="solid">
        <fgColor theme="7" tint="0.79998168889431442"/>
        <bgColor rgb="FFFCE4D6"/>
      </patternFill>
    </fill>
    <fill>
      <patternFill patternType="solid">
        <fgColor theme="9" tint="0.39997558519241921"/>
        <bgColor indexed="64"/>
      </patternFill>
    </fill>
    <fill>
      <patternFill patternType="solid">
        <fgColor theme="9" tint="0.599993896298104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s>
  <cellStyleXfs count="6">
    <xf numFmtId="0" fontId="0" fillId="0" borderId="0"/>
    <xf numFmtId="43"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0" fontId="9" fillId="0" borderId="0"/>
    <xf numFmtId="0" fontId="9" fillId="0" borderId="0"/>
  </cellStyleXfs>
  <cellXfs count="251">
    <xf numFmtId="0" fontId="0" fillId="0" borderId="0" xfId="0"/>
    <xf numFmtId="0" fontId="6" fillId="0" borderId="0" xfId="0" applyFont="1" applyAlignment="1">
      <alignment wrapText="1"/>
    </xf>
    <xf numFmtId="0" fontId="6" fillId="0" borderId="0" xfId="0" applyFont="1"/>
    <xf numFmtId="0" fontId="6" fillId="4" borderId="0" xfId="0" applyFont="1" applyFill="1"/>
    <xf numFmtId="0" fontId="3" fillId="4" borderId="0" xfId="0" applyFont="1" applyFill="1" applyAlignment="1">
      <alignment horizontal="center" vertical="center" wrapText="1"/>
    </xf>
    <xf numFmtId="0" fontId="7" fillId="0" borderId="0" xfId="0" applyFont="1" applyAlignment="1">
      <alignment horizontal="left" wrapText="1"/>
    </xf>
    <xf numFmtId="166" fontId="1" fillId="6" borderId="1" xfId="4" applyNumberFormat="1" applyFont="1" applyFill="1" applyBorder="1" applyAlignment="1">
      <alignment vertical="center" wrapText="1"/>
    </xf>
    <xf numFmtId="0" fontId="10" fillId="5" borderId="1" xfId="4" applyFont="1" applyFill="1" applyBorder="1" applyAlignment="1">
      <alignment vertical="center" wrapText="1"/>
    </xf>
    <xf numFmtId="0" fontId="1" fillId="5" borderId="1" xfId="4" applyFont="1" applyFill="1" applyBorder="1" applyAlignment="1">
      <alignment vertical="center" wrapText="1"/>
    </xf>
    <xf numFmtId="0" fontId="3" fillId="5" borderId="1" xfId="0" applyFont="1" applyFill="1" applyBorder="1" applyAlignment="1">
      <alignment horizontal="left" vertical="center" wrapText="1"/>
    </xf>
    <xf numFmtId="49" fontId="1" fillId="5" borderId="1" xfId="4" applyNumberFormat="1" applyFont="1" applyFill="1" applyBorder="1" applyAlignment="1">
      <alignment vertical="center" wrapText="1"/>
    </xf>
    <xf numFmtId="166" fontId="0" fillId="5" borderId="1" xfId="4" applyNumberFormat="1" applyFont="1" applyFill="1" applyBorder="1" applyAlignment="1">
      <alignment vertical="center" wrapText="1"/>
    </xf>
    <xf numFmtId="166" fontId="1" fillId="5" borderId="1" xfId="4" applyNumberFormat="1" applyFont="1" applyFill="1" applyBorder="1" applyAlignment="1">
      <alignment vertical="center" wrapText="1"/>
    </xf>
    <xf numFmtId="165" fontId="6" fillId="4" borderId="0" xfId="0" applyNumberFormat="1" applyFont="1" applyFill="1"/>
    <xf numFmtId="0" fontId="3" fillId="7" borderId="1" xfId="0" applyFont="1" applyFill="1" applyBorder="1" applyAlignment="1">
      <alignment horizontal="left" vertical="center" wrapText="1"/>
    </xf>
    <xf numFmtId="49" fontId="1" fillId="7" borderId="1" xfId="4" applyNumberFormat="1" applyFont="1" applyFill="1" applyBorder="1" applyAlignment="1">
      <alignment vertical="center" wrapText="1"/>
    </xf>
    <xf numFmtId="0" fontId="1" fillId="7" borderId="1" xfId="4" applyFont="1" applyFill="1" applyBorder="1" applyAlignment="1">
      <alignment vertical="center" wrapText="1"/>
    </xf>
    <xf numFmtId="0" fontId="10" fillId="7" borderId="1" xfId="4" applyFont="1" applyFill="1" applyBorder="1" applyAlignment="1">
      <alignment vertical="center" wrapText="1"/>
    </xf>
    <xf numFmtId="0" fontId="1" fillId="7" borderId="1" xfId="4" applyFont="1" applyFill="1" applyBorder="1" applyAlignment="1">
      <alignment horizontal="left" vertical="center" wrapText="1"/>
    </xf>
    <xf numFmtId="1" fontId="10" fillId="7" borderId="1" xfId="4" applyNumberFormat="1" applyFont="1" applyFill="1" applyBorder="1" applyAlignment="1">
      <alignment vertical="center" wrapText="1"/>
    </xf>
    <xf numFmtId="0" fontId="3" fillId="7" borderId="1" xfId="0" applyFont="1" applyFill="1" applyBorder="1" applyAlignment="1">
      <alignment horizontal="center" vertical="center" wrapText="1"/>
    </xf>
    <xf numFmtId="166" fontId="1" fillId="8" borderId="1" xfId="4" applyNumberFormat="1" applyFont="1" applyFill="1" applyBorder="1" applyAlignment="1">
      <alignment vertical="center"/>
    </xf>
    <xf numFmtId="164" fontId="6" fillId="4" borderId="0" xfId="0" applyNumberFormat="1" applyFont="1" applyFill="1"/>
    <xf numFmtId="49" fontId="1" fillId="5" borderId="1" xfId="4" applyNumberFormat="1" applyFont="1" applyFill="1" applyBorder="1" applyAlignment="1">
      <alignment vertical="center"/>
    </xf>
    <xf numFmtId="166" fontId="1" fillId="8" borderId="1" xfId="4" applyNumberFormat="1" applyFont="1" applyFill="1" applyBorder="1" applyAlignment="1">
      <alignment vertical="center" wrapText="1"/>
    </xf>
    <xf numFmtId="0" fontId="1" fillId="5" borderId="1" xfId="4" applyFont="1" applyFill="1" applyBorder="1" applyAlignment="1">
      <alignment vertical="center"/>
    </xf>
    <xf numFmtId="0" fontId="0" fillId="5" borderId="1" xfId="4" applyFont="1" applyFill="1" applyBorder="1" applyAlignment="1">
      <alignment vertical="center" wrapText="1"/>
    </xf>
    <xf numFmtId="166" fontId="1" fillId="7" borderId="1" xfId="4" applyNumberFormat="1" applyFont="1" applyFill="1" applyBorder="1" applyAlignment="1">
      <alignment vertical="center" wrapText="1"/>
    </xf>
    <xf numFmtId="0" fontId="6" fillId="5" borderId="1" xfId="0" applyFont="1" applyFill="1" applyBorder="1" applyAlignment="1">
      <alignment wrapText="1"/>
    </xf>
    <xf numFmtId="0" fontId="6" fillId="0" borderId="0" xfId="0" applyFont="1" applyAlignment="1">
      <alignment horizontal="center" vertical="center"/>
    </xf>
    <xf numFmtId="0" fontId="6" fillId="4" borderId="0" xfId="0" applyFont="1" applyFill="1" applyAlignment="1">
      <alignment wrapText="1"/>
    </xf>
    <xf numFmtId="0" fontId="1" fillId="11" borderId="1" xfId="5" applyFont="1" applyFill="1" applyBorder="1" applyAlignment="1">
      <alignment vertical="center" wrapText="1"/>
    </xf>
    <xf numFmtId="0" fontId="12" fillId="7" borderId="1" xfId="4" applyFont="1" applyFill="1" applyBorder="1" applyAlignment="1">
      <alignment vertical="center" wrapText="1"/>
    </xf>
    <xf numFmtId="1" fontId="1" fillId="5" borderId="1" xfId="4" applyNumberFormat="1" applyFont="1" applyFill="1" applyBorder="1" applyAlignment="1">
      <alignment vertical="center" wrapText="1"/>
    </xf>
    <xf numFmtId="1" fontId="1" fillId="12" borderId="1" xfId="4" applyNumberFormat="1" applyFont="1" applyFill="1" applyBorder="1" applyAlignment="1">
      <alignment vertical="center" wrapText="1"/>
    </xf>
    <xf numFmtId="166" fontId="10" fillId="5" borderId="1" xfId="4" applyNumberFormat="1" applyFont="1" applyFill="1" applyBorder="1" applyAlignment="1">
      <alignment vertical="center" wrapText="1"/>
    </xf>
    <xf numFmtId="0" fontId="3" fillId="5" borderId="2" xfId="0" applyFont="1" applyFill="1" applyBorder="1" applyAlignment="1">
      <alignment horizontal="center" vertical="center" wrapText="1"/>
    </xf>
    <xf numFmtId="0" fontId="3" fillId="5" borderId="2" xfId="0" applyFont="1" applyFill="1" applyBorder="1" applyAlignment="1">
      <alignment horizontal="left" vertical="center" wrapText="1"/>
    </xf>
    <xf numFmtId="0" fontId="3" fillId="5" borderId="1" xfId="0" applyFont="1" applyFill="1" applyBorder="1" applyAlignment="1">
      <alignment horizontal="center" vertical="center" wrapText="1"/>
    </xf>
    <xf numFmtId="0" fontId="1" fillId="5" borderId="1" xfId="5" applyFont="1" applyFill="1" applyBorder="1" applyAlignment="1">
      <alignment vertical="center" wrapText="1"/>
    </xf>
    <xf numFmtId="166" fontId="0" fillId="6" borderId="1" xfId="4" applyNumberFormat="1" applyFont="1" applyFill="1" applyBorder="1" applyAlignment="1">
      <alignment horizontal="left" vertical="center" wrapText="1"/>
    </xf>
    <xf numFmtId="1" fontId="0" fillId="7" borderId="1" xfId="4" applyNumberFormat="1" applyFont="1" applyFill="1" applyBorder="1" applyAlignment="1">
      <alignment vertical="center" wrapText="1"/>
    </xf>
    <xf numFmtId="0" fontId="6" fillId="7" borderId="1" xfId="0" applyFont="1" applyFill="1" applyBorder="1" applyAlignment="1">
      <alignment vertical="center" wrapText="1"/>
    </xf>
    <xf numFmtId="0" fontId="7" fillId="0" borderId="0" xfId="0" applyFont="1" applyAlignment="1">
      <alignment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43" fontId="5" fillId="2" borderId="8" xfId="1" applyFont="1" applyFill="1" applyBorder="1" applyAlignment="1">
      <alignment horizontal="center" vertical="center" wrapText="1"/>
    </xf>
    <xf numFmtId="42" fontId="2" fillId="3" borderId="10" xfId="2" applyFont="1" applyFill="1" applyBorder="1" applyAlignment="1">
      <alignment horizontal="center" vertical="center" wrapText="1"/>
    </xf>
    <xf numFmtId="164" fontId="2" fillId="3" borderId="6" xfId="0" applyNumberFormat="1" applyFont="1" applyFill="1" applyBorder="1" applyAlignment="1">
      <alignment horizontal="center" vertical="center" wrapText="1"/>
    </xf>
    <xf numFmtId="166" fontId="1" fillId="6" borderId="19" xfId="4" applyNumberFormat="1" applyFont="1" applyFill="1" applyBorder="1" applyAlignment="1">
      <alignment vertical="center" wrapText="1"/>
    </xf>
    <xf numFmtId="0" fontId="3" fillId="5" borderId="24" xfId="0" applyFont="1" applyFill="1" applyBorder="1" applyAlignment="1">
      <alignment horizontal="center" vertical="center" wrapText="1"/>
    </xf>
    <xf numFmtId="0" fontId="3" fillId="5" borderId="25" xfId="0" applyFont="1" applyFill="1" applyBorder="1" applyAlignment="1">
      <alignment horizontal="center" vertical="center" wrapText="1"/>
    </xf>
    <xf numFmtId="1" fontId="0" fillId="5" borderId="28" xfId="4" applyNumberFormat="1" applyFont="1" applyFill="1" applyBorder="1" applyAlignment="1">
      <alignment vertical="center" wrapText="1"/>
    </xf>
    <xf numFmtId="49" fontId="1" fillId="7" borderId="19" xfId="4" applyNumberFormat="1" applyFont="1" applyFill="1" applyBorder="1" applyAlignment="1">
      <alignment vertical="center" wrapText="1"/>
    </xf>
    <xf numFmtId="0" fontId="3" fillId="7" borderId="24" xfId="0" applyFont="1" applyFill="1" applyBorder="1" applyAlignment="1">
      <alignment horizontal="center" vertical="center" wrapText="1"/>
    </xf>
    <xf numFmtId="0" fontId="3" fillId="7" borderId="31" xfId="0" applyFont="1" applyFill="1" applyBorder="1" applyAlignment="1">
      <alignment horizontal="center" vertical="center" wrapText="1"/>
    </xf>
    <xf numFmtId="0" fontId="3" fillId="7" borderId="28" xfId="0" applyFont="1" applyFill="1" applyBorder="1" applyAlignment="1">
      <alignment horizontal="center" vertical="center" wrapText="1"/>
    </xf>
    <xf numFmtId="0" fontId="3" fillId="7" borderId="28" xfId="0" applyFont="1" applyFill="1" applyBorder="1" applyAlignment="1">
      <alignment horizontal="left" vertical="center" wrapText="1"/>
    </xf>
    <xf numFmtId="49" fontId="1" fillId="7" borderId="28" xfId="4" applyNumberFormat="1" applyFont="1" applyFill="1" applyBorder="1" applyAlignment="1">
      <alignment vertical="center" wrapText="1"/>
    </xf>
    <xf numFmtId="166" fontId="1" fillId="5" borderId="19" xfId="4" applyNumberFormat="1" applyFont="1" applyFill="1" applyBorder="1" applyAlignment="1">
      <alignment vertical="center" wrapText="1"/>
    </xf>
    <xf numFmtId="166" fontId="1" fillId="5" borderId="28" xfId="4" applyNumberFormat="1" applyFont="1" applyFill="1" applyBorder="1" applyAlignment="1">
      <alignment vertical="center" wrapText="1"/>
    </xf>
    <xf numFmtId="166" fontId="1" fillId="9" borderId="19" xfId="4" applyNumberFormat="1" applyFont="1" applyFill="1" applyBorder="1" applyAlignment="1">
      <alignment vertical="center" wrapText="1"/>
    </xf>
    <xf numFmtId="166" fontId="1" fillId="8" borderId="28" xfId="4" applyNumberFormat="1" applyFont="1" applyFill="1" applyBorder="1" applyAlignment="1">
      <alignment vertical="center" wrapText="1"/>
    </xf>
    <xf numFmtId="49" fontId="1" fillId="5" borderId="19" xfId="4" applyNumberFormat="1" applyFont="1" applyFill="1" applyBorder="1" applyAlignment="1">
      <alignment vertical="center" wrapText="1"/>
    </xf>
    <xf numFmtId="0" fontId="3" fillId="5" borderId="31"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6" fillId="5" borderId="28" xfId="0" applyFont="1" applyFill="1" applyBorder="1" applyAlignment="1">
      <alignment horizontal="center" vertical="center" wrapText="1"/>
    </xf>
    <xf numFmtId="0" fontId="3" fillId="7" borderId="33"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7" borderId="9" xfId="0" applyFont="1" applyFill="1" applyBorder="1" applyAlignment="1">
      <alignment horizontal="left" vertical="center" wrapText="1"/>
    </xf>
    <xf numFmtId="0" fontId="10" fillId="7" borderId="9" xfId="4" applyFont="1" applyFill="1" applyBorder="1" applyAlignment="1">
      <alignment vertical="center"/>
    </xf>
    <xf numFmtId="1" fontId="1" fillId="7" borderId="4" xfId="4" applyNumberFormat="1" applyFont="1" applyFill="1" applyBorder="1" applyAlignment="1">
      <alignment vertical="center" wrapText="1"/>
    </xf>
    <xf numFmtId="0" fontId="1" fillId="5" borderId="19" xfId="4" applyFont="1" applyFill="1" applyBorder="1" applyAlignment="1">
      <alignment vertical="center" wrapText="1"/>
    </xf>
    <xf numFmtId="0" fontId="10" fillId="5" borderId="28" xfId="4" applyFont="1" applyFill="1" applyBorder="1" applyAlignment="1">
      <alignment vertical="center" wrapText="1"/>
    </xf>
    <xf numFmtId="0" fontId="1" fillId="7" borderId="2" xfId="4" applyFont="1" applyFill="1" applyBorder="1" applyAlignment="1">
      <alignment vertical="center" wrapText="1"/>
    </xf>
    <xf numFmtId="0" fontId="1" fillId="5" borderId="28" xfId="4" applyFont="1" applyFill="1" applyBorder="1" applyAlignment="1">
      <alignment vertical="center" wrapText="1"/>
    </xf>
    <xf numFmtId="0" fontId="1" fillId="7" borderId="28" xfId="4" applyFont="1" applyFill="1" applyBorder="1" applyAlignment="1">
      <alignment vertical="center" wrapText="1"/>
    </xf>
    <xf numFmtId="0" fontId="2" fillId="2" borderId="33" xfId="0" applyFont="1" applyFill="1" applyBorder="1" applyAlignment="1">
      <alignment horizontal="center" vertical="center" wrapText="1"/>
    </xf>
    <xf numFmtId="0" fontId="2" fillId="2" borderId="9" xfId="0" applyFont="1" applyFill="1" applyBorder="1" applyAlignment="1">
      <alignment horizontal="center" vertical="center" wrapText="1"/>
    </xf>
    <xf numFmtId="43" fontId="5" fillId="2" borderId="9" xfId="1" applyFont="1" applyFill="1" applyBorder="1" applyAlignment="1">
      <alignment horizontal="center" vertical="center" wrapText="1"/>
    </xf>
    <xf numFmtId="0" fontId="10" fillId="7" borderId="19" xfId="4" applyFont="1" applyFill="1" applyBorder="1" applyAlignment="1">
      <alignment vertical="center" wrapText="1"/>
    </xf>
    <xf numFmtId="0" fontId="10" fillId="7" borderId="28" xfId="4" applyFont="1" applyFill="1" applyBorder="1" applyAlignment="1">
      <alignment vertical="center" wrapText="1"/>
    </xf>
    <xf numFmtId="0" fontId="3" fillId="5" borderId="37"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3" fillId="5" borderId="19" xfId="0" applyFont="1" applyFill="1" applyBorder="1" applyAlignment="1">
      <alignment horizontal="left" vertical="center" wrapText="1"/>
    </xf>
    <xf numFmtId="0" fontId="10" fillId="5" borderId="19" xfId="4" applyFont="1" applyFill="1" applyBorder="1" applyAlignment="1">
      <alignment vertical="center"/>
    </xf>
    <xf numFmtId="0" fontId="0" fillId="5" borderId="28" xfId="4" applyFont="1" applyFill="1" applyBorder="1" applyAlignment="1">
      <alignment vertical="center" wrapText="1"/>
    </xf>
    <xf numFmtId="166" fontId="1" fillId="10" borderId="19" xfId="4" applyNumberFormat="1" applyFont="1" applyFill="1" applyBorder="1" applyAlignment="1">
      <alignment vertical="center" wrapText="1"/>
    </xf>
    <xf numFmtId="0" fontId="1" fillId="7" borderId="19" xfId="4" applyFont="1" applyFill="1" applyBorder="1" applyAlignment="1">
      <alignment vertical="center"/>
    </xf>
    <xf numFmtId="49" fontId="1" fillId="7" borderId="28" xfId="4" applyNumberFormat="1" applyFont="1" applyFill="1" applyBorder="1" applyAlignment="1">
      <alignment vertical="center"/>
    </xf>
    <xf numFmtId="166" fontId="0" fillId="7" borderId="19" xfId="4" applyNumberFormat="1" applyFont="1" applyFill="1" applyBorder="1" applyAlignment="1">
      <alignment vertical="center" wrapText="1"/>
    </xf>
    <xf numFmtId="166" fontId="0" fillId="5" borderId="19" xfId="4" applyNumberFormat="1" applyFont="1" applyFill="1" applyBorder="1" applyAlignment="1">
      <alignment vertical="center" wrapText="1"/>
    </xf>
    <xf numFmtId="164" fontId="10" fillId="7" borderId="20" xfId="3" applyNumberFormat="1" applyFont="1" applyFill="1" applyBorder="1" applyAlignment="1">
      <alignment horizontal="center" vertical="center"/>
    </xf>
    <xf numFmtId="164" fontId="1" fillId="7" borderId="5" xfId="3" applyNumberFormat="1" applyFont="1" applyFill="1" applyBorder="1" applyAlignment="1">
      <alignment horizontal="center" vertical="center"/>
    </xf>
    <xf numFmtId="164" fontId="10" fillId="7" borderId="29" xfId="3" applyNumberFormat="1" applyFont="1" applyFill="1" applyBorder="1" applyAlignment="1">
      <alignment horizontal="center" vertical="center"/>
    </xf>
    <xf numFmtId="164" fontId="10" fillId="5" borderId="20" xfId="3" applyNumberFormat="1" applyFont="1" applyFill="1" applyBorder="1" applyAlignment="1">
      <alignment horizontal="center" vertical="center" wrapText="1"/>
    </xf>
    <xf numFmtId="164" fontId="1" fillId="5" borderId="5" xfId="3" applyNumberFormat="1" applyFont="1" applyFill="1" applyBorder="1" applyAlignment="1">
      <alignment horizontal="left" vertical="center"/>
    </xf>
    <xf numFmtId="164" fontId="1" fillId="5" borderId="5" xfId="3" applyNumberFormat="1" applyFont="1" applyFill="1" applyBorder="1" applyAlignment="1">
      <alignment horizontal="center" vertical="center"/>
    </xf>
    <xf numFmtId="164" fontId="1" fillId="10" borderId="5" xfId="3" applyNumberFormat="1" applyFont="1" applyFill="1" applyBorder="1" applyAlignment="1">
      <alignment horizontal="center" vertical="center"/>
    </xf>
    <xf numFmtId="164" fontId="10" fillId="5" borderId="5" xfId="3" applyNumberFormat="1" applyFont="1" applyFill="1" applyBorder="1" applyAlignment="1">
      <alignment horizontal="center" vertical="center"/>
    </xf>
    <xf numFmtId="164" fontId="0" fillId="5" borderId="5" xfId="3" applyNumberFormat="1" applyFont="1" applyFill="1" applyBorder="1" applyAlignment="1">
      <alignment horizontal="center" vertical="center"/>
    </xf>
    <xf numFmtId="164" fontId="10" fillId="5" borderId="5" xfId="3" applyNumberFormat="1" applyFont="1" applyFill="1" applyBorder="1" applyAlignment="1">
      <alignment horizontal="center" vertical="center" wrapText="1"/>
    </xf>
    <xf numFmtId="164" fontId="10" fillId="5" borderId="29" xfId="3" applyNumberFormat="1" applyFont="1" applyFill="1" applyBorder="1" applyAlignment="1">
      <alignment horizontal="center" vertical="center"/>
    </xf>
    <xf numFmtId="164" fontId="1" fillId="7" borderId="20" xfId="3" applyNumberFormat="1" applyFont="1" applyFill="1" applyBorder="1" applyAlignment="1">
      <alignment horizontal="center" vertical="center"/>
    </xf>
    <xf numFmtId="164" fontId="1" fillId="10" borderId="20" xfId="3" applyNumberFormat="1" applyFont="1" applyFill="1" applyBorder="1" applyAlignment="1">
      <alignment horizontal="left" vertical="center"/>
    </xf>
    <xf numFmtId="164" fontId="1" fillId="5" borderId="29" xfId="3" applyNumberFormat="1" applyFont="1" applyFill="1" applyBorder="1" applyAlignment="1">
      <alignment horizontal="center" vertical="center"/>
    </xf>
    <xf numFmtId="164" fontId="1" fillId="7" borderId="29" xfId="3" applyNumberFormat="1" applyFont="1" applyFill="1" applyBorder="1" applyAlignment="1">
      <alignment horizontal="center" vertical="center"/>
    </xf>
    <xf numFmtId="164" fontId="1" fillId="5" borderId="20" xfId="3" applyNumberFormat="1" applyFont="1" applyFill="1" applyBorder="1" applyAlignment="1">
      <alignment horizontal="center" vertical="center"/>
    </xf>
    <xf numFmtId="164" fontId="10" fillId="5" borderId="29" xfId="3" applyNumberFormat="1" applyFont="1" applyFill="1" applyBorder="1" applyAlignment="1">
      <alignment horizontal="center" vertical="center" wrapText="1"/>
    </xf>
    <xf numFmtId="164" fontId="1" fillId="7" borderId="20" xfId="3" applyNumberFormat="1" applyFont="1" applyFill="1" applyBorder="1" applyAlignment="1">
      <alignment horizontal="left" vertical="center"/>
    </xf>
    <xf numFmtId="164" fontId="0" fillId="7" borderId="29" xfId="3" applyNumberFormat="1" applyFont="1" applyFill="1" applyBorder="1" applyAlignment="1">
      <alignment horizontal="center" vertical="center"/>
    </xf>
    <xf numFmtId="164" fontId="1" fillId="5" borderId="20" xfId="3" applyNumberFormat="1" applyFont="1" applyFill="1" applyBorder="1" applyAlignment="1">
      <alignment horizontal="left" vertical="center"/>
    </xf>
    <xf numFmtId="164" fontId="1" fillId="5" borderId="5" xfId="3" applyNumberFormat="1" applyFont="1" applyFill="1" applyBorder="1" applyAlignment="1">
      <alignment horizontal="right" vertical="center"/>
    </xf>
    <xf numFmtId="164" fontId="13" fillId="14" borderId="30" xfId="3" applyNumberFormat="1" applyFont="1" applyFill="1" applyBorder="1" applyAlignment="1">
      <alignment horizontal="center" vertical="center" wrapText="1"/>
    </xf>
    <xf numFmtId="164" fontId="4" fillId="14" borderId="15" xfId="3" applyNumberFormat="1" applyFont="1" applyFill="1" applyBorder="1" applyAlignment="1">
      <alignment horizontal="center" vertical="center"/>
    </xf>
    <xf numFmtId="0" fontId="11" fillId="4" borderId="0" xfId="0" applyFont="1" applyFill="1" applyAlignment="1">
      <alignment horizontal="center" vertical="center" wrapText="1"/>
    </xf>
    <xf numFmtId="164" fontId="4" fillId="4" borderId="0" xfId="3" applyNumberFormat="1" applyFont="1" applyFill="1" applyBorder="1" applyAlignment="1">
      <alignment horizontal="center" vertical="center"/>
    </xf>
    <xf numFmtId="166" fontId="1" fillId="5" borderId="2" xfId="4" applyNumberFormat="1" applyFont="1" applyFill="1" applyBorder="1" applyAlignment="1">
      <alignment vertical="center" wrapText="1"/>
    </xf>
    <xf numFmtId="0" fontId="2" fillId="2" borderId="37" xfId="0" applyFont="1" applyFill="1" applyBorder="1" applyAlignment="1">
      <alignment horizontal="center" vertical="center" wrapText="1"/>
    </xf>
    <xf numFmtId="0" fontId="2" fillId="2" borderId="19" xfId="0" applyFont="1" applyFill="1" applyBorder="1" applyAlignment="1">
      <alignment horizontal="center" vertical="center" wrapText="1"/>
    </xf>
    <xf numFmtId="43" fontId="5" fillId="2" borderId="19" xfId="1" applyFont="1" applyFill="1" applyBorder="1" applyAlignment="1">
      <alignment horizontal="center" vertical="center" wrapText="1"/>
    </xf>
    <xf numFmtId="0" fontId="2" fillId="3" borderId="19" xfId="0" applyFont="1" applyFill="1" applyBorder="1" applyAlignment="1">
      <alignment horizontal="center" vertical="center" wrapText="1"/>
    </xf>
    <xf numFmtId="42" fontId="2" fillId="3" borderId="20" xfId="2" applyFont="1" applyFill="1" applyBorder="1" applyAlignment="1">
      <alignment horizontal="center" vertical="center" wrapText="1"/>
    </xf>
    <xf numFmtId="164" fontId="1" fillId="10" borderId="5" xfId="3" applyNumberFormat="1" applyFont="1" applyFill="1" applyBorder="1" applyAlignment="1">
      <alignment horizontal="center" vertical="center" wrapText="1"/>
    </xf>
    <xf numFmtId="164" fontId="1" fillId="12" borderId="5" xfId="3" applyNumberFormat="1" applyFont="1" applyFill="1" applyBorder="1" applyAlignment="1">
      <alignment horizontal="right" vertical="center" wrapText="1"/>
    </xf>
    <xf numFmtId="164" fontId="1" fillId="11" borderId="5" xfId="3" applyNumberFormat="1" applyFont="1" applyFill="1" applyBorder="1" applyAlignment="1">
      <alignment horizontal="right" vertical="center" wrapText="1"/>
    </xf>
    <xf numFmtId="164" fontId="1" fillId="5" borderId="5" xfId="3" applyNumberFormat="1" applyFont="1" applyFill="1" applyBorder="1" applyAlignment="1">
      <alignment horizontal="center" vertical="center" wrapText="1"/>
    </xf>
    <xf numFmtId="164" fontId="6" fillId="5" borderId="5" xfId="3" applyNumberFormat="1" applyFont="1" applyFill="1" applyBorder="1" applyAlignment="1">
      <alignment horizontal="right" vertical="center"/>
    </xf>
    <xf numFmtId="164" fontId="1" fillId="11" borderId="5" xfId="3" applyNumberFormat="1" applyFont="1" applyFill="1" applyBorder="1" applyAlignment="1">
      <alignment horizontal="center" vertical="center" wrapText="1"/>
    </xf>
    <xf numFmtId="164" fontId="1" fillId="5" borderId="34" xfId="3" applyNumberFormat="1" applyFont="1" applyFill="1" applyBorder="1" applyAlignment="1">
      <alignment horizontal="center" vertical="center" wrapText="1"/>
    </xf>
    <xf numFmtId="164" fontId="2" fillId="3" borderId="30" xfId="0" applyNumberFormat="1" applyFont="1" applyFill="1" applyBorder="1" applyAlignment="1">
      <alignment horizontal="center" vertical="center" wrapText="1"/>
    </xf>
    <xf numFmtId="164" fontId="4" fillId="14" borderId="14" xfId="3" applyNumberFormat="1" applyFont="1" applyFill="1" applyBorder="1" applyAlignment="1">
      <alignment horizontal="center" vertical="center"/>
    </xf>
    <xf numFmtId="164" fontId="4" fillId="14" borderId="6" xfId="3" applyNumberFormat="1" applyFont="1" applyFill="1" applyBorder="1" applyAlignment="1">
      <alignment horizontal="center" vertical="center"/>
    </xf>
    <xf numFmtId="164" fontId="4" fillId="14" borderId="38" xfId="3" applyNumberFormat="1" applyFont="1" applyFill="1" applyBorder="1" applyAlignment="1">
      <alignment horizontal="center" vertical="center"/>
    </xf>
    <xf numFmtId="166" fontId="0" fillId="6" borderId="28" xfId="4" applyNumberFormat="1" applyFont="1" applyFill="1" applyBorder="1" applyAlignment="1">
      <alignment vertical="center" wrapText="1"/>
    </xf>
    <xf numFmtId="0" fontId="6" fillId="5" borderId="19" xfId="0" applyFont="1" applyFill="1" applyBorder="1" applyAlignment="1">
      <alignment wrapText="1"/>
    </xf>
    <xf numFmtId="166" fontId="1" fillId="6" borderId="28" xfId="4" applyNumberFormat="1" applyFont="1" applyFill="1" applyBorder="1" applyAlignment="1">
      <alignment vertical="center" wrapText="1"/>
    </xf>
    <xf numFmtId="164" fontId="0" fillId="5" borderId="5" xfId="3" applyNumberFormat="1" applyFont="1" applyFill="1" applyBorder="1" applyAlignment="1">
      <alignment horizontal="left" vertical="center"/>
    </xf>
    <xf numFmtId="164" fontId="12" fillId="6" borderId="5" xfId="3" applyNumberFormat="1" applyFont="1" applyFill="1" applyBorder="1" applyAlignment="1">
      <alignment horizontal="left" vertical="center"/>
    </xf>
    <xf numFmtId="164" fontId="6" fillId="5" borderId="29" xfId="3" applyNumberFormat="1" applyFont="1" applyFill="1" applyBorder="1" applyAlignment="1">
      <alignment horizontal="left" vertical="center"/>
    </xf>
    <xf numFmtId="164" fontId="0" fillId="7" borderId="5" xfId="3" applyNumberFormat="1" applyFont="1" applyFill="1" applyBorder="1" applyAlignment="1">
      <alignment horizontal="left" vertical="center" wrapText="1"/>
    </xf>
    <xf numFmtId="164" fontId="1" fillId="7" borderId="5" xfId="3" applyNumberFormat="1" applyFont="1" applyFill="1" applyBorder="1" applyAlignment="1">
      <alignment horizontal="left" vertical="center" wrapText="1"/>
    </xf>
    <xf numFmtId="164" fontId="12" fillId="8" borderId="5" xfId="3" applyNumberFormat="1" applyFont="1" applyFill="1" applyBorder="1" applyAlignment="1">
      <alignment horizontal="left" vertical="center" wrapText="1"/>
    </xf>
    <xf numFmtId="164" fontId="1" fillId="7" borderId="29" xfId="3" applyNumberFormat="1" applyFont="1" applyFill="1" applyBorder="1" applyAlignment="1">
      <alignment horizontal="left" vertical="center" wrapText="1"/>
    </xf>
    <xf numFmtId="164" fontId="1" fillId="7" borderId="5" xfId="3" applyNumberFormat="1" applyFont="1" applyFill="1" applyBorder="1" applyAlignment="1">
      <alignment horizontal="left" vertical="center"/>
    </xf>
    <xf numFmtId="164" fontId="4" fillId="14" borderId="14" xfId="3" applyNumberFormat="1" applyFont="1" applyFill="1" applyBorder="1" applyAlignment="1">
      <alignment horizontal="left" vertical="center"/>
    </xf>
    <xf numFmtId="164" fontId="4" fillId="14" borderId="32" xfId="3" applyNumberFormat="1" applyFont="1" applyFill="1" applyBorder="1" applyAlignment="1">
      <alignment horizontal="left" vertical="center"/>
    </xf>
    <xf numFmtId="166" fontId="1" fillId="6" borderId="2" xfId="4" applyNumberFormat="1" applyFont="1" applyFill="1" applyBorder="1" applyAlignment="1">
      <alignment vertical="center" wrapText="1"/>
    </xf>
    <xf numFmtId="164" fontId="1" fillId="5" borderId="34" xfId="3" applyNumberFormat="1" applyFont="1" applyFill="1" applyBorder="1" applyAlignment="1">
      <alignment horizontal="left" vertical="center"/>
    </xf>
    <xf numFmtId="0" fontId="6" fillId="0" borderId="0" xfId="0" applyFont="1" applyAlignment="1">
      <alignment vertical="center"/>
    </xf>
    <xf numFmtId="164" fontId="0" fillId="7" borderId="20" xfId="3" applyNumberFormat="1" applyFont="1" applyFill="1" applyBorder="1" applyAlignment="1">
      <alignment horizontal="left" vertical="center" wrapText="1"/>
    </xf>
    <xf numFmtId="164" fontId="6" fillId="5" borderId="20" xfId="3" applyNumberFormat="1" applyFont="1" applyFill="1" applyBorder="1" applyAlignment="1">
      <alignment horizontal="left" vertical="center"/>
    </xf>
    <xf numFmtId="164" fontId="6" fillId="5" borderId="5" xfId="3" applyNumberFormat="1" applyFont="1" applyFill="1" applyBorder="1" applyAlignment="1">
      <alignment horizontal="left" vertical="center"/>
    </xf>
    <xf numFmtId="164" fontId="6" fillId="7" borderId="29" xfId="3" applyNumberFormat="1" applyFont="1" applyFill="1" applyBorder="1" applyAlignment="1">
      <alignment horizontal="left" vertical="center"/>
    </xf>
    <xf numFmtId="164" fontId="4" fillId="14" borderId="30" xfId="3" applyNumberFormat="1" applyFont="1" applyFill="1" applyBorder="1" applyAlignment="1">
      <alignment horizontal="center" vertical="center"/>
    </xf>
    <xf numFmtId="164" fontId="4" fillId="14" borderId="32" xfId="3" applyNumberFormat="1" applyFont="1" applyFill="1" applyBorder="1" applyAlignment="1">
      <alignment horizontal="center" vertical="center"/>
    </xf>
    <xf numFmtId="164" fontId="10" fillId="5" borderId="5" xfId="3" applyNumberFormat="1" applyFont="1" applyFill="1" applyBorder="1" applyAlignment="1">
      <alignment horizontal="left" vertical="center"/>
    </xf>
    <xf numFmtId="164" fontId="0" fillId="5" borderId="5" xfId="3" applyNumberFormat="1" applyFont="1" applyFill="1" applyBorder="1" applyAlignment="1">
      <alignment horizontal="left" vertical="center" wrapText="1"/>
    </xf>
    <xf numFmtId="164" fontId="10" fillId="5" borderId="5" xfId="3" applyNumberFormat="1" applyFont="1" applyFill="1" applyBorder="1" applyAlignment="1">
      <alignment horizontal="left" vertical="center" wrapText="1"/>
    </xf>
    <xf numFmtId="164" fontId="1" fillId="5" borderId="5" xfId="3" applyNumberFormat="1" applyFont="1" applyFill="1" applyBorder="1" applyAlignment="1">
      <alignment horizontal="left" vertical="center" wrapText="1"/>
    </xf>
    <xf numFmtId="164" fontId="1" fillId="5" borderId="29" xfId="3" applyNumberFormat="1" applyFont="1" applyFill="1" applyBorder="1" applyAlignment="1">
      <alignment horizontal="left" vertical="center" wrapText="1"/>
    </xf>
    <xf numFmtId="164" fontId="0" fillId="7" borderId="5" xfId="3" applyNumberFormat="1" applyFont="1" applyFill="1" applyBorder="1" applyAlignment="1">
      <alignment horizontal="left" vertical="center"/>
    </xf>
    <xf numFmtId="164" fontId="10" fillId="7" borderId="5" xfId="3" applyNumberFormat="1" applyFont="1" applyFill="1" applyBorder="1" applyAlignment="1">
      <alignment horizontal="left" vertical="center"/>
    </xf>
    <xf numFmtId="164" fontId="1" fillId="8" borderId="5" xfId="3" applyNumberFormat="1" applyFont="1" applyFill="1" applyBorder="1" applyAlignment="1">
      <alignment horizontal="left" vertical="center"/>
    </xf>
    <xf numFmtId="164" fontId="6" fillId="7" borderId="5" xfId="3" applyNumberFormat="1" applyFont="1" applyFill="1" applyBorder="1" applyAlignment="1">
      <alignment horizontal="left" vertical="center"/>
    </xf>
    <xf numFmtId="164" fontId="1" fillId="5" borderId="29" xfId="3" applyNumberFormat="1" applyFont="1" applyFill="1" applyBorder="1" applyAlignment="1">
      <alignment horizontal="left" vertical="center"/>
    </xf>
    <xf numFmtId="164" fontId="1" fillId="9" borderId="20" xfId="3" applyNumberFormat="1" applyFont="1" applyFill="1" applyBorder="1" applyAlignment="1">
      <alignment horizontal="left" vertical="center"/>
    </xf>
    <xf numFmtId="164" fontId="1" fillId="7" borderId="29" xfId="3" applyNumberFormat="1" applyFont="1" applyFill="1" applyBorder="1" applyAlignment="1">
      <alignment horizontal="left" vertical="center"/>
    </xf>
    <xf numFmtId="164" fontId="10" fillId="5" borderId="29" xfId="3" applyNumberFormat="1" applyFont="1" applyFill="1" applyBorder="1" applyAlignment="1">
      <alignment horizontal="left" vertical="center" wrapText="1"/>
    </xf>
    <xf numFmtId="164" fontId="10" fillId="7" borderId="10" xfId="3" applyNumberFormat="1" applyFont="1" applyFill="1" applyBorder="1" applyAlignment="1">
      <alignment horizontal="left" vertical="center"/>
    </xf>
    <xf numFmtId="164" fontId="10" fillId="5" borderId="29" xfId="3" applyNumberFormat="1" applyFont="1" applyFill="1" applyBorder="1" applyAlignment="1">
      <alignment horizontal="left" vertical="center"/>
    </xf>
    <xf numFmtId="164" fontId="1" fillId="7" borderId="11" xfId="3" applyNumberFormat="1" applyFont="1" applyFill="1" applyBorder="1" applyAlignment="1">
      <alignment horizontal="left" vertical="center"/>
    </xf>
    <xf numFmtId="164" fontId="1" fillId="7" borderId="34" xfId="3" applyNumberFormat="1" applyFont="1" applyFill="1" applyBorder="1" applyAlignment="1">
      <alignment horizontal="left" vertical="center"/>
    </xf>
    <xf numFmtId="164" fontId="0" fillId="5" borderId="20" xfId="3" applyNumberFormat="1" applyFont="1" applyFill="1" applyBorder="1" applyAlignment="1">
      <alignment horizontal="left" vertical="center"/>
    </xf>
    <xf numFmtId="164" fontId="1" fillId="9" borderId="5" xfId="3" applyNumberFormat="1" applyFont="1" applyFill="1" applyBorder="1" applyAlignment="1">
      <alignment horizontal="left" vertical="center"/>
    </xf>
    <xf numFmtId="0" fontId="6" fillId="4" borderId="0" xfId="0" applyFont="1" applyFill="1" applyAlignment="1">
      <alignment vertical="center"/>
    </xf>
    <xf numFmtId="164" fontId="4" fillId="14" borderId="6" xfId="3" applyNumberFormat="1" applyFont="1" applyFill="1" applyBorder="1" applyAlignment="1">
      <alignment horizontal="left" vertical="center"/>
    </xf>
    <xf numFmtId="44" fontId="4" fillId="14" borderId="6" xfId="3" applyFont="1" applyFill="1" applyBorder="1" applyAlignment="1">
      <alignment vertical="center"/>
    </xf>
    <xf numFmtId="164" fontId="4" fillId="14" borderId="6" xfId="3" applyNumberFormat="1" applyFont="1" applyFill="1" applyBorder="1" applyAlignment="1">
      <alignment vertical="center"/>
    </xf>
    <xf numFmtId="0" fontId="8" fillId="0" borderId="0" xfId="0" applyFont="1" applyAlignment="1">
      <alignment wrapText="1"/>
    </xf>
    <xf numFmtId="0" fontId="7" fillId="0" borderId="0" xfId="0" applyFont="1" applyAlignment="1">
      <alignment horizontal="center" wrapText="1"/>
    </xf>
    <xf numFmtId="0" fontId="8" fillId="0" borderId="0" xfId="0" applyFont="1" applyAlignment="1">
      <alignment horizontal="center" wrapText="1"/>
    </xf>
    <xf numFmtId="0" fontId="14" fillId="0" borderId="0" xfId="0" applyFont="1" applyAlignment="1">
      <alignment horizontal="center" wrapText="1"/>
    </xf>
    <xf numFmtId="0" fontId="3" fillId="5" borderId="25"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27" xfId="0" applyFont="1" applyFill="1" applyBorder="1" applyAlignment="1">
      <alignment horizontal="center"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27" xfId="0" applyFont="1" applyFill="1" applyBorder="1" applyAlignment="1">
      <alignment horizontal="left" vertical="center" wrapText="1"/>
    </xf>
    <xf numFmtId="164" fontId="4" fillId="14" borderId="15" xfId="3" applyNumberFormat="1" applyFont="1" applyFill="1" applyBorder="1" applyAlignment="1">
      <alignment horizontal="center" vertical="center"/>
    </xf>
    <xf numFmtId="164" fontId="4" fillId="14" borderId="12" xfId="3" applyNumberFormat="1" applyFont="1" applyFill="1" applyBorder="1" applyAlignment="1">
      <alignment horizontal="center" vertical="center"/>
    </xf>
    <xf numFmtId="164" fontId="4" fillId="14" borderId="16" xfId="3" applyNumberFormat="1" applyFont="1" applyFill="1" applyBorder="1" applyAlignment="1">
      <alignment horizontal="center" vertical="center"/>
    </xf>
    <xf numFmtId="0" fontId="3" fillId="5" borderId="17"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18" xfId="0" applyFont="1" applyFill="1" applyBorder="1" applyAlignment="1">
      <alignment horizontal="left" vertical="center" wrapText="1"/>
    </xf>
    <xf numFmtId="0" fontId="3" fillId="5" borderId="4" xfId="0" applyFont="1" applyFill="1" applyBorder="1" applyAlignment="1">
      <alignment horizontal="left" vertical="center" wrapText="1"/>
    </xf>
    <xf numFmtId="164" fontId="13" fillId="14" borderId="21" xfId="3" applyNumberFormat="1" applyFont="1" applyFill="1" applyBorder="1" applyAlignment="1">
      <alignment horizontal="center" vertical="center" wrapText="1"/>
    </xf>
    <xf numFmtId="164" fontId="13" fillId="14" borderId="12" xfId="3" applyNumberFormat="1" applyFont="1" applyFill="1" applyBorder="1" applyAlignment="1">
      <alignment horizontal="center" vertical="center" wrapText="1"/>
    </xf>
    <xf numFmtId="164" fontId="13" fillId="14" borderId="13" xfId="3" applyNumberFormat="1" applyFont="1" applyFill="1" applyBorder="1" applyAlignment="1">
      <alignment horizontal="center" vertical="center" wrapText="1"/>
    </xf>
    <xf numFmtId="164" fontId="4" fillId="14" borderId="21" xfId="3" applyNumberFormat="1" applyFont="1" applyFill="1" applyBorder="1" applyAlignment="1">
      <alignment horizontal="center" vertical="center"/>
    </xf>
    <xf numFmtId="0" fontId="3" fillId="7" borderId="17" xfId="0" applyFont="1" applyFill="1" applyBorder="1" applyAlignment="1">
      <alignment horizontal="center" vertical="center" wrapText="1"/>
    </xf>
    <xf numFmtId="0" fontId="3" fillId="7" borderId="22" xfId="0" applyFont="1" applyFill="1" applyBorder="1" applyAlignment="1">
      <alignment horizontal="center" vertical="center" wrapText="1"/>
    </xf>
    <xf numFmtId="0" fontId="3" fillId="7" borderId="26" xfId="0" applyFont="1" applyFill="1" applyBorder="1" applyAlignment="1">
      <alignment horizontal="center" vertical="center" wrapText="1"/>
    </xf>
    <xf numFmtId="0" fontId="3" fillId="7" borderId="18"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27" xfId="0" applyFont="1" applyFill="1" applyBorder="1" applyAlignment="1">
      <alignment horizontal="center" vertical="center" wrapText="1"/>
    </xf>
    <xf numFmtId="0" fontId="3" fillId="7" borderId="18" xfId="0" applyFont="1" applyFill="1" applyBorder="1" applyAlignment="1">
      <alignment horizontal="left" vertical="center" wrapText="1"/>
    </xf>
    <xf numFmtId="0" fontId="3" fillId="7" borderId="3" xfId="0" applyFont="1" applyFill="1" applyBorder="1" applyAlignment="1">
      <alignment horizontal="left" vertical="center" wrapText="1"/>
    </xf>
    <xf numFmtId="0" fontId="3" fillId="7" borderId="27" xfId="0" applyFont="1" applyFill="1" applyBorder="1" applyAlignment="1">
      <alignment horizontal="left" vertical="center" wrapText="1"/>
    </xf>
    <xf numFmtId="164" fontId="13" fillId="14" borderId="16" xfId="3" applyNumberFormat="1" applyFont="1" applyFill="1" applyBorder="1" applyAlignment="1">
      <alignment horizontal="center" vertical="center" wrapText="1"/>
    </xf>
    <xf numFmtId="164" fontId="4" fillId="14" borderId="21" xfId="3" applyNumberFormat="1" applyFont="1" applyFill="1" applyBorder="1" applyAlignment="1">
      <alignment horizontal="left" vertical="center"/>
    </xf>
    <xf numFmtId="164" fontId="4" fillId="14" borderId="12" xfId="3" applyNumberFormat="1" applyFont="1" applyFill="1" applyBorder="1" applyAlignment="1">
      <alignment horizontal="left" vertical="center"/>
    </xf>
    <xf numFmtId="164" fontId="4" fillId="14" borderId="16" xfId="3" applyNumberFormat="1" applyFont="1" applyFill="1" applyBorder="1" applyAlignment="1">
      <alignment horizontal="left" vertical="center"/>
    </xf>
    <xf numFmtId="164" fontId="13" fillId="14" borderId="15" xfId="3" applyNumberFormat="1" applyFont="1" applyFill="1" applyBorder="1" applyAlignment="1">
      <alignment horizontal="center" vertical="center" wrapText="1"/>
    </xf>
    <xf numFmtId="0" fontId="7" fillId="0" borderId="0" xfId="0" applyFont="1" applyAlignment="1">
      <alignment horizontal="left" wrapText="1"/>
    </xf>
    <xf numFmtId="0" fontId="6" fillId="5" borderId="18"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4" xfId="0" applyFont="1" applyFill="1" applyBorder="1" applyAlignment="1">
      <alignment horizontal="left" vertical="center" wrapText="1"/>
    </xf>
    <xf numFmtId="164" fontId="4" fillId="14" borderId="13" xfId="3" applyNumberFormat="1" applyFont="1" applyFill="1" applyBorder="1" applyAlignment="1">
      <alignment horizontal="left" vertical="center"/>
    </xf>
    <xf numFmtId="164" fontId="4" fillId="14" borderId="15" xfId="3" applyNumberFormat="1" applyFont="1" applyFill="1" applyBorder="1" applyAlignment="1">
      <alignment horizontal="left" vertical="center"/>
    </xf>
    <xf numFmtId="0" fontId="3" fillId="7" borderId="2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4" xfId="0" applyFont="1" applyFill="1" applyBorder="1" applyAlignment="1">
      <alignment horizontal="left" vertical="center" wrapText="1"/>
    </xf>
    <xf numFmtId="164" fontId="4" fillId="14" borderId="30" xfId="3" applyNumberFormat="1" applyFont="1" applyFill="1" applyBorder="1" applyAlignment="1">
      <alignment horizontal="left" vertical="center"/>
    </xf>
    <xf numFmtId="164" fontId="4" fillId="14" borderId="14" xfId="3" applyNumberFormat="1" applyFont="1" applyFill="1" applyBorder="1" applyAlignment="1">
      <alignment horizontal="left" vertical="center"/>
    </xf>
    <xf numFmtId="0" fontId="4" fillId="14" borderId="35" xfId="0" applyFont="1" applyFill="1" applyBorder="1" applyAlignment="1">
      <alignment horizontal="right"/>
    </xf>
    <xf numFmtId="0" fontId="4" fillId="14" borderId="36" xfId="0" applyFont="1" applyFill="1" applyBorder="1" applyAlignment="1">
      <alignment horizontal="right"/>
    </xf>
    <xf numFmtId="0" fontId="4" fillId="14" borderId="38" xfId="0" applyFont="1" applyFill="1" applyBorder="1" applyAlignment="1">
      <alignment horizontal="right"/>
    </xf>
    <xf numFmtId="0" fontId="6" fillId="14" borderId="36" xfId="0" applyFont="1" applyFill="1" applyBorder="1" applyAlignment="1">
      <alignment horizontal="right"/>
    </xf>
    <xf numFmtId="0" fontId="4" fillId="0" borderId="0" xfId="0" applyFont="1" applyAlignment="1">
      <alignment horizontal="left"/>
    </xf>
    <xf numFmtId="0" fontId="11" fillId="13" borderId="35" xfId="0" applyFont="1" applyFill="1" applyBorder="1" applyAlignment="1">
      <alignment horizontal="right" vertical="center" wrapText="1"/>
    </xf>
    <xf numFmtId="0" fontId="11" fillId="13" borderId="36" xfId="0" applyFont="1" applyFill="1" applyBorder="1" applyAlignment="1">
      <alignment horizontal="right" vertical="center" wrapText="1"/>
    </xf>
    <xf numFmtId="0" fontId="6" fillId="0" borderId="0" xfId="0" applyFont="1" applyAlignment="1">
      <alignment horizontal="center" wrapText="1"/>
    </xf>
    <xf numFmtId="0" fontId="11" fillId="13" borderId="38" xfId="0" applyFont="1" applyFill="1" applyBorder="1" applyAlignment="1">
      <alignment horizontal="right" vertical="center" wrapText="1"/>
    </xf>
    <xf numFmtId="164" fontId="4" fillId="14" borderId="13" xfId="3" applyNumberFormat="1" applyFont="1" applyFill="1" applyBorder="1" applyAlignment="1">
      <alignment horizontal="center" vertical="center"/>
    </xf>
    <xf numFmtId="0" fontId="3" fillId="7" borderId="2" xfId="0" applyFont="1" applyFill="1" applyBorder="1" applyAlignment="1">
      <alignment horizontal="center" vertical="center" wrapText="1"/>
    </xf>
    <xf numFmtId="0" fontId="3" fillId="7" borderId="25" xfId="0" applyFont="1" applyFill="1" applyBorder="1" applyAlignment="1">
      <alignment horizontal="center" vertical="center" wrapText="1"/>
    </xf>
    <xf numFmtId="0" fontId="3" fillId="5" borderId="37"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3" fillId="5" borderId="1" xfId="0" applyFont="1" applyFill="1" applyBorder="1" applyAlignment="1">
      <alignment horizontal="center" vertical="center" wrapText="1"/>
    </xf>
    <xf numFmtId="164" fontId="4" fillId="14" borderId="14" xfId="3" applyNumberFormat="1" applyFont="1" applyFill="1" applyBorder="1" applyAlignment="1">
      <alignment horizontal="center" vertical="center"/>
    </xf>
    <xf numFmtId="0" fontId="4" fillId="14" borderId="35" xfId="0" applyFont="1" applyFill="1" applyBorder="1" applyAlignment="1">
      <alignment horizontal="right" vertical="center"/>
    </xf>
    <xf numFmtId="0" fontId="4" fillId="14" borderId="36" xfId="0" applyFont="1" applyFill="1" applyBorder="1" applyAlignment="1">
      <alignment horizontal="right" vertical="center"/>
    </xf>
  </cellXfs>
  <cellStyles count="6">
    <cellStyle name="Millares" xfId="1" builtinId="3"/>
    <cellStyle name="Moneda" xfId="3" builtinId="4"/>
    <cellStyle name="Moneda [0]" xfId="2" builtinId="7"/>
    <cellStyle name="Normal" xfId="0" builtinId="0"/>
    <cellStyle name="Normal 2" xfId="4" xr:uid="{701A8CAB-A8F2-4BFD-82FC-57F557721B8C}"/>
    <cellStyle name="Normal 3 2" xfId="5" xr:uid="{54C21A86-4733-4643-94F7-35AAE405BF8C}"/>
  </cellStyles>
  <dxfs count="0"/>
  <tableStyles count="0" defaultTableStyle="TableStyleMedium2" defaultPivotStyle="PivotStyleLight16"/>
  <colors>
    <mruColors>
      <color rgb="FF79C000"/>
      <color rgb="FFDAAA00"/>
      <color rgb="FFFBE122"/>
      <color rgb="FFFFFFCC"/>
      <color rgb="FF006600"/>
      <color rgb="FF00CCFF"/>
      <color rgb="FF003300"/>
      <color rgb="FF000000"/>
      <color rgb="FFE6EFF7"/>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469050</xdr:colOff>
      <xdr:row>1</xdr:row>
      <xdr:rowOff>165365</xdr:rowOff>
    </xdr:from>
    <xdr:to>
      <xdr:col>3</xdr:col>
      <xdr:colOff>2180646</xdr:colOff>
      <xdr:row>9</xdr:row>
      <xdr:rowOff>189179</xdr:rowOff>
    </xdr:to>
    <xdr:pic>
      <xdr:nvPicPr>
        <xdr:cNvPr id="2" name="Imagen 2">
          <a:extLst>
            <a:ext uri="{FF2B5EF4-FFF2-40B4-BE49-F238E27FC236}">
              <a16:creationId xmlns:a16="http://schemas.microsoft.com/office/drawing/2014/main" id="{D0B590A3-247A-475B-B3EA-EEAB93D537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0800" y="355865"/>
          <a:ext cx="3140346" cy="15478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635001</xdr:colOff>
      <xdr:row>0</xdr:row>
      <xdr:rowOff>154781</xdr:rowOff>
    </xdr:from>
    <xdr:to>
      <xdr:col>3</xdr:col>
      <xdr:colOff>2750881</xdr:colOff>
      <xdr:row>8</xdr:row>
      <xdr:rowOff>178595</xdr:rowOff>
    </xdr:to>
    <xdr:pic>
      <xdr:nvPicPr>
        <xdr:cNvPr id="2" name="Imagen 2">
          <a:extLst>
            <a:ext uri="{FF2B5EF4-FFF2-40B4-BE49-F238E27FC236}">
              <a16:creationId xmlns:a16="http://schemas.microsoft.com/office/drawing/2014/main" id="{0BDE0E4A-D4A5-4BFD-9604-EF1A564B19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42584" y="154781"/>
          <a:ext cx="3131880" cy="15478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5FAAE-9598-4842-8281-1B4B074478AB}">
  <dimension ref="A1:O160"/>
  <sheetViews>
    <sheetView showGridLines="0" topLeftCell="A136" zoomScale="90" zoomScaleNormal="90" workbookViewId="0">
      <selection sqref="A1:I160"/>
    </sheetView>
  </sheetViews>
  <sheetFormatPr baseColWidth="10" defaultColWidth="0" defaultRowHeight="0" customHeight="1" zeroHeight="1" outlineLevelCol="1" x14ac:dyDescent="0.3"/>
  <cols>
    <col min="1" max="1" width="5.85546875" style="2" customWidth="1"/>
    <col min="2" max="2" width="13.5703125" style="2" customWidth="1"/>
    <col min="3" max="3" width="21.42578125" style="2" customWidth="1"/>
    <col min="4" max="4" width="48" style="2" customWidth="1"/>
    <col min="5" max="5" width="59.42578125" style="2" customWidth="1"/>
    <col min="6" max="6" width="53.5703125" style="2" customWidth="1"/>
    <col min="7" max="7" width="29.5703125" style="151" customWidth="1"/>
    <col min="8" max="8" width="21.140625" style="151" customWidth="1"/>
    <col min="9" max="9" width="21.7109375" style="3" customWidth="1"/>
    <col min="10" max="10" width="0" style="2" hidden="1" customWidth="1" outlineLevel="1"/>
    <col min="11" max="11" width="0" style="2" hidden="1" customWidth="1" collapsed="1"/>
    <col min="12" max="15" width="0" style="2" hidden="1" customWidth="1"/>
    <col min="16" max="16384" width="11.42578125" style="2" hidden="1"/>
  </cols>
  <sheetData>
    <row r="1" spans="2:9" ht="15" customHeight="1" x14ac:dyDescent="0.3"/>
    <row r="2" spans="2:9" ht="15" customHeight="1" x14ac:dyDescent="0.4">
      <c r="D2" s="181"/>
      <c r="E2" s="183" t="s">
        <v>101</v>
      </c>
      <c r="F2" s="183"/>
      <c r="G2" s="183"/>
    </row>
    <row r="3" spans="2:9" ht="15" customHeight="1" x14ac:dyDescent="0.4">
      <c r="D3" s="181"/>
      <c r="E3" s="183"/>
      <c r="F3" s="183"/>
      <c r="G3" s="183"/>
    </row>
    <row r="4" spans="2:9" ht="15" customHeight="1" x14ac:dyDescent="0.4">
      <c r="D4" s="181"/>
      <c r="E4" s="183"/>
      <c r="F4" s="183"/>
      <c r="G4" s="183"/>
    </row>
    <row r="5" spans="2:9" ht="15" customHeight="1" x14ac:dyDescent="0.4">
      <c r="D5" s="181"/>
      <c r="E5" s="183"/>
      <c r="F5" s="183"/>
      <c r="G5" s="183"/>
    </row>
    <row r="6" spans="2:9" ht="15" customHeight="1" x14ac:dyDescent="0.4">
      <c r="D6" s="181"/>
      <c r="E6" s="183"/>
      <c r="F6" s="183"/>
      <c r="G6" s="183"/>
    </row>
    <row r="7" spans="2:9" ht="15" customHeight="1" x14ac:dyDescent="0.3"/>
    <row r="8" spans="2:9" ht="15" customHeight="1" x14ac:dyDescent="0.3">
      <c r="E8" s="184" t="s">
        <v>195</v>
      </c>
      <c r="F8" s="184"/>
    </row>
    <row r="9" spans="2:9" ht="15" customHeight="1" x14ac:dyDescent="0.3">
      <c r="E9" s="184"/>
      <c r="F9" s="184"/>
    </row>
    <row r="10" spans="2:9" ht="15" customHeight="1" x14ac:dyDescent="0.3">
      <c r="E10" s="184"/>
      <c r="F10" s="184"/>
    </row>
    <row r="11" spans="2:9" ht="32.25" customHeight="1" x14ac:dyDescent="0.3">
      <c r="E11" s="184"/>
      <c r="F11" s="184"/>
    </row>
    <row r="12" spans="2:9" ht="15" customHeight="1" x14ac:dyDescent="0.3"/>
    <row r="13" spans="2:9" ht="15" customHeight="1" x14ac:dyDescent="0.3">
      <c r="B13" s="182" t="s">
        <v>107</v>
      </c>
      <c r="C13" s="182"/>
      <c r="D13" s="43"/>
    </row>
    <row r="14" spans="2:9" ht="15" customHeight="1" thickBot="1" x14ac:dyDescent="0.35"/>
    <row r="15" spans="2:9" s="1" customFormat="1" ht="60" customHeight="1" thickBot="1" x14ac:dyDescent="0.35">
      <c r="B15" s="44" t="s">
        <v>103</v>
      </c>
      <c r="C15" s="45" t="s">
        <v>100</v>
      </c>
      <c r="D15" s="46" t="s">
        <v>102</v>
      </c>
      <c r="E15" s="47" t="s">
        <v>3</v>
      </c>
      <c r="F15" s="46" t="s">
        <v>128</v>
      </c>
      <c r="G15" s="48" t="s">
        <v>127</v>
      </c>
      <c r="H15" s="49" t="s">
        <v>106</v>
      </c>
      <c r="I15" s="30"/>
    </row>
    <row r="16" spans="2:9" s="3" customFormat="1" ht="117" customHeight="1" x14ac:dyDescent="0.3">
      <c r="B16" s="197" t="s">
        <v>4</v>
      </c>
      <c r="C16" s="199" t="s">
        <v>21</v>
      </c>
      <c r="D16" s="199" t="s">
        <v>22</v>
      </c>
      <c r="E16" s="222" t="s">
        <v>23</v>
      </c>
      <c r="F16" s="50" t="s">
        <v>141</v>
      </c>
      <c r="G16" s="113">
        <v>5348254</v>
      </c>
      <c r="H16" s="217">
        <f>SUM(G16:G20)</f>
        <v>117176315</v>
      </c>
    </row>
    <row r="17" spans="2:8" s="3" customFormat="1" ht="24.75" customHeight="1" x14ac:dyDescent="0.3">
      <c r="B17" s="186"/>
      <c r="C17" s="189"/>
      <c r="D17" s="189"/>
      <c r="E17" s="223"/>
      <c r="F17" s="6" t="s">
        <v>142</v>
      </c>
      <c r="G17" s="98">
        <v>21391846</v>
      </c>
      <c r="H17" s="218"/>
    </row>
    <row r="18" spans="2:8" s="3" customFormat="1" ht="39" customHeight="1" x14ac:dyDescent="0.3">
      <c r="B18" s="186"/>
      <c r="C18" s="189"/>
      <c r="D18" s="189"/>
      <c r="E18" s="223"/>
      <c r="F18" s="7" t="s">
        <v>143</v>
      </c>
      <c r="G18" s="158">
        <v>65924698</v>
      </c>
      <c r="H18" s="218"/>
    </row>
    <row r="19" spans="2:8" s="3" customFormat="1" ht="43.5" customHeight="1" x14ac:dyDescent="0.3">
      <c r="B19" s="186"/>
      <c r="C19" s="189"/>
      <c r="D19" s="189"/>
      <c r="E19" s="223"/>
      <c r="F19" s="8" t="s">
        <v>144</v>
      </c>
      <c r="G19" s="98">
        <v>22540005</v>
      </c>
      <c r="H19" s="218"/>
    </row>
    <row r="20" spans="2:8" s="3" customFormat="1" ht="42.75" customHeight="1" x14ac:dyDescent="0.3">
      <c r="B20" s="198"/>
      <c r="C20" s="200"/>
      <c r="D20" s="200"/>
      <c r="E20" s="224"/>
      <c r="F20" s="8" t="s">
        <v>132</v>
      </c>
      <c r="G20" s="158">
        <v>1971512</v>
      </c>
      <c r="H20" s="225"/>
    </row>
    <row r="21" spans="2:8" s="3" customFormat="1" ht="142.5" x14ac:dyDescent="0.3">
      <c r="B21" s="51" t="s">
        <v>4</v>
      </c>
      <c r="C21" s="38" t="s">
        <v>21</v>
      </c>
      <c r="D21" s="38" t="s">
        <v>24</v>
      </c>
      <c r="E21" s="9" t="s">
        <v>25</v>
      </c>
      <c r="F21" s="8" t="s">
        <v>140</v>
      </c>
      <c r="G21" s="154">
        <v>392000559</v>
      </c>
      <c r="H21" s="147">
        <f>G21</f>
        <v>392000559</v>
      </c>
    </row>
    <row r="22" spans="2:8" s="3" customFormat="1" ht="156.75" x14ac:dyDescent="0.3">
      <c r="B22" s="51" t="s">
        <v>4</v>
      </c>
      <c r="C22" s="38" t="s">
        <v>21</v>
      </c>
      <c r="D22" s="38" t="s">
        <v>26</v>
      </c>
      <c r="E22" s="9" t="s">
        <v>27</v>
      </c>
      <c r="F22" s="8" t="s">
        <v>140</v>
      </c>
      <c r="G22" s="159">
        <f>76150176</f>
        <v>76150176</v>
      </c>
      <c r="H22" s="147">
        <f>G22</f>
        <v>76150176</v>
      </c>
    </row>
    <row r="23" spans="2:8" s="3" customFormat="1" ht="54" customHeight="1" x14ac:dyDescent="0.3">
      <c r="B23" s="185" t="s">
        <v>4</v>
      </c>
      <c r="C23" s="188" t="s">
        <v>21</v>
      </c>
      <c r="D23" s="188" t="s">
        <v>44</v>
      </c>
      <c r="E23" s="191" t="s">
        <v>45</v>
      </c>
      <c r="F23" s="6" t="s">
        <v>133</v>
      </c>
      <c r="G23" s="159">
        <v>1254267750</v>
      </c>
      <c r="H23" s="226">
        <f>SUM(G23:G24)</f>
        <v>1266860250</v>
      </c>
    </row>
    <row r="24" spans="2:8" s="3" customFormat="1" ht="79.5" customHeight="1" x14ac:dyDescent="0.3">
      <c r="B24" s="198"/>
      <c r="C24" s="200"/>
      <c r="D24" s="200"/>
      <c r="E24" s="202"/>
      <c r="F24" s="7" t="s">
        <v>134</v>
      </c>
      <c r="G24" s="160">
        <v>12592500</v>
      </c>
      <c r="H24" s="225"/>
    </row>
    <row r="25" spans="2:8" s="3" customFormat="1" ht="42" customHeight="1" x14ac:dyDescent="0.3">
      <c r="B25" s="185" t="s">
        <v>4</v>
      </c>
      <c r="C25" s="188" t="s">
        <v>21</v>
      </c>
      <c r="D25" s="188" t="s">
        <v>46</v>
      </c>
      <c r="E25" s="191" t="s">
        <v>47</v>
      </c>
      <c r="F25" s="10" t="s">
        <v>129</v>
      </c>
      <c r="G25" s="154">
        <v>55353236</v>
      </c>
      <c r="H25" s="226">
        <f>SUM(G25:G28)</f>
        <v>64968702</v>
      </c>
    </row>
    <row r="26" spans="2:8" s="3" customFormat="1" ht="43.5" customHeight="1" x14ac:dyDescent="0.3">
      <c r="B26" s="186"/>
      <c r="C26" s="189"/>
      <c r="D26" s="189"/>
      <c r="E26" s="192"/>
      <c r="F26" s="7" t="s">
        <v>130</v>
      </c>
      <c r="G26" s="160">
        <v>3257625</v>
      </c>
      <c r="H26" s="218"/>
    </row>
    <row r="27" spans="2:8" s="3" customFormat="1" ht="36" customHeight="1" x14ac:dyDescent="0.3">
      <c r="B27" s="186"/>
      <c r="C27" s="189"/>
      <c r="D27" s="189"/>
      <c r="E27" s="192"/>
      <c r="F27" s="8" t="s">
        <v>131</v>
      </c>
      <c r="G27" s="159">
        <v>3986290</v>
      </c>
      <c r="H27" s="218"/>
    </row>
    <row r="28" spans="2:8" s="3" customFormat="1" ht="56.25" customHeight="1" thickBot="1" x14ac:dyDescent="0.35">
      <c r="B28" s="198"/>
      <c r="C28" s="200"/>
      <c r="D28" s="200"/>
      <c r="E28" s="202"/>
      <c r="F28" s="8" t="s">
        <v>132</v>
      </c>
      <c r="G28" s="160">
        <v>2371551</v>
      </c>
      <c r="H28" s="218"/>
    </row>
    <row r="29" spans="2:8" s="3" customFormat="1" ht="56.25" customHeight="1" x14ac:dyDescent="0.3">
      <c r="B29" s="185" t="s">
        <v>4</v>
      </c>
      <c r="C29" s="188" t="s">
        <v>21</v>
      </c>
      <c r="D29" s="188" t="s">
        <v>48</v>
      </c>
      <c r="E29" s="191" t="s">
        <v>49</v>
      </c>
      <c r="F29" s="11" t="s">
        <v>135</v>
      </c>
      <c r="G29" s="161">
        <v>217973762</v>
      </c>
      <c r="H29" s="217">
        <f>SUM(G29:G33)</f>
        <v>468150735</v>
      </c>
    </row>
    <row r="30" spans="2:8" s="3" customFormat="1" ht="56.25" customHeight="1" x14ac:dyDescent="0.3">
      <c r="B30" s="186"/>
      <c r="C30" s="189"/>
      <c r="D30" s="189"/>
      <c r="E30" s="192"/>
      <c r="F30" s="12" t="s">
        <v>136</v>
      </c>
      <c r="G30" s="161">
        <v>48004658</v>
      </c>
      <c r="H30" s="218"/>
    </row>
    <row r="31" spans="2:8" s="3" customFormat="1" ht="56.25" customHeight="1" x14ac:dyDescent="0.3">
      <c r="B31" s="186"/>
      <c r="C31" s="189"/>
      <c r="D31" s="189"/>
      <c r="E31" s="192"/>
      <c r="F31" s="12" t="s">
        <v>137</v>
      </c>
      <c r="G31" s="161">
        <v>145072726</v>
      </c>
      <c r="H31" s="218"/>
    </row>
    <row r="32" spans="2:8" s="3" customFormat="1" ht="56.25" customHeight="1" x14ac:dyDescent="0.3">
      <c r="B32" s="186"/>
      <c r="C32" s="189"/>
      <c r="D32" s="189"/>
      <c r="E32" s="192"/>
      <c r="F32" s="8" t="s">
        <v>138</v>
      </c>
      <c r="G32" s="161">
        <v>52770336</v>
      </c>
      <c r="H32" s="218"/>
    </row>
    <row r="33" spans="2:9" s="3" customFormat="1" ht="33" customHeight="1" thickBot="1" x14ac:dyDescent="0.35">
      <c r="B33" s="187"/>
      <c r="C33" s="190"/>
      <c r="D33" s="190"/>
      <c r="E33" s="193"/>
      <c r="F33" s="53" t="s">
        <v>139</v>
      </c>
      <c r="G33" s="162">
        <v>4329253</v>
      </c>
      <c r="H33" s="219"/>
      <c r="I33" s="13"/>
    </row>
    <row r="34" spans="2:9" s="3" customFormat="1" ht="57.75" customHeight="1" x14ac:dyDescent="0.3">
      <c r="B34" s="207" t="s">
        <v>4</v>
      </c>
      <c r="C34" s="210" t="s">
        <v>37</v>
      </c>
      <c r="D34" s="210" t="s">
        <v>38</v>
      </c>
      <c r="E34" s="213" t="s">
        <v>39</v>
      </c>
      <c r="F34" s="54" t="s">
        <v>145</v>
      </c>
      <c r="G34" s="111">
        <v>651256339</v>
      </c>
      <c r="H34" s="230">
        <f>SUM(G34:G50)</f>
        <v>1961677545</v>
      </c>
      <c r="I34" s="13"/>
    </row>
    <row r="35" spans="2:9" s="3" customFormat="1" ht="30" x14ac:dyDescent="0.3">
      <c r="B35" s="208"/>
      <c r="C35" s="211"/>
      <c r="D35" s="211"/>
      <c r="E35" s="214"/>
      <c r="F35" s="15" t="s">
        <v>146</v>
      </c>
      <c r="G35" s="146">
        <v>61394493</v>
      </c>
      <c r="H35" s="231"/>
      <c r="I35" s="13"/>
    </row>
    <row r="36" spans="2:9" s="3" customFormat="1" ht="30" x14ac:dyDescent="0.3">
      <c r="B36" s="208"/>
      <c r="C36" s="211"/>
      <c r="D36" s="211"/>
      <c r="E36" s="214"/>
      <c r="F36" s="15" t="s">
        <v>147</v>
      </c>
      <c r="G36" s="146">
        <v>67828440</v>
      </c>
      <c r="H36" s="231"/>
      <c r="I36" s="13"/>
    </row>
    <row r="37" spans="2:9" s="3" customFormat="1" ht="30" x14ac:dyDescent="0.3">
      <c r="B37" s="208"/>
      <c r="C37" s="211"/>
      <c r="D37" s="211"/>
      <c r="E37" s="214"/>
      <c r="F37" s="15" t="s">
        <v>148</v>
      </c>
      <c r="G37" s="146">
        <v>71466268</v>
      </c>
      <c r="H37" s="231"/>
      <c r="I37" s="13"/>
    </row>
    <row r="38" spans="2:9" s="3" customFormat="1" ht="15" x14ac:dyDescent="0.3">
      <c r="B38" s="208"/>
      <c r="C38" s="211"/>
      <c r="D38" s="211"/>
      <c r="E38" s="214"/>
      <c r="F38" s="15" t="s">
        <v>149</v>
      </c>
      <c r="G38" s="146">
        <v>31356119</v>
      </c>
      <c r="H38" s="231"/>
      <c r="I38" s="13"/>
    </row>
    <row r="39" spans="2:9" s="3" customFormat="1" ht="30" x14ac:dyDescent="0.3">
      <c r="B39" s="208"/>
      <c r="C39" s="211"/>
      <c r="D39" s="211"/>
      <c r="E39" s="214"/>
      <c r="F39" s="16" t="s">
        <v>150</v>
      </c>
      <c r="G39" s="163">
        <v>1500000</v>
      </c>
      <c r="H39" s="231"/>
      <c r="I39" s="13"/>
    </row>
    <row r="40" spans="2:9" s="3" customFormat="1" ht="30" x14ac:dyDescent="0.3">
      <c r="B40" s="208"/>
      <c r="C40" s="211"/>
      <c r="D40" s="211"/>
      <c r="E40" s="214"/>
      <c r="F40" s="16" t="s">
        <v>151</v>
      </c>
      <c r="G40" s="146">
        <v>900000</v>
      </c>
      <c r="H40" s="231"/>
      <c r="I40" s="13"/>
    </row>
    <row r="41" spans="2:9" s="3" customFormat="1" ht="30" x14ac:dyDescent="0.3">
      <c r="B41" s="208"/>
      <c r="C41" s="211"/>
      <c r="D41" s="211"/>
      <c r="E41" s="214"/>
      <c r="F41" s="16" t="s">
        <v>129</v>
      </c>
      <c r="G41" s="146">
        <v>313667882</v>
      </c>
      <c r="H41" s="231"/>
      <c r="I41" s="13"/>
    </row>
    <row r="42" spans="2:9" s="3" customFormat="1" ht="15" x14ac:dyDescent="0.3">
      <c r="B42" s="208"/>
      <c r="C42" s="211"/>
      <c r="D42" s="211"/>
      <c r="E42" s="214"/>
      <c r="F42" s="16" t="s">
        <v>130</v>
      </c>
      <c r="G42" s="146">
        <v>233300000</v>
      </c>
      <c r="H42" s="231"/>
      <c r="I42" s="13"/>
    </row>
    <row r="43" spans="2:9" s="3" customFormat="1" ht="15" x14ac:dyDescent="0.3">
      <c r="B43" s="208"/>
      <c r="C43" s="211"/>
      <c r="D43" s="211"/>
      <c r="E43" s="214"/>
      <c r="F43" s="16" t="s">
        <v>152</v>
      </c>
      <c r="G43" s="146">
        <v>800000</v>
      </c>
      <c r="H43" s="231"/>
      <c r="I43" s="13"/>
    </row>
    <row r="44" spans="2:9" s="3" customFormat="1" ht="30" x14ac:dyDescent="0.3">
      <c r="B44" s="208"/>
      <c r="C44" s="211"/>
      <c r="D44" s="211"/>
      <c r="E44" s="214"/>
      <c r="F44" s="17" t="s">
        <v>134</v>
      </c>
      <c r="G44" s="164">
        <v>64012500</v>
      </c>
      <c r="H44" s="231"/>
      <c r="I44" s="13"/>
    </row>
    <row r="45" spans="2:9" s="3" customFormat="1" ht="30" x14ac:dyDescent="0.3">
      <c r="B45" s="208"/>
      <c r="C45" s="211"/>
      <c r="D45" s="211"/>
      <c r="E45" s="214"/>
      <c r="F45" s="16" t="s">
        <v>144</v>
      </c>
      <c r="G45" s="146">
        <v>70087813</v>
      </c>
      <c r="H45" s="231"/>
      <c r="I45" s="13"/>
    </row>
    <row r="46" spans="2:9" s="3" customFormat="1" ht="45" x14ac:dyDescent="0.3">
      <c r="B46" s="208"/>
      <c r="C46" s="211"/>
      <c r="D46" s="211"/>
      <c r="E46" s="214"/>
      <c r="F46" s="16" t="s">
        <v>132</v>
      </c>
      <c r="G46" s="164">
        <v>2000000</v>
      </c>
      <c r="H46" s="231"/>
      <c r="I46" s="13"/>
    </row>
    <row r="47" spans="2:9" s="3" customFormat="1" ht="15" x14ac:dyDescent="0.3">
      <c r="B47" s="208"/>
      <c r="C47" s="211"/>
      <c r="D47" s="211"/>
      <c r="E47" s="214"/>
      <c r="F47" s="16" t="s">
        <v>153</v>
      </c>
      <c r="G47" s="146">
        <v>287037691</v>
      </c>
      <c r="H47" s="231"/>
      <c r="I47" s="13"/>
    </row>
    <row r="48" spans="2:9" s="3" customFormat="1" ht="30" x14ac:dyDescent="0.3">
      <c r="B48" s="208"/>
      <c r="C48" s="211"/>
      <c r="D48" s="211"/>
      <c r="E48" s="214"/>
      <c r="F48" s="16" t="s">
        <v>154</v>
      </c>
      <c r="G48" s="146">
        <v>19000000</v>
      </c>
      <c r="H48" s="231"/>
      <c r="I48" s="13"/>
    </row>
    <row r="49" spans="2:9" s="3" customFormat="1" ht="15" x14ac:dyDescent="0.3">
      <c r="B49" s="208"/>
      <c r="C49" s="211"/>
      <c r="D49" s="211"/>
      <c r="E49" s="214"/>
      <c r="F49" s="18" t="s">
        <v>155</v>
      </c>
      <c r="G49" s="165">
        <v>31320000</v>
      </c>
      <c r="H49" s="231"/>
      <c r="I49" s="13"/>
    </row>
    <row r="50" spans="2:9" s="3" customFormat="1" ht="69.75" customHeight="1" x14ac:dyDescent="0.3">
      <c r="B50" s="227"/>
      <c r="C50" s="228"/>
      <c r="D50" s="228"/>
      <c r="E50" s="229"/>
      <c r="F50" s="19" t="s">
        <v>156</v>
      </c>
      <c r="G50" s="164">
        <v>54750000</v>
      </c>
      <c r="H50" s="231"/>
    </row>
    <row r="51" spans="2:9" s="3" customFormat="1" ht="139.5" customHeight="1" x14ac:dyDescent="0.3">
      <c r="B51" s="55" t="s">
        <v>4</v>
      </c>
      <c r="C51" s="20" t="s">
        <v>37</v>
      </c>
      <c r="D51" s="20" t="s">
        <v>40</v>
      </c>
      <c r="E51" s="14" t="s">
        <v>41</v>
      </c>
      <c r="F51" s="21" t="s">
        <v>157</v>
      </c>
      <c r="G51" s="166">
        <v>740926482</v>
      </c>
      <c r="H51" s="147">
        <f>G51</f>
        <v>740926482</v>
      </c>
    </row>
    <row r="52" spans="2:9" s="3" customFormat="1" ht="171.75" thickBot="1" x14ac:dyDescent="0.35">
      <c r="B52" s="56" t="s">
        <v>4</v>
      </c>
      <c r="C52" s="57" t="s">
        <v>37</v>
      </c>
      <c r="D52" s="57" t="s">
        <v>42</v>
      </c>
      <c r="E52" s="58" t="s">
        <v>43</v>
      </c>
      <c r="F52" s="59" t="s">
        <v>158</v>
      </c>
      <c r="G52" s="155">
        <v>770046048</v>
      </c>
      <c r="H52" s="148">
        <f>G52</f>
        <v>770046048</v>
      </c>
      <c r="I52" s="22"/>
    </row>
    <row r="53" spans="2:9" s="3" customFormat="1" ht="33" customHeight="1" x14ac:dyDescent="0.3">
      <c r="B53" s="197" t="s">
        <v>4</v>
      </c>
      <c r="C53" s="199" t="s">
        <v>13</v>
      </c>
      <c r="D53" s="199" t="s">
        <v>14</v>
      </c>
      <c r="E53" s="201" t="s">
        <v>15</v>
      </c>
      <c r="F53" s="60" t="s">
        <v>159</v>
      </c>
      <c r="G53" s="113">
        <v>45000000</v>
      </c>
      <c r="H53" s="217">
        <f>SUM(G53:G60)</f>
        <v>1271227306</v>
      </c>
      <c r="I53" s="22"/>
    </row>
    <row r="54" spans="2:9" s="3" customFormat="1" ht="33" customHeight="1" x14ac:dyDescent="0.3">
      <c r="B54" s="186"/>
      <c r="C54" s="189"/>
      <c r="D54" s="189"/>
      <c r="E54" s="192"/>
      <c r="F54" s="12" t="s">
        <v>129</v>
      </c>
      <c r="G54" s="98">
        <v>240000000</v>
      </c>
      <c r="H54" s="218"/>
      <c r="I54" s="22"/>
    </row>
    <row r="55" spans="2:9" s="3" customFormat="1" ht="33" customHeight="1" x14ac:dyDescent="0.3">
      <c r="B55" s="186"/>
      <c r="C55" s="189"/>
      <c r="D55" s="189"/>
      <c r="E55" s="192"/>
      <c r="F55" s="12" t="s">
        <v>130</v>
      </c>
      <c r="G55" s="98">
        <v>240000000</v>
      </c>
      <c r="H55" s="218"/>
      <c r="I55" s="22"/>
    </row>
    <row r="56" spans="2:9" s="3" customFormat="1" ht="33" customHeight="1" x14ac:dyDescent="0.3">
      <c r="B56" s="186"/>
      <c r="C56" s="189"/>
      <c r="D56" s="189"/>
      <c r="E56" s="192"/>
      <c r="F56" s="7" t="s">
        <v>131</v>
      </c>
      <c r="G56" s="98">
        <v>60000000</v>
      </c>
      <c r="H56" s="218"/>
      <c r="I56" s="22"/>
    </row>
    <row r="57" spans="2:9" s="3" customFormat="1" ht="33" customHeight="1" x14ac:dyDescent="0.3">
      <c r="B57" s="186"/>
      <c r="C57" s="189"/>
      <c r="D57" s="189"/>
      <c r="E57" s="192"/>
      <c r="F57" s="7" t="s">
        <v>134</v>
      </c>
      <c r="G57" s="98">
        <v>606227306</v>
      </c>
      <c r="H57" s="218"/>
      <c r="I57" s="22"/>
    </row>
    <row r="58" spans="2:9" s="3" customFormat="1" ht="33" customHeight="1" x14ac:dyDescent="0.3">
      <c r="B58" s="186"/>
      <c r="C58" s="189"/>
      <c r="D58" s="189"/>
      <c r="E58" s="192"/>
      <c r="F58" s="12" t="s">
        <v>160</v>
      </c>
      <c r="G58" s="98">
        <v>40000000</v>
      </c>
      <c r="H58" s="218"/>
      <c r="I58" s="22"/>
    </row>
    <row r="59" spans="2:9" s="3" customFormat="1" ht="33" customHeight="1" x14ac:dyDescent="0.3">
      <c r="B59" s="186"/>
      <c r="C59" s="189"/>
      <c r="D59" s="189"/>
      <c r="E59" s="192"/>
      <c r="F59" s="12" t="s">
        <v>144</v>
      </c>
      <c r="G59" s="98">
        <v>20000000</v>
      </c>
      <c r="H59" s="218"/>
      <c r="I59" s="22"/>
    </row>
    <row r="60" spans="2:9" s="3" customFormat="1" ht="43.5" customHeight="1" thickBot="1" x14ac:dyDescent="0.35">
      <c r="B60" s="187"/>
      <c r="C60" s="190"/>
      <c r="D60" s="190"/>
      <c r="E60" s="193"/>
      <c r="F60" s="61" t="s">
        <v>161</v>
      </c>
      <c r="G60" s="167">
        <v>20000000</v>
      </c>
      <c r="H60" s="219"/>
    </row>
    <row r="61" spans="2:9" s="3" customFormat="1" ht="33" customHeight="1" x14ac:dyDescent="0.3">
      <c r="B61" s="207" t="s">
        <v>4</v>
      </c>
      <c r="C61" s="210" t="s">
        <v>34</v>
      </c>
      <c r="D61" s="210" t="s">
        <v>35</v>
      </c>
      <c r="E61" s="213" t="s">
        <v>36</v>
      </c>
      <c r="F61" s="62" t="s">
        <v>162</v>
      </c>
      <c r="G61" s="168">
        <v>101250000</v>
      </c>
      <c r="H61" s="217">
        <f>SUM(G61:G66)</f>
        <v>903631411</v>
      </c>
    </row>
    <row r="62" spans="2:9" s="3" customFormat="1" ht="33" customHeight="1" x14ac:dyDescent="0.3">
      <c r="B62" s="208"/>
      <c r="C62" s="211"/>
      <c r="D62" s="211"/>
      <c r="E62" s="214"/>
      <c r="F62" s="16" t="s">
        <v>129</v>
      </c>
      <c r="G62" s="146">
        <v>12790000</v>
      </c>
      <c r="H62" s="218"/>
    </row>
    <row r="63" spans="2:9" s="3" customFormat="1" ht="33" customHeight="1" x14ac:dyDescent="0.3">
      <c r="B63" s="208"/>
      <c r="C63" s="211"/>
      <c r="D63" s="211"/>
      <c r="E63" s="214"/>
      <c r="F63" s="16" t="s">
        <v>131</v>
      </c>
      <c r="G63" s="163">
        <v>2900000</v>
      </c>
      <c r="H63" s="218"/>
    </row>
    <row r="64" spans="2:9" s="3" customFormat="1" ht="33" customHeight="1" x14ac:dyDescent="0.3">
      <c r="B64" s="208"/>
      <c r="C64" s="211"/>
      <c r="D64" s="211"/>
      <c r="E64" s="214"/>
      <c r="F64" s="17" t="s">
        <v>134</v>
      </c>
      <c r="G64" s="164">
        <v>185000000</v>
      </c>
      <c r="H64" s="218"/>
    </row>
    <row r="65" spans="2:9" s="3" customFormat="1" ht="33" customHeight="1" x14ac:dyDescent="0.3">
      <c r="B65" s="208"/>
      <c r="C65" s="211"/>
      <c r="D65" s="211"/>
      <c r="E65" s="214"/>
      <c r="F65" s="15" t="s">
        <v>158</v>
      </c>
      <c r="G65" s="146">
        <v>124500000</v>
      </c>
      <c r="H65" s="218"/>
    </row>
    <row r="66" spans="2:9" s="3" customFormat="1" ht="16.5" customHeight="1" thickBot="1" x14ac:dyDescent="0.35">
      <c r="B66" s="209"/>
      <c r="C66" s="212"/>
      <c r="D66" s="212"/>
      <c r="E66" s="215"/>
      <c r="F66" s="63" t="s">
        <v>157</v>
      </c>
      <c r="G66" s="169">
        <v>477191411</v>
      </c>
      <c r="H66" s="219"/>
    </row>
    <row r="67" spans="2:9" s="3" customFormat="1" ht="28.5" customHeight="1" x14ac:dyDescent="0.3">
      <c r="B67" s="197" t="s">
        <v>4</v>
      </c>
      <c r="C67" s="199" t="s">
        <v>5</v>
      </c>
      <c r="D67" s="199" t="s">
        <v>6</v>
      </c>
      <c r="E67" s="201" t="s">
        <v>7</v>
      </c>
      <c r="F67" s="64" t="s">
        <v>129</v>
      </c>
      <c r="G67" s="113">
        <v>39017217</v>
      </c>
      <c r="H67" s="217">
        <f>SUM(G67:G74)</f>
        <v>670587841</v>
      </c>
    </row>
    <row r="68" spans="2:9" s="3" customFormat="1" ht="16.5" customHeight="1" x14ac:dyDescent="0.3">
      <c r="B68" s="186"/>
      <c r="C68" s="189"/>
      <c r="D68" s="189"/>
      <c r="E68" s="192"/>
      <c r="F68" s="7" t="s">
        <v>130</v>
      </c>
      <c r="G68" s="158">
        <v>8326438</v>
      </c>
      <c r="H68" s="218"/>
    </row>
    <row r="69" spans="2:9" s="3" customFormat="1" ht="16.5" customHeight="1" x14ac:dyDescent="0.3">
      <c r="B69" s="186"/>
      <c r="C69" s="189"/>
      <c r="D69" s="189"/>
      <c r="E69" s="192"/>
      <c r="F69" s="8" t="s">
        <v>152</v>
      </c>
      <c r="G69" s="98">
        <v>1000000</v>
      </c>
      <c r="H69" s="218"/>
    </row>
    <row r="70" spans="2:9" s="3" customFormat="1" ht="16.5" customHeight="1" x14ac:dyDescent="0.3">
      <c r="B70" s="186"/>
      <c r="C70" s="189"/>
      <c r="D70" s="189"/>
      <c r="E70" s="192"/>
      <c r="F70" s="8" t="s">
        <v>131</v>
      </c>
      <c r="G70" s="139">
        <v>2000000</v>
      </c>
      <c r="H70" s="218"/>
    </row>
    <row r="71" spans="2:9" s="3" customFormat="1" ht="16.5" customHeight="1" x14ac:dyDescent="0.3">
      <c r="B71" s="186"/>
      <c r="C71" s="189"/>
      <c r="D71" s="189"/>
      <c r="E71" s="192"/>
      <c r="F71" s="7" t="s">
        <v>134</v>
      </c>
      <c r="G71" s="160">
        <v>240000000</v>
      </c>
      <c r="H71" s="218"/>
    </row>
    <row r="72" spans="2:9" s="3" customFormat="1" ht="15" x14ac:dyDescent="0.3">
      <c r="B72" s="186"/>
      <c r="C72" s="189"/>
      <c r="D72" s="189"/>
      <c r="E72" s="192"/>
      <c r="F72" s="8" t="s">
        <v>160</v>
      </c>
      <c r="G72" s="139">
        <v>2000000</v>
      </c>
      <c r="H72" s="218"/>
    </row>
    <row r="73" spans="2:9" s="3" customFormat="1" ht="45" x14ac:dyDescent="0.3">
      <c r="B73" s="186"/>
      <c r="C73" s="189"/>
      <c r="D73" s="189"/>
      <c r="E73" s="192"/>
      <c r="F73" s="8" t="s">
        <v>132</v>
      </c>
      <c r="G73" s="158">
        <v>2000000</v>
      </c>
      <c r="H73" s="218"/>
    </row>
    <row r="74" spans="2:9" s="3" customFormat="1" ht="15" x14ac:dyDescent="0.3">
      <c r="B74" s="198"/>
      <c r="C74" s="200"/>
      <c r="D74" s="200"/>
      <c r="E74" s="202"/>
      <c r="F74" s="8" t="s">
        <v>153</v>
      </c>
      <c r="G74" s="161">
        <v>376244186</v>
      </c>
      <c r="H74" s="225"/>
    </row>
    <row r="75" spans="2:9" s="3" customFormat="1" ht="66" customHeight="1" x14ac:dyDescent="0.3">
      <c r="B75" s="185" t="s">
        <v>4</v>
      </c>
      <c r="C75" s="188" t="s">
        <v>5</v>
      </c>
      <c r="D75" s="188" t="s">
        <v>8</v>
      </c>
      <c r="E75" s="191" t="s">
        <v>9</v>
      </c>
      <c r="F75" s="25" t="s">
        <v>153</v>
      </c>
      <c r="G75" s="161">
        <v>38208684</v>
      </c>
      <c r="H75" s="226">
        <f>SUM(G75:G76)</f>
        <v>154129572</v>
      </c>
    </row>
    <row r="76" spans="2:9" s="3" customFormat="1" ht="86.25" customHeight="1" x14ac:dyDescent="0.3">
      <c r="B76" s="198"/>
      <c r="C76" s="200"/>
      <c r="D76" s="200"/>
      <c r="E76" s="202"/>
      <c r="F76" s="23" t="s">
        <v>158</v>
      </c>
      <c r="G76" s="98">
        <v>115920888</v>
      </c>
      <c r="H76" s="225"/>
    </row>
    <row r="77" spans="2:9" s="3" customFormat="1" ht="143.25" thickBot="1" x14ac:dyDescent="0.35">
      <c r="B77" s="65" t="s">
        <v>4</v>
      </c>
      <c r="C77" s="66" t="s">
        <v>5</v>
      </c>
      <c r="D77" s="66" t="s">
        <v>19</v>
      </c>
      <c r="E77" s="67" t="s">
        <v>20</v>
      </c>
      <c r="F77" s="68" t="s">
        <v>134</v>
      </c>
      <c r="G77" s="170">
        <v>215885576</v>
      </c>
      <c r="H77" s="148">
        <f>G77</f>
        <v>215885576</v>
      </c>
      <c r="I77" s="13"/>
    </row>
    <row r="78" spans="2:9" s="3" customFormat="1" ht="171.75" thickBot="1" x14ac:dyDescent="0.35">
      <c r="B78" s="69" t="s">
        <v>4</v>
      </c>
      <c r="C78" s="70" t="s">
        <v>31</v>
      </c>
      <c r="D78" s="70" t="s">
        <v>32</v>
      </c>
      <c r="E78" s="71" t="s">
        <v>33</v>
      </c>
      <c r="F78" s="72" t="s">
        <v>134</v>
      </c>
      <c r="G78" s="171">
        <v>831128056</v>
      </c>
      <c r="H78" s="178">
        <f>G78</f>
        <v>831128056</v>
      </c>
    </row>
    <row r="79" spans="2:9" s="3" customFormat="1" ht="57" customHeight="1" x14ac:dyDescent="0.3">
      <c r="B79" s="197" t="s">
        <v>4</v>
      </c>
      <c r="C79" s="199" t="s">
        <v>16</v>
      </c>
      <c r="D79" s="199" t="s">
        <v>17</v>
      </c>
      <c r="E79" s="201" t="s">
        <v>18</v>
      </c>
      <c r="F79" s="74" t="s">
        <v>129</v>
      </c>
      <c r="G79" s="113">
        <v>100074239</v>
      </c>
      <c r="H79" s="217">
        <f>SUM(G79:G81)</f>
        <v>611247592</v>
      </c>
    </row>
    <row r="80" spans="2:9" s="3" customFormat="1" ht="52.5" customHeight="1" x14ac:dyDescent="0.3">
      <c r="B80" s="186"/>
      <c r="C80" s="189"/>
      <c r="D80" s="189"/>
      <c r="E80" s="192"/>
      <c r="F80" s="8" t="s">
        <v>130</v>
      </c>
      <c r="G80" s="98">
        <v>26100000</v>
      </c>
      <c r="H80" s="218"/>
    </row>
    <row r="81" spans="2:8" s="3" customFormat="1" ht="70.5" customHeight="1" thickBot="1" x14ac:dyDescent="0.35">
      <c r="B81" s="187"/>
      <c r="C81" s="190"/>
      <c r="D81" s="190"/>
      <c r="E81" s="193"/>
      <c r="F81" s="75" t="s">
        <v>134</v>
      </c>
      <c r="G81" s="172">
        <v>485073353</v>
      </c>
      <c r="H81" s="219"/>
    </row>
    <row r="82" spans="2:8" s="3" customFormat="1" ht="30.75" customHeight="1" x14ac:dyDescent="0.3">
      <c r="B82" s="211" t="s">
        <v>4</v>
      </c>
      <c r="C82" s="211" t="s">
        <v>28</v>
      </c>
      <c r="D82" s="211" t="s">
        <v>29</v>
      </c>
      <c r="E82" s="214" t="s">
        <v>30</v>
      </c>
      <c r="F82" s="73" t="s">
        <v>163</v>
      </c>
      <c r="G82" s="173">
        <v>474480</v>
      </c>
      <c r="H82" s="218">
        <f>SUM(G82:G89)</f>
        <v>210106305</v>
      </c>
    </row>
    <row r="83" spans="2:8" s="3" customFormat="1" ht="30.75" customHeight="1" x14ac:dyDescent="0.3">
      <c r="B83" s="211"/>
      <c r="C83" s="211"/>
      <c r="D83" s="211"/>
      <c r="E83" s="214"/>
      <c r="F83" s="16" t="s">
        <v>150</v>
      </c>
      <c r="G83" s="163">
        <v>312732</v>
      </c>
      <c r="H83" s="218"/>
    </row>
    <row r="84" spans="2:8" s="3" customFormat="1" ht="30.75" customHeight="1" x14ac:dyDescent="0.3">
      <c r="B84" s="211"/>
      <c r="C84" s="211"/>
      <c r="D84" s="211"/>
      <c r="E84" s="214"/>
      <c r="F84" s="16" t="s">
        <v>151</v>
      </c>
      <c r="G84" s="146">
        <v>481448</v>
      </c>
      <c r="H84" s="218"/>
    </row>
    <row r="85" spans="2:8" s="3" customFormat="1" ht="30.75" customHeight="1" x14ac:dyDescent="0.3">
      <c r="B85" s="211"/>
      <c r="C85" s="211"/>
      <c r="D85" s="211"/>
      <c r="E85" s="214"/>
      <c r="F85" s="16" t="s">
        <v>138</v>
      </c>
      <c r="G85" s="146">
        <v>1021629</v>
      </c>
      <c r="H85" s="218"/>
    </row>
    <row r="86" spans="2:8" s="3" customFormat="1" ht="30.75" customHeight="1" x14ac:dyDescent="0.3">
      <c r="B86" s="211"/>
      <c r="C86" s="211"/>
      <c r="D86" s="211"/>
      <c r="E86" s="214"/>
      <c r="F86" s="16" t="s">
        <v>129</v>
      </c>
      <c r="G86" s="146">
        <v>7145034</v>
      </c>
      <c r="H86" s="218"/>
    </row>
    <row r="87" spans="2:8" s="3" customFormat="1" ht="30.75" customHeight="1" x14ac:dyDescent="0.3">
      <c r="B87" s="211"/>
      <c r="C87" s="211"/>
      <c r="D87" s="211"/>
      <c r="E87" s="214"/>
      <c r="F87" s="17" t="s">
        <v>134</v>
      </c>
      <c r="G87" s="164">
        <v>151940676</v>
      </c>
      <c r="H87" s="218"/>
    </row>
    <row r="88" spans="2:8" s="3" customFormat="1" ht="30.75" customHeight="1" x14ac:dyDescent="0.3">
      <c r="B88" s="211"/>
      <c r="C88" s="211"/>
      <c r="D88" s="211"/>
      <c r="E88" s="214"/>
      <c r="F88" s="16" t="s">
        <v>160</v>
      </c>
      <c r="G88" s="163">
        <v>26962822</v>
      </c>
      <c r="H88" s="218"/>
    </row>
    <row r="89" spans="2:8" s="3" customFormat="1" ht="30.75" customHeight="1" thickBot="1" x14ac:dyDescent="0.35">
      <c r="B89" s="211"/>
      <c r="C89" s="211"/>
      <c r="D89" s="211"/>
      <c r="E89" s="214"/>
      <c r="F89" s="76" t="s">
        <v>153</v>
      </c>
      <c r="G89" s="174">
        <v>21767484</v>
      </c>
      <c r="H89" s="218"/>
    </row>
    <row r="90" spans="2:8" s="3" customFormat="1" ht="30.75" customHeight="1" x14ac:dyDescent="0.3">
      <c r="B90" s="197" t="s">
        <v>4</v>
      </c>
      <c r="C90" s="199" t="s">
        <v>10</v>
      </c>
      <c r="D90" s="199" t="s">
        <v>11</v>
      </c>
      <c r="E90" s="201" t="s">
        <v>12</v>
      </c>
      <c r="F90" s="74" t="s">
        <v>150</v>
      </c>
      <c r="G90" s="175">
        <v>3000000</v>
      </c>
      <c r="H90" s="217">
        <f>SUM(G90:G95)</f>
        <v>285255687</v>
      </c>
    </row>
    <row r="91" spans="2:8" s="3" customFormat="1" ht="30.75" customHeight="1" x14ac:dyDescent="0.3">
      <c r="B91" s="186"/>
      <c r="C91" s="189"/>
      <c r="D91" s="189"/>
      <c r="E91" s="192"/>
      <c r="F91" s="8" t="s">
        <v>129</v>
      </c>
      <c r="G91" s="98">
        <v>14349000</v>
      </c>
      <c r="H91" s="218"/>
    </row>
    <row r="92" spans="2:8" s="3" customFormat="1" ht="30.75" customHeight="1" x14ac:dyDescent="0.3">
      <c r="B92" s="186"/>
      <c r="C92" s="189"/>
      <c r="D92" s="189"/>
      <c r="E92" s="192"/>
      <c r="F92" s="8" t="s">
        <v>130</v>
      </c>
      <c r="G92" s="98">
        <v>3000000</v>
      </c>
      <c r="H92" s="218"/>
    </row>
    <row r="93" spans="2:8" s="3" customFormat="1" ht="30.75" customHeight="1" x14ac:dyDescent="0.3">
      <c r="B93" s="186"/>
      <c r="C93" s="189"/>
      <c r="D93" s="189"/>
      <c r="E93" s="192"/>
      <c r="F93" s="8" t="s">
        <v>131</v>
      </c>
      <c r="G93" s="139">
        <v>15113212</v>
      </c>
      <c r="H93" s="218"/>
    </row>
    <row r="94" spans="2:8" s="3" customFormat="1" ht="42.75" customHeight="1" x14ac:dyDescent="0.3">
      <c r="B94" s="186"/>
      <c r="C94" s="189"/>
      <c r="D94" s="189"/>
      <c r="E94" s="192"/>
      <c r="F94" s="8" t="s">
        <v>132</v>
      </c>
      <c r="G94" s="158">
        <v>3396000</v>
      </c>
      <c r="H94" s="218"/>
    </row>
    <row r="95" spans="2:8" s="3" customFormat="1" ht="47.25" customHeight="1" thickBot="1" x14ac:dyDescent="0.35">
      <c r="B95" s="187"/>
      <c r="C95" s="190"/>
      <c r="D95" s="190"/>
      <c r="E95" s="193"/>
      <c r="F95" s="77" t="s">
        <v>153</v>
      </c>
      <c r="G95" s="167">
        <v>246397475</v>
      </c>
      <c r="H95" s="219"/>
    </row>
    <row r="96" spans="2:8" s="3" customFormat="1" ht="15.75" customHeight="1" x14ac:dyDescent="0.3">
      <c r="B96" s="207" t="s">
        <v>4</v>
      </c>
      <c r="C96" s="210" t="s">
        <v>186</v>
      </c>
      <c r="D96" s="210" t="s">
        <v>185</v>
      </c>
      <c r="E96" s="213" t="s">
        <v>187</v>
      </c>
      <c r="F96" s="62" t="s">
        <v>162</v>
      </c>
      <c r="G96" s="168">
        <v>96820000</v>
      </c>
      <c r="H96" s="217">
        <f>SUM(G96:G105)</f>
        <v>564371509</v>
      </c>
    </row>
    <row r="97" spans="2:8" s="3" customFormat="1" ht="30" x14ac:dyDescent="0.3">
      <c r="B97" s="208"/>
      <c r="C97" s="211"/>
      <c r="D97" s="211"/>
      <c r="E97" s="214"/>
      <c r="F97" s="16" t="s">
        <v>138</v>
      </c>
      <c r="G97" s="146">
        <v>50410000</v>
      </c>
      <c r="H97" s="218"/>
    </row>
    <row r="98" spans="2:8" s="3" customFormat="1" ht="30" x14ac:dyDescent="0.3">
      <c r="B98" s="208"/>
      <c r="C98" s="211"/>
      <c r="D98" s="211"/>
      <c r="E98" s="214"/>
      <c r="F98" s="41" t="s">
        <v>139</v>
      </c>
      <c r="G98" s="176">
        <v>2961230</v>
      </c>
      <c r="H98" s="218"/>
    </row>
    <row r="99" spans="2:8" s="3" customFormat="1" ht="15" x14ac:dyDescent="0.3">
      <c r="B99" s="208"/>
      <c r="C99" s="211"/>
      <c r="D99" s="211"/>
      <c r="E99" s="214"/>
      <c r="F99" s="16" t="s">
        <v>136</v>
      </c>
      <c r="G99" s="146">
        <v>19788434</v>
      </c>
      <c r="H99" s="218"/>
    </row>
    <row r="100" spans="2:8" s="3" customFormat="1" ht="30" x14ac:dyDescent="0.3">
      <c r="B100" s="208"/>
      <c r="C100" s="211"/>
      <c r="D100" s="211"/>
      <c r="E100" s="214"/>
      <c r="F100" s="16" t="s">
        <v>129</v>
      </c>
      <c r="G100" s="146">
        <v>181248442</v>
      </c>
      <c r="H100" s="218"/>
    </row>
    <row r="101" spans="2:8" s="3" customFormat="1" ht="30" x14ac:dyDescent="0.3">
      <c r="B101" s="208"/>
      <c r="C101" s="211"/>
      <c r="D101" s="211"/>
      <c r="E101" s="214"/>
      <c r="F101" s="16" t="s">
        <v>131</v>
      </c>
      <c r="G101" s="163">
        <v>17280000</v>
      </c>
      <c r="H101" s="218"/>
    </row>
    <row r="102" spans="2:8" s="3" customFormat="1" ht="15" x14ac:dyDescent="0.3">
      <c r="B102" s="208"/>
      <c r="C102" s="211"/>
      <c r="D102" s="211"/>
      <c r="E102" s="214"/>
      <c r="F102" s="16" t="s">
        <v>160</v>
      </c>
      <c r="G102" s="163">
        <v>85568099</v>
      </c>
      <c r="H102" s="218"/>
    </row>
    <row r="103" spans="2:8" s="3" customFormat="1" ht="30.75" customHeight="1" x14ac:dyDescent="0.3">
      <c r="B103" s="208"/>
      <c r="C103" s="211"/>
      <c r="D103" s="211"/>
      <c r="E103" s="214"/>
      <c r="F103" s="16" t="s">
        <v>144</v>
      </c>
      <c r="G103" s="146">
        <v>57717000</v>
      </c>
      <c r="H103" s="218"/>
    </row>
    <row r="104" spans="2:8" s="3" customFormat="1" ht="24.75" customHeight="1" x14ac:dyDescent="0.3">
      <c r="B104" s="208"/>
      <c r="C104" s="211"/>
      <c r="D104" s="211"/>
      <c r="E104" s="214"/>
      <c r="F104" s="16" t="s">
        <v>153</v>
      </c>
      <c r="G104" s="146">
        <v>8883739</v>
      </c>
      <c r="H104" s="218"/>
    </row>
    <row r="105" spans="2:8" s="3" customFormat="1" ht="48" customHeight="1" thickBot="1" x14ac:dyDescent="0.35">
      <c r="B105" s="209"/>
      <c r="C105" s="212"/>
      <c r="D105" s="212"/>
      <c r="E105" s="215"/>
      <c r="F105" s="78" t="s">
        <v>154</v>
      </c>
      <c r="G105" s="169">
        <v>43694565</v>
      </c>
      <c r="H105" s="219"/>
    </row>
    <row r="106" spans="2:8" s="3" customFormat="1" ht="15" thickBot="1" x14ac:dyDescent="0.35">
      <c r="B106" s="232" t="s">
        <v>191</v>
      </c>
      <c r="C106" s="235"/>
      <c r="D106" s="235"/>
      <c r="E106" s="235"/>
      <c r="F106" s="235"/>
      <c r="G106" s="235"/>
      <c r="H106" s="179">
        <f>SUM(H16:H105)</f>
        <v>11575527667</v>
      </c>
    </row>
    <row r="107" spans="2:8" s="3" customFormat="1" ht="14.25" x14ac:dyDescent="0.3">
      <c r="B107" s="4"/>
      <c r="C107" s="4"/>
      <c r="D107" s="4"/>
      <c r="E107" s="4"/>
      <c r="G107" s="177"/>
      <c r="H107" s="177"/>
    </row>
    <row r="108" spans="2:8" s="3" customFormat="1" ht="14.25" x14ac:dyDescent="0.3">
      <c r="B108" s="4"/>
      <c r="C108" s="4"/>
      <c r="D108" s="4"/>
      <c r="E108" s="4"/>
      <c r="G108" s="177"/>
      <c r="H108" s="177"/>
    </row>
    <row r="109" spans="2:8" s="3" customFormat="1" ht="15.75" x14ac:dyDescent="0.3">
      <c r="B109" s="221" t="s">
        <v>108</v>
      </c>
      <c r="C109" s="221"/>
      <c r="D109" s="4"/>
      <c r="E109" s="4"/>
      <c r="G109" s="177"/>
      <c r="H109" s="177"/>
    </row>
    <row r="110" spans="2:8" s="3" customFormat="1" ht="15.75" x14ac:dyDescent="0.3">
      <c r="B110" s="5"/>
      <c r="C110" s="5"/>
      <c r="D110" s="4"/>
      <c r="E110" s="4"/>
      <c r="G110" s="177"/>
      <c r="H110" s="177"/>
    </row>
    <row r="111" spans="2:8" s="3" customFormat="1" ht="15" thickBot="1" x14ac:dyDescent="0.35">
      <c r="B111" s="4"/>
      <c r="C111" s="4"/>
      <c r="D111" s="4"/>
      <c r="E111" s="4"/>
      <c r="G111" s="177"/>
      <c r="H111" s="177"/>
    </row>
    <row r="112" spans="2:8" s="3" customFormat="1" ht="41.25" thickBot="1" x14ac:dyDescent="0.35">
      <c r="B112" s="79" t="s">
        <v>103</v>
      </c>
      <c r="C112" s="80" t="s">
        <v>100</v>
      </c>
      <c r="D112" s="46" t="s">
        <v>102</v>
      </c>
      <c r="E112" s="81" t="s">
        <v>3</v>
      </c>
      <c r="F112" s="46"/>
      <c r="G112" s="48" t="s">
        <v>105</v>
      </c>
      <c r="H112" s="49" t="s">
        <v>106</v>
      </c>
    </row>
    <row r="113" spans="2:8" s="3" customFormat="1" ht="66.75" customHeight="1" x14ac:dyDescent="0.3">
      <c r="B113" s="207" t="s">
        <v>50</v>
      </c>
      <c r="C113" s="210" t="s">
        <v>167</v>
      </c>
      <c r="D113" s="210" t="s">
        <v>52</v>
      </c>
      <c r="E113" s="213" t="s">
        <v>53</v>
      </c>
      <c r="F113" s="82" t="s">
        <v>165</v>
      </c>
      <c r="G113" s="94">
        <v>51052457</v>
      </c>
      <c r="H113" s="206">
        <f>SUM(G113:G115)</f>
        <v>319739092</v>
      </c>
    </row>
    <row r="114" spans="2:8" s="3" customFormat="1" ht="39" customHeight="1" x14ac:dyDescent="0.3">
      <c r="B114" s="208"/>
      <c r="C114" s="211"/>
      <c r="D114" s="211"/>
      <c r="E114" s="214"/>
      <c r="F114" s="16" t="s">
        <v>130</v>
      </c>
      <c r="G114" s="95">
        <v>7830000</v>
      </c>
      <c r="H114" s="195"/>
    </row>
    <row r="115" spans="2:8" s="3" customFormat="1" ht="45" customHeight="1" thickBot="1" x14ac:dyDescent="0.35">
      <c r="B115" s="209"/>
      <c r="C115" s="212"/>
      <c r="D115" s="212"/>
      <c r="E115" s="215"/>
      <c r="F115" s="83" t="s">
        <v>134</v>
      </c>
      <c r="G115" s="96">
        <v>260856635</v>
      </c>
      <c r="H115" s="196"/>
    </row>
    <row r="116" spans="2:8" s="3" customFormat="1" ht="185.25" x14ac:dyDescent="0.3">
      <c r="B116" s="84" t="s">
        <v>50</v>
      </c>
      <c r="C116" s="85" t="s">
        <v>51</v>
      </c>
      <c r="D116" s="85" t="s">
        <v>54</v>
      </c>
      <c r="E116" s="86" t="s">
        <v>55</v>
      </c>
      <c r="F116" s="87" t="s">
        <v>134</v>
      </c>
      <c r="G116" s="97">
        <f>180544320</f>
        <v>180544320</v>
      </c>
      <c r="H116" s="115">
        <f>180544320</f>
        <v>180544320</v>
      </c>
    </row>
    <row r="117" spans="2:8" s="3" customFormat="1" ht="15.75" customHeight="1" x14ac:dyDescent="0.3">
      <c r="B117" s="185" t="s">
        <v>50</v>
      </c>
      <c r="C117" s="188" t="s">
        <v>51</v>
      </c>
      <c r="D117" s="188" t="s">
        <v>56</v>
      </c>
      <c r="E117" s="191" t="s">
        <v>57</v>
      </c>
      <c r="F117" s="12" t="s">
        <v>164</v>
      </c>
      <c r="G117" s="98">
        <v>600000</v>
      </c>
      <c r="H117" s="220">
        <f>SUM(G117:G125)</f>
        <v>233554208</v>
      </c>
    </row>
    <row r="118" spans="2:8" s="3" customFormat="1" ht="15" x14ac:dyDescent="0.3">
      <c r="B118" s="186"/>
      <c r="C118" s="189"/>
      <c r="D118" s="189"/>
      <c r="E118" s="192"/>
      <c r="F118" s="8" t="s">
        <v>142</v>
      </c>
      <c r="G118" s="99">
        <v>500000</v>
      </c>
      <c r="H118" s="204"/>
    </row>
    <row r="119" spans="2:8" s="3" customFormat="1" ht="30" x14ac:dyDescent="0.3">
      <c r="B119" s="186"/>
      <c r="C119" s="189"/>
      <c r="D119" s="189"/>
      <c r="E119" s="192"/>
      <c r="F119" s="26" t="s">
        <v>165</v>
      </c>
      <c r="G119" s="100">
        <v>787500</v>
      </c>
      <c r="H119" s="204"/>
    </row>
    <row r="120" spans="2:8" s="3" customFormat="1" ht="30" x14ac:dyDescent="0.3">
      <c r="B120" s="186"/>
      <c r="C120" s="189"/>
      <c r="D120" s="189"/>
      <c r="E120" s="192"/>
      <c r="F120" s="7" t="s">
        <v>166</v>
      </c>
      <c r="G120" s="101">
        <v>887500</v>
      </c>
      <c r="H120" s="204"/>
    </row>
    <row r="121" spans="2:8" s="3" customFormat="1" ht="30" x14ac:dyDescent="0.3">
      <c r="B121" s="186"/>
      <c r="C121" s="189"/>
      <c r="D121" s="189"/>
      <c r="E121" s="192"/>
      <c r="F121" s="8" t="s">
        <v>129</v>
      </c>
      <c r="G121" s="99">
        <v>6514192</v>
      </c>
      <c r="H121" s="204"/>
    </row>
    <row r="122" spans="2:8" s="3" customFormat="1" ht="15" x14ac:dyDescent="0.3">
      <c r="B122" s="186"/>
      <c r="C122" s="189"/>
      <c r="D122" s="189"/>
      <c r="E122" s="192"/>
      <c r="F122" s="8" t="s">
        <v>130</v>
      </c>
      <c r="G122" s="99">
        <v>3775000</v>
      </c>
      <c r="H122" s="204"/>
    </row>
    <row r="123" spans="2:8" s="3" customFormat="1" ht="30" x14ac:dyDescent="0.3">
      <c r="B123" s="186"/>
      <c r="C123" s="189"/>
      <c r="D123" s="189"/>
      <c r="E123" s="192"/>
      <c r="F123" s="8" t="s">
        <v>131</v>
      </c>
      <c r="G123" s="102">
        <v>1767000</v>
      </c>
      <c r="H123" s="204"/>
    </row>
    <row r="124" spans="2:8" s="3" customFormat="1" ht="30" x14ac:dyDescent="0.3">
      <c r="B124" s="186"/>
      <c r="C124" s="189"/>
      <c r="D124" s="189"/>
      <c r="E124" s="192"/>
      <c r="F124" s="7" t="s">
        <v>134</v>
      </c>
      <c r="G124" s="103">
        <v>210187045</v>
      </c>
      <c r="H124" s="204"/>
    </row>
    <row r="125" spans="2:8" s="3" customFormat="1" ht="26.25" customHeight="1" thickBot="1" x14ac:dyDescent="0.35">
      <c r="B125" s="187"/>
      <c r="C125" s="190"/>
      <c r="D125" s="190"/>
      <c r="E125" s="193"/>
      <c r="F125" s="88" t="s">
        <v>132</v>
      </c>
      <c r="G125" s="104">
        <v>8535971</v>
      </c>
      <c r="H125" s="216"/>
    </row>
    <row r="126" spans="2:8" s="3" customFormat="1" ht="26.25" customHeight="1" x14ac:dyDescent="0.3">
      <c r="B126" s="207" t="s">
        <v>50</v>
      </c>
      <c r="C126" s="210" t="s">
        <v>168</v>
      </c>
      <c r="D126" s="210" t="s">
        <v>61</v>
      </c>
      <c r="E126" s="213" t="s">
        <v>62</v>
      </c>
      <c r="F126" s="54" t="s">
        <v>145</v>
      </c>
      <c r="G126" s="105">
        <v>139701551</v>
      </c>
      <c r="H126" s="203">
        <f>SUM(G126:G132)</f>
        <v>465590214</v>
      </c>
    </row>
    <row r="127" spans="2:8" s="3" customFormat="1" ht="26.25" customHeight="1" x14ac:dyDescent="0.3">
      <c r="B127" s="208"/>
      <c r="C127" s="211"/>
      <c r="D127" s="211"/>
      <c r="E127" s="214"/>
      <c r="F127" s="15" t="s">
        <v>146</v>
      </c>
      <c r="G127" s="95">
        <v>13033498</v>
      </c>
      <c r="H127" s="204"/>
    </row>
    <row r="128" spans="2:8" s="3" customFormat="1" ht="26.25" customHeight="1" x14ac:dyDescent="0.3">
      <c r="B128" s="208"/>
      <c r="C128" s="211"/>
      <c r="D128" s="211"/>
      <c r="E128" s="214"/>
      <c r="F128" s="15" t="s">
        <v>147</v>
      </c>
      <c r="G128" s="95">
        <v>12727923</v>
      </c>
      <c r="H128" s="204"/>
    </row>
    <row r="129" spans="2:8" s="3" customFormat="1" ht="26.25" customHeight="1" x14ac:dyDescent="0.3">
      <c r="B129" s="208"/>
      <c r="C129" s="211"/>
      <c r="D129" s="211"/>
      <c r="E129" s="214"/>
      <c r="F129" s="15" t="s">
        <v>148</v>
      </c>
      <c r="G129" s="95">
        <v>13452910</v>
      </c>
      <c r="H129" s="204"/>
    </row>
    <row r="130" spans="2:8" s="3" customFormat="1" ht="26.25" customHeight="1" x14ac:dyDescent="0.3">
      <c r="B130" s="208"/>
      <c r="C130" s="211"/>
      <c r="D130" s="211"/>
      <c r="E130" s="214"/>
      <c r="F130" s="15" t="s">
        <v>149</v>
      </c>
      <c r="G130" s="95">
        <v>5820898</v>
      </c>
      <c r="H130" s="204"/>
    </row>
    <row r="131" spans="2:8" s="3" customFormat="1" ht="26.25" customHeight="1" x14ac:dyDescent="0.3">
      <c r="B131" s="208"/>
      <c r="C131" s="211"/>
      <c r="D131" s="211"/>
      <c r="E131" s="214"/>
      <c r="F131" s="16" t="s">
        <v>129</v>
      </c>
      <c r="G131" s="95">
        <v>11727450</v>
      </c>
      <c r="H131" s="204"/>
    </row>
    <row r="132" spans="2:8" s="3" customFormat="1" ht="30.75" thickBot="1" x14ac:dyDescent="0.35">
      <c r="B132" s="209"/>
      <c r="C132" s="212"/>
      <c r="D132" s="212"/>
      <c r="E132" s="215"/>
      <c r="F132" s="83" t="s">
        <v>134</v>
      </c>
      <c r="G132" s="96">
        <v>269125984</v>
      </c>
      <c r="H132" s="216"/>
    </row>
    <row r="133" spans="2:8" s="3" customFormat="1" ht="59.25" customHeight="1" x14ac:dyDescent="0.3">
      <c r="B133" s="197" t="s">
        <v>50</v>
      </c>
      <c r="C133" s="199" t="s">
        <v>188</v>
      </c>
      <c r="D133" s="199" t="s">
        <v>72</v>
      </c>
      <c r="E133" s="201" t="s">
        <v>73</v>
      </c>
      <c r="F133" s="89" t="s">
        <v>162</v>
      </c>
      <c r="G133" s="106">
        <v>218912</v>
      </c>
      <c r="H133" s="203">
        <f>SUM(G133:G136)</f>
        <v>242913405</v>
      </c>
    </row>
    <row r="134" spans="2:8" s="3" customFormat="1" ht="41.25" customHeight="1" x14ac:dyDescent="0.3">
      <c r="B134" s="186"/>
      <c r="C134" s="189"/>
      <c r="D134" s="189"/>
      <c r="E134" s="192"/>
      <c r="F134" s="8" t="s">
        <v>169</v>
      </c>
      <c r="G134" s="98">
        <v>1453494</v>
      </c>
      <c r="H134" s="204"/>
    </row>
    <row r="135" spans="2:8" s="3" customFormat="1" ht="39.75" customHeight="1" x14ac:dyDescent="0.3">
      <c r="B135" s="186"/>
      <c r="C135" s="189"/>
      <c r="D135" s="189"/>
      <c r="E135" s="192"/>
      <c r="F135" s="7" t="s">
        <v>134</v>
      </c>
      <c r="G135" s="101">
        <v>234701565</v>
      </c>
      <c r="H135" s="204"/>
    </row>
    <row r="136" spans="2:8" s="3" customFormat="1" ht="54" customHeight="1" thickBot="1" x14ac:dyDescent="0.35">
      <c r="B136" s="187"/>
      <c r="C136" s="190"/>
      <c r="D136" s="190"/>
      <c r="E136" s="193"/>
      <c r="F136" s="77" t="s">
        <v>144</v>
      </c>
      <c r="G136" s="107">
        <v>6539434</v>
      </c>
      <c r="H136" s="216"/>
    </row>
    <row r="137" spans="2:8" s="3" customFormat="1" ht="69.75" customHeight="1" x14ac:dyDescent="0.3">
      <c r="B137" s="207" t="s">
        <v>68</v>
      </c>
      <c r="C137" s="210" t="s">
        <v>69</v>
      </c>
      <c r="D137" s="210" t="s">
        <v>70</v>
      </c>
      <c r="E137" s="213" t="s">
        <v>71</v>
      </c>
      <c r="F137" s="90" t="s">
        <v>153</v>
      </c>
      <c r="G137" s="105">
        <v>65700000</v>
      </c>
      <c r="H137" s="203">
        <f>SUM(G137:G138)</f>
        <v>78750000</v>
      </c>
    </row>
    <row r="138" spans="2:8" s="3" customFormat="1" ht="72.75" customHeight="1" thickBot="1" x14ac:dyDescent="0.35">
      <c r="B138" s="209"/>
      <c r="C138" s="212"/>
      <c r="D138" s="212"/>
      <c r="E138" s="215"/>
      <c r="F138" s="91" t="s">
        <v>158</v>
      </c>
      <c r="G138" s="108">
        <v>13050000</v>
      </c>
      <c r="H138" s="216"/>
    </row>
    <row r="139" spans="2:8" s="3" customFormat="1" ht="26.25" customHeight="1" x14ac:dyDescent="0.3">
      <c r="B139" s="197" t="s">
        <v>50</v>
      </c>
      <c r="C139" s="199" t="s">
        <v>63</v>
      </c>
      <c r="D139" s="199" t="s">
        <v>64</v>
      </c>
      <c r="E139" s="201" t="s">
        <v>65</v>
      </c>
      <c r="F139" s="74" t="s">
        <v>136</v>
      </c>
      <c r="G139" s="109">
        <v>7500000</v>
      </c>
      <c r="H139" s="203">
        <f>SUM(G139:G143)</f>
        <v>973512161</v>
      </c>
    </row>
    <row r="140" spans="2:8" s="3" customFormat="1" ht="26.25" customHeight="1" x14ac:dyDescent="0.3">
      <c r="B140" s="186"/>
      <c r="C140" s="189"/>
      <c r="D140" s="189"/>
      <c r="E140" s="192"/>
      <c r="F140" s="8" t="s">
        <v>129</v>
      </c>
      <c r="G140" s="99">
        <v>1050000</v>
      </c>
      <c r="H140" s="204"/>
    </row>
    <row r="141" spans="2:8" s="3" customFormat="1" ht="26.25" customHeight="1" x14ac:dyDescent="0.3">
      <c r="B141" s="186"/>
      <c r="C141" s="189"/>
      <c r="D141" s="189"/>
      <c r="E141" s="192"/>
      <c r="F141" s="7" t="s">
        <v>130</v>
      </c>
      <c r="G141" s="101">
        <v>4500000</v>
      </c>
      <c r="H141" s="204"/>
    </row>
    <row r="142" spans="2:8" s="3" customFormat="1" ht="26.25" customHeight="1" x14ac:dyDescent="0.3">
      <c r="B142" s="186"/>
      <c r="C142" s="189"/>
      <c r="D142" s="189"/>
      <c r="E142" s="192"/>
      <c r="F142" s="7" t="s">
        <v>134</v>
      </c>
      <c r="G142" s="103">
        <v>896695434</v>
      </c>
      <c r="H142" s="204"/>
    </row>
    <row r="143" spans="2:8" s="3" customFormat="1" ht="26.25" customHeight="1" x14ac:dyDescent="0.3">
      <c r="B143" s="198"/>
      <c r="C143" s="200"/>
      <c r="D143" s="200"/>
      <c r="E143" s="202"/>
      <c r="F143" s="8" t="s">
        <v>140</v>
      </c>
      <c r="G143" s="102">
        <v>63766727</v>
      </c>
      <c r="H143" s="205"/>
    </row>
    <row r="144" spans="2:8" s="3" customFormat="1" ht="33" customHeight="1" x14ac:dyDescent="0.3">
      <c r="B144" s="185" t="s">
        <v>50</v>
      </c>
      <c r="C144" s="188" t="s">
        <v>63</v>
      </c>
      <c r="D144" s="188" t="s">
        <v>66</v>
      </c>
      <c r="E144" s="191" t="s">
        <v>67</v>
      </c>
      <c r="F144" s="10" t="s">
        <v>145</v>
      </c>
      <c r="G144" s="99">
        <v>1096091792</v>
      </c>
      <c r="H144" s="194">
        <f>SUM(G144:G149)</f>
        <v>2199610012</v>
      </c>
    </row>
    <row r="145" spans="2:9" s="3" customFormat="1" ht="33" customHeight="1" x14ac:dyDescent="0.3">
      <c r="B145" s="186"/>
      <c r="C145" s="189"/>
      <c r="D145" s="189"/>
      <c r="E145" s="192"/>
      <c r="F145" s="10" t="s">
        <v>146</v>
      </c>
      <c r="G145" s="99">
        <v>44637134</v>
      </c>
      <c r="H145" s="195"/>
    </row>
    <row r="146" spans="2:9" s="3" customFormat="1" ht="33" customHeight="1" x14ac:dyDescent="0.3">
      <c r="B146" s="186"/>
      <c r="C146" s="189"/>
      <c r="D146" s="189"/>
      <c r="E146" s="192"/>
      <c r="F146" s="10" t="s">
        <v>147</v>
      </c>
      <c r="G146" s="99">
        <v>95060753</v>
      </c>
      <c r="H146" s="195"/>
    </row>
    <row r="147" spans="2:9" s="3" customFormat="1" ht="33" customHeight="1" x14ac:dyDescent="0.3">
      <c r="B147" s="186"/>
      <c r="C147" s="189"/>
      <c r="D147" s="189"/>
      <c r="E147" s="192"/>
      <c r="F147" s="10" t="s">
        <v>148</v>
      </c>
      <c r="G147" s="99">
        <v>100553011</v>
      </c>
      <c r="H147" s="195"/>
    </row>
    <row r="148" spans="2:9" s="3" customFormat="1" ht="33" customHeight="1" x14ac:dyDescent="0.3">
      <c r="B148" s="186"/>
      <c r="C148" s="189"/>
      <c r="D148" s="189"/>
      <c r="E148" s="192"/>
      <c r="F148" s="10" t="s">
        <v>149</v>
      </c>
      <c r="G148" s="99">
        <v>45670499</v>
      </c>
      <c r="H148" s="195"/>
      <c r="I148" s="13"/>
    </row>
    <row r="149" spans="2:9" s="3" customFormat="1" ht="33" customHeight="1" thickBot="1" x14ac:dyDescent="0.35">
      <c r="B149" s="187"/>
      <c r="C149" s="190"/>
      <c r="D149" s="190"/>
      <c r="E149" s="193"/>
      <c r="F149" s="75" t="s">
        <v>134</v>
      </c>
      <c r="G149" s="110">
        <v>817596823</v>
      </c>
      <c r="H149" s="196"/>
    </row>
    <row r="150" spans="2:9" s="3" customFormat="1" ht="33.75" customHeight="1" x14ac:dyDescent="0.3">
      <c r="B150" s="207" t="s">
        <v>50</v>
      </c>
      <c r="C150" s="210" t="s">
        <v>58</v>
      </c>
      <c r="D150" s="210" t="s">
        <v>59</v>
      </c>
      <c r="E150" s="213" t="s">
        <v>60</v>
      </c>
      <c r="F150" s="92" t="s">
        <v>135</v>
      </c>
      <c r="G150" s="111">
        <v>178504819</v>
      </c>
      <c r="H150" s="206">
        <f>SUM(G150:G153)</f>
        <v>468150735</v>
      </c>
    </row>
    <row r="151" spans="2:9" s="3" customFormat="1" ht="29.25" customHeight="1" x14ac:dyDescent="0.3">
      <c r="B151" s="208"/>
      <c r="C151" s="211"/>
      <c r="D151" s="211"/>
      <c r="E151" s="214"/>
      <c r="F151" s="27" t="s">
        <v>136</v>
      </c>
      <c r="G151" s="95">
        <v>115217892</v>
      </c>
      <c r="H151" s="195"/>
    </row>
    <row r="152" spans="2:9" s="3" customFormat="1" ht="38.25" customHeight="1" x14ac:dyDescent="0.3">
      <c r="B152" s="208"/>
      <c r="C152" s="211"/>
      <c r="D152" s="211"/>
      <c r="E152" s="214"/>
      <c r="F152" s="16" t="s">
        <v>152</v>
      </c>
      <c r="G152" s="95">
        <v>131723024</v>
      </c>
      <c r="H152" s="195"/>
    </row>
    <row r="153" spans="2:9" s="3" customFormat="1" ht="81" customHeight="1" thickBot="1" x14ac:dyDescent="0.35">
      <c r="B153" s="209"/>
      <c r="C153" s="212"/>
      <c r="D153" s="212"/>
      <c r="E153" s="215"/>
      <c r="F153" s="78" t="s">
        <v>160</v>
      </c>
      <c r="G153" s="112">
        <v>42705000</v>
      </c>
      <c r="H153" s="196"/>
    </row>
    <row r="154" spans="2:9" s="3" customFormat="1" ht="59.25" customHeight="1" x14ac:dyDescent="0.3">
      <c r="B154" s="197" t="s">
        <v>68</v>
      </c>
      <c r="C154" s="199" t="s">
        <v>74</v>
      </c>
      <c r="D154" s="199" t="s">
        <v>75</v>
      </c>
      <c r="E154" s="201" t="s">
        <v>76</v>
      </c>
      <c r="F154" s="93" t="s">
        <v>135</v>
      </c>
      <c r="G154" s="113">
        <v>557904442</v>
      </c>
      <c r="H154" s="206">
        <f>SUM(G154:G156)</f>
        <v>2808904415</v>
      </c>
    </row>
    <row r="155" spans="2:9" s="3" customFormat="1" ht="59.25" customHeight="1" x14ac:dyDescent="0.3">
      <c r="B155" s="186"/>
      <c r="C155" s="189"/>
      <c r="D155" s="189"/>
      <c r="E155" s="192"/>
      <c r="F155" s="8" t="s">
        <v>170</v>
      </c>
      <c r="G155" s="114">
        <v>2103738292</v>
      </c>
      <c r="H155" s="195"/>
    </row>
    <row r="156" spans="2:9" s="3" customFormat="1" ht="44.25" customHeight="1" thickBot="1" x14ac:dyDescent="0.35">
      <c r="B156" s="187"/>
      <c r="C156" s="190"/>
      <c r="D156" s="190"/>
      <c r="E156" s="193"/>
      <c r="F156" s="75" t="s">
        <v>171</v>
      </c>
      <c r="G156" s="104">
        <v>147261681</v>
      </c>
      <c r="H156" s="196"/>
    </row>
    <row r="157" spans="2:9" s="3" customFormat="1" ht="21.6" customHeight="1" thickBot="1" x14ac:dyDescent="0.35">
      <c r="B157" s="232" t="s">
        <v>192</v>
      </c>
      <c r="C157" s="233"/>
      <c r="D157" s="233"/>
      <c r="E157" s="233"/>
      <c r="F157" s="233"/>
      <c r="G157" s="233"/>
      <c r="H157" s="180">
        <f>SUM(H113:H156)</f>
        <v>7971268562</v>
      </c>
    </row>
    <row r="158" spans="2:9" ht="15" customHeight="1" thickBot="1" x14ac:dyDescent="0.35"/>
    <row r="159" spans="2:9" ht="15" customHeight="1" thickBot="1" x14ac:dyDescent="0.35">
      <c r="B159" s="232" t="s">
        <v>193</v>
      </c>
      <c r="C159" s="233"/>
      <c r="D159" s="233"/>
      <c r="E159" s="233"/>
      <c r="F159" s="233"/>
      <c r="G159" s="234"/>
      <c r="H159" s="180">
        <f>H157+H106</f>
        <v>19546796229</v>
      </c>
    </row>
    <row r="160" spans="2:9" ht="15" customHeight="1" x14ac:dyDescent="0.3"/>
  </sheetData>
  <sheetProtection algorithmName="SHA-512" hashValue="ITSQ7wciH5w2vWckoV3U0m4SGZGDlpDllf+QJCjR3DZNn7RsUJIirwiwGAsIY1EFei20O2YToUF2XhV8qIVhSw==" saltValue="IE8/KsPvwKRwXZxyArxblw==" spinCount="100000" sheet="1" formatCells="0" formatColumns="0" insertColumns="0" insertRows="0" deleteColumns="0" deleteRows="0"/>
  <mergeCells count="117">
    <mergeCell ref="B157:G157"/>
    <mergeCell ref="B159:G159"/>
    <mergeCell ref="B96:B105"/>
    <mergeCell ref="C96:C105"/>
    <mergeCell ref="D96:D105"/>
    <mergeCell ref="H96:H105"/>
    <mergeCell ref="E96:E105"/>
    <mergeCell ref="B106:G106"/>
    <mergeCell ref="B67:B74"/>
    <mergeCell ref="C67:C74"/>
    <mergeCell ref="D67:D74"/>
    <mergeCell ref="E67:E74"/>
    <mergeCell ref="H82:H89"/>
    <mergeCell ref="B82:B89"/>
    <mergeCell ref="C82:C89"/>
    <mergeCell ref="D82:D89"/>
    <mergeCell ref="E82:E89"/>
    <mergeCell ref="B79:B81"/>
    <mergeCell ref="C79:C81"/>
    <mergeCell ref="B61:B66"/>
    <mergeCell ref="C61:C66"/>
    <mergeCell ref="D61:D66"/>
    <mergeCell ref="E61:E66"/>
    <mergeCell ref="D79:D81"/>
    <mergeCell ref="E79:E81"/>
    <mergeCell ref="H79:H81"/>
    <mergeCell ref="E75:E76"/>
    <mergeCell ref="H67:H74"/>
    <mergeCell ref="H75:H76"/>
    <mergeCell ref="B75:B76"/>
    <mergeCell ref="C75:C76"/>
    <mergeCell ref="D75:D76"/>
    <mergeCell ref="H16:H20"/>
    <mergeCell ref="H25:H28"/>
    <mergeCell ref="C25:C28"/>
    <mergeCell ref="E23:E24"/>
    <mergeCell ref="D23:D24"/>
    <mergeCell ref="C23:C24"/>
    <mergeCell ref="H23:H24"/>
    <mergeCell ref="B34:B50"/>
    <mergeCell ref="C34:C50"/>
    <mergeCell ref="D34:D50"/>
    <mergeCell ref="B25:B28"/>
    <mergeCell ref="B23:B24"/>
    <mergeCell ref="E34:E50"/>
    <mergeCell ref="H34:H50"/>
    <mergeCell ref="H29:H33"/>
    <mergeCell ref="B53:B60"/>
    <mergeCell ref="C53:C60"/>
    <mergeCell ref="D53:D60"/>
    <mergeCell ref="E53:E60"/>
    <mergeCell ref="H53:H60"/>
    <mergeCell ref="H61:H66"/>
    <mergeCell ref="E25:E28"/>
    <mergeCell ref="D25:D28"/>
    <mergeCell ref="B29:B33"/>
    <mergeCell ref="C29:C33"/>
    <mergeCell ref="D29:D33"/>
    <mergeCell ref="E29:E33"/>
    <mergeCell ref="B16:B20"/>
    <mergeCell ref="C16:C20"/>
    <mergeCell ref="D16:D20"/>
    <mergeCell ref="E16:E20"/>
    <mergeCell ref="D126:D132"/>
    <mergeCell ref="E126:E132"/>
    <mergeCell ref="H126:H132"/>
    <mergeCell ref="H133:H136"/>
    <mergeCell ref="H90:H95"/>
    <mergeCell ref="B117:B125"/>
    <mergeCell ref="C117:C125"/>
    <mergeCell ref="D117:D125"/>
    <mergeCell ref="E117:E125"/>
    <mergeCell ref="H117:H125"/>
    <mergeCell ref="E113:E115"/>
    <mergeCell ref="B113:B115"/>
    <mergeCell ref="C113:C115"/>
    <mergeCell ref="D90:D95"/>
    <mergeCell ref="C90:C95"/>
    <mergeCell ref="B90:B95"/>
    <mergeCell ref="B109:C109"/>
    <mergeCell ref="E90:E95"/>
    <mergeCell ref="D113:D115"/>
    <mergeCell ref="H113:H115"/>
    <mergeCell ref="H150:H153"/>
    <mergeCell ref="B154:B156"/>
    <mergeCell ref="C154:C156"/>
    <mergeCell ref="D154:D156"/>
    <mergeCell ref="E154:E156"/>
    <mergeCell ref="H154:H156"/>
    <mergeCell ref="B150:B153"/>
    <mergeCell ref="C150:C153"/>
    <mergeCell ref="D150:D153"/>
    <mergeCell ref="E150:E153"/>
    <mergeCell ref="B13:C13"/>
    <mergeCell ref="E2:G6"/>
    <mergeCell ref="E8:F11"/>
    <mergeCell ref="B144:B149"/>
    <mergeCell ref="C144:C149"/>
    <mergeCell ref="D144:D149"/>
    <mergeCell ref="E144:E149"/>
    <mergeCell ref="H144:H149"/>
    <mergeCell ref="B139:B143"/>
    <mergeCell ref="C139:C143"/>
    <mergeCell ref="D139:D143"/>
    <mergeCell ref="E139:E143"/>
    <mergeCell ref="H139:H143"/>
    <mergeCell ref="B137:B138"/>
    <mergeCell ref="C137:C138"/>
    <mergeCell ref="D137:D138"/>
    <mergeCell ref="E137:E138"/>
    <mergeCell ref="H137:H138"/>
    <mergeCell ref="B133:B136"/>
    <mergeCell ref="C133:C136"/>
    <mergeCell ref="D133:D136"/>
    <mergeCell ref="E133:E136"/>
    <mergeCell ref="B126:B132"/>
    <mergeCell ref="C126:C1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4BFAD-2D19-4DA0-ACC1-160546C07F81}">
  <dimension ref="A1:I116"/>
  <sheetViews>
    <sheetView showGridLines="0" tabSelected="1" zoomScale="90" zoomScaleNormal="90" workbookViewId="0">
      <selection sqref="A1:XFD1048576"/>
    </sheetView>
  </sheetViews>
  <sheetFormatPr baseColWidth="10" defaultColWidth="0" defaultRowHeight="15" customHeight="1" zeroHeight="1" x14ac:dyDescent="0.3"/>
  <cols>
    <col min="1" max="1" width="7.42578125" style="3" customWidth="1"/>
    <col min="2" max="2" width="13.5703125" style="2" customWidth="1"/>
    <col min="3" max="3" width="15.28515625" style="2" customWidth="1"/>
    <col min="4" max="4" width="48" style="2" customWidth="1"/>
    <col min="5" max="5" width="57.140625" style="2" customWidth="1"/>
    <col min="6" max="6" width="44.42578125" style="1" customWidth="1"/>
    <col min="7" max="7" width="25.140625" style="151" customWidth="1"/>
    <col min="8" max="8" width="19.5703125" style="29" customWidth="1"/>
    <col min="9" max="9" width="11.42578125" style="2" customWidth="1"/>
    <col min="10" max="16384" width="11.42578125" style="2" hidden="1"/>
  </cols>
  <sheetData>
    <row r="1" spans="1:8" ht="15" customHeight="1" x14ac:dyDescent="0.3">
      <c r="F1" s="2"/>
    </row>
    <row r="2" spans="1:8" ht="15" customHeight="1" x14ac:dyDescent="0.3">
      <c r="E2" s="183" t="s">
        <v>101</v>
      </c>
      <c r="F2" s="183"/>
      <c r="G2" s="183"/>
    </row>
    <row r="3" spans="1:8" ht="15" customHeight="1" x14ac:dyDescent="0.3">
      <c r="E3" s="183"/>
      <c r="F3" s="183"/>
      <c r="G3" s="183"/>
    </row>
    <row r="4" spans="1:8" ht="15" customHeight="1" x14ac:dyDescent="0.3">
      <c r="E4" s="183"/>
      <c r="F4" s="183"/>
      <c r="G4" s="183"/>
    </row>
    <row r="5" spans="1:8" ht="15" customHeight="1" x14ac:dyDescent="0.3">
      <c r="E5" s="183"/>
      <c r="F5" s="183"/>
      <c r="G5" s="183"/>
    </row>
    <row r="6" spans="1:8" ht="15" customHeight="1" x14ac:dyDescent="0.3">
      <c r="E6" s="183"/>
      <c r="F6" s="183"/>
      <c r="G6" s="183"/>
    </row>
    <row r="7" spans="1:8" ht="15" customHeight="1" x14ac:dyDescent="0.3">
      <c r="F7" s="2"/>
    </row>
    <row r="8" spans="1:8" ht="15" customHeight="1" x14ac:dyDescent="0.3">
      <c r="E8" s="184" t="s">
        <v>194</v>
      </c>
      <c r="F8" s="239"/>
    </row>
    <row r="9" spans="1:8" ht="15" customHeight="1" x14ac:dyDescent="0.3">
      <c r="E9" s="239"/>
      <c r="F9" s="239"/>
    </row>
    <row r="10" spans="1:8" ht="15" customHeight="1" x14ac:dyDescent="0.3">
      <c r="E10" s="239"/>
      <c r="F10" s="239"/>
    </row>
    <row r="11" spans="1:8" ht="31.5" customHeight="1" x14ac:dyDescent="0.3">
      <c r="E11" s="239"/>
      <c r="F11" s="239"/>
    </row>
    <row r="12" spans="1:8" ht="15" customHeight="1" x14ac:dyDescent="0.3">
      <c r="F12" s="2"/>
    </row>
    <row r="13" spans="1:8" ht="15" customHeight="1" x14ac:dyDescent="0.3">
      <c r="B13" s="236" t="s">
        <v>196</v>
      </c>
      <c r="C13" s="236"/>
      <c r="D13" s="236"/>
    </row>
    <row r="14" spans="1:8" ht="15" customHeight="1" thickBot="1" x14ac:dyDescent="0.35"/>
    <row r="15" spans="1:8" s="1" customFormat="1" ht="71.25" customHeight="1" thickBot="1" x14ac:dyDescent="0.35">
      <c r="A15" s="30"/>
      <c r="B15" s="79" t="s">
        <v>0</v>
      </c>
      <c r="C15" s="80" t="s">
        <v>1</v>
      </c>
      <c r="D15" s="80" t="s">
        <v>2</v>
      </c>
      <c r="E15" s="81" t="s">
        <v>3</v>
      </c>
      <c r="F15" s="46" t="s">
        <v>104</v>
      </c>
      <c r="G15" s="48" t="s">
        <v>127</v>
      </c>
      <c r="H15" s="49" t="s">
        <v>106</v>
      </c>
    </row>
    <row r="16" spans="1:8" s="3" customFormat="1" ht="134.25" customHeight="1" x14ac:dyDescent="0.3">
      <c r="B16" s="84" t="s">
        <v>68</v>
      </c>
      <c r="C16" s="85" t="s">
        <v>84</v>
      </c>
      <c r="D16" s="85" t="s">
        <v>85</v>
      </c>
      <c r="E16" s="86" t="s">
        <v>86</v>
      </c>
      <c r="F16" s="74" t="s">
        <v>170</v>
      </c>
      <c r="G16" s="113">
        <v>97055784</v>
      </c>
      <c r="H16" s="156">
        <f>G16</f>
        <v>97055784</v>
      </c>
    </row>
    <row r="17" spans="2:8" s="3" customFormat="1" ht="103.5" customHeight="1" x14ac:dyDescent="0.3">
      <c r="B17" s="51" t="s">
        <v>68</v>
      </c>
      <c r="C17" s="38" t="s">
        <v>84</v>
      </c>
      <c r="D17" s="38" t="s">
        <v>87</v>
      </c>
      <c r="E17" s="9" t="s">
        <v>88</v>
      </c>
      <c r="F17" s="6" t="s">
        <v>136</v>
      </c>
      <c r="G17" s="98">
        <v>16175964</v>
      </c>
      <c r="H17" s="133">
        <f>G17</f>
        <v>16175964</v>
      </c>
    </row>
    <row r="18" spans="2:8" s="3" customFormat="1" ht="138.75" customHeight="1" x14ac:dyDescent="0.3">
      <c r="B18" s="51" t="s">
        <v>68</v>
      </c>
      <c r="C18" s="38" t="s">
        <v>84</v>
      </c>
      <c r="D18" s="38" t="s">
        <v>89</v>
      </c>
      <c r="E18" s="9" t="s">
        <v>90</v>
      </c>
      <c r="F18" s="6" t="s">
        <v>136</v>
      </c>
      <c r="G18" s="98">
        <v>97055784</v>
      </c>
      <c r="H18" s="133">
        <f>G18</f>
        <v>97055784</v>
      </c>
    </row>
    <row r="19" spans="2:8" s="3" customFormat="1" ht="118.5" customHeight="1" x14ac:dyDescent="0.3">
      <c r="B19" s="51" t="s">
        <v>68</v>
      </c>
      <c r="C19" s="38" t="s">
        <v>84</v>
      </c>
      <c r="D19" s="38" t="s">
        <v>91</v>
      </c>
      <c r="E19" s="9" t="s">
        <v>92</v>
      </c>
      <c r="F19" s="10" t="s">
        <v>158</v>
      </c>
      <c r="G19" s="98">
        <v>16175964</v>
      </c>
      <c r="H19" s="133">
        <f>G19</f>
        <v>16175964</v>
      </c>
    </row>
    <row r="20" spans="2:8" s="3" customFormat="1" ht="89.25" customHeight="1" x14ac:dyDescent="0.3">
      <c r="B20" s="185" t="s">
        <v>68</v>
      </c>
      <c r="C20" s="188" t="s">
        <v>84</v>
      </c>
      <c r="D20" s="188" t="s">
        <v>93</v>
      </c>
      <c r="E20" s="188" t="s">
        <v>94</v>
      </c>
      <c r="F20" s="6" t="s">
        <v>166</v>
      </c>
      <c r="G20" s="139">
        <v>13500000</v>
      </c>
      <c r="H20" s="194">
        <f>G20+G21</f>
        <v>16175964</v>
      </c>
    </row>
    <row r="21" spans="2:8" s="3" customFormat="1" ht="89.25" customHeight="1" x14ac:dyDescent="0.3">
      <c r="B21" s="198"/>
      <c r="C21" s="200"/>
      <c r="D21" s="200"/>
      <c r="E21" s="200"/>
      <c r="F21" s="6" t="s">
        <v>166</v>
      </c>
      <c r="G21" s="139">
        <v>2675964</v>
      </c>
      <c r="H21" s="241"/>
    </row>
    <row r="22" spans="2:8" s="3" customFormat="1" ht="36.75" customHeight="1" x14ac:dyDescent="0.3">
      <c r="B22" s="185" t="s">
        <v>68</v>
      </c>
      <c r="C22" s="188" t="s">
        <v>84</v>
      </c>
      <c r="D22" s="188" t="s">
        <v>95</v>
      </c>
      <c r="E22" s="188" t="s">
        <v>96</v>
      </c>
      <c r="F22" s="31" t="s">
        <v>164</v>
      </c>
      <c r="G22" s="98">
        <v>2220000</v>
      </c>
      <c r="H22" s="194">
        <f>SUM(G22:G36)</f>
        <v>64703857</v>
      </c>
    </row>
    <row r="23" spans="2:8" s="3" customFormat="1" ht="36.75" customHeight="1" x14ac:dyDescent="0.3">
      <c r="B23" s="186"/>
      <c r="C23" s="189"/>
      <c r="D23" s="189"/>
      <c r="E23" s="189"/>
      <c r="F23" s="6" t="s">
        <v>173</v>
      </c>
      <c r="G23" s="98">
        <v>700000</v>
      </c>
      <c r="H23" s="195"/>
    </row>
    <row r="24" spans="2:8" s="3" customFormat="1" ht="36.75" customHeight="1" x14ac:dyDescent="0.3">
      <c r="B24" s="186"/>
      <c r="C24" s="189"/>
      <c r="D24" s="189"/>
      <c r="E24" s="189"/>
      <c r="F24" s="6" t="s">
        <v>150</v>
      </c>
      <c r="G24" s="98">
        <v>148817</v>
      </c>
      <c r="H24" s="195"/>
    </row>
    <row r="25" spans="2:8" s="3" customFormat="1" ht="36.75" customHeight="1" x14ac:dyDescent="0.3">
      <c r="B25" s="186"/>
      <c r="C25" s="189"/>
      <c r="D25" s="189"/>
      <c r="E25" s="189"/>
      <c r="F25" s="6" t="s">
        <v>174</v>
      </c>
      <c r="G25" s="98">
        <v>1520140</v>
      </c>
      <c r="H25" s="195"/>
    </row>
    <row r="26" spans="2:8" s="3" customFormat="1" ht="44.25" customHeight="1" x14ac:dyDescent="0.3">
      <c r="B26" s="186"/>
      <c r="C26" s="189"/>
      <c r="D26" s="189"/>
      <c r="E26" s="189"/>
      <c r="F26" s="6" t="s">
        <v>151</v>
      </c>
      <c r="G26" s="98">
        <v>5895042</v>
      </c>
      <c r="H26" s="195"/>
    </row>
    <row r="27" spans="2:8" s="3" customFormat="1" ht="36.75" customHeight="1" x14ac:dyDescent="0.3">
      <c r="B27" s="186"/>
      <c r="C27" s="189"/>
      <c r="D27" s="189"/>
      <c r="E27" s="189"/>
      <c r="F27" s="6" t="s">
        <v>169</v>
      </c>
      <c r="G27" s="98">
        <v>5256700</v>
      </c>
      <c r="H27" s="195"/>
    </row>
    <row r="28" spans="2:8" s="3" customFormat="1" ht="36.75" customHeight="1" x14ac:dyDescent="0.3">
      <c r="B28" s="186"/>
      <c r="C28" s="189"/>
      <c r="D28" s="189"/>
      <c r="E28" s="189"/>
      <c r="F28" s="6" t="s">
        <v>175</v>
      </c>
      <c r="G28" s="98">
        <v>4400000</v>
      </c>
      <c r="H28" s="195"/>
    </row>
    <row r="29" spans="2:8" s="3" customFormat="1" ht="36.75" customHeight="1" x14ac:dyDescent="0.3">
      <c r="B29" s="186"/>
      <c r="C29" s="189"/>
      <c r="D29" s="189"/>
      <c r="E29" s="189"/>
      <c r="F29" s="6" t="s">
        <v>176</v>
      </c>
      <c r="G29" s="98">
        <v>105179</v>
      </c>
      <c r="H29" s="195"/>
    </row>
    <row r="30" spans="2:8" s="3" customFormat="1" ht="36.75" customHeight="1" x14ac:dyDescent="0.3">
      <c r="B30" s="186"/>
      <c r="C30" s="189"/>
      <c r="D30" s="189"/>
      <c r="E30" s="189"/>
      <c r="F30" s="6" t="s">
        <v>139</v>
      </c>
      <c r="G30" s="98">
        <v>1200000</v>
      </c>
      <c r="H30" s="195"/>
    </row>
    <row r="31" spans="2:8" s="3" customFormat="1" ht="36.75" customHeight="1" x14ac:dyDescent="0.3">
      <c r="B31" s="186"/>
      <c r="C31" s="189"/>
      <c r="D31" s="189"/>
      <c r="E31" s="189"/>
      <c r="F31" s="6" t="s">
        <v>141</v>
      </c>
      <c r="G31" s="98">
        <v>14848940</v>
      </c>
      <c r="H31" s="195"/>
    </row>
    <row r="32" spans="2:8" s="3" customFormat="1" ht="36.75" customHeight="1" x14ac:dyDescent="0.3">
      <c r="B32" s="186"/>
      <c r="C32" s="189"/>
      <c r="D32" s="189"/>
      <c r="E32" s="189"/>
      <c r="F32" s="6" t="s">
        <v>177</v>
      </c>
      <c r="G32" s="98">
        <v>4147000</v>
      </c>
      <c r="H32" s="195"/>
    </row>
    <row r="33" spans="2:8" s="3" customFormat="1" ht="36.75" customHeight="1" x14ac:dyDescent="0.3">
      <c r="B33" s="186"/>
      <c r="C33" s="189"/>
      <c r="D33" s="189"/>
      <c r="E33" s="189"/>
      <c r="F33" s="6" t="s">
        <v>166</v>
      </c>
      <c r="G33" s="98">
        <v>3339510</v>
      </c>
      <c r="H33" s="195"/>
    </row>
    <row r="34" spans="2:8" s="3" customFormat="1" ht="36.75" customHeight="1" x14ac:dyDescent="0.3">
      <c r="B34" s="186"/>
      <c r="C34" s="189"/>
      <c r="D34" s="189"/>
      <c r="E34" s="189"/>
      <c r="F34" s="12" t="s">
        <v>129</v>
      </c>
      <c r="G34" s="98">
        <v>960000</v>
      </c>
      <c r="H34" s="195"/>
    </row>
    <row r="35" spans="2:8" s="3" customFormat="1" ht="36.75" customHeight="1" x14ac:dyDescent="0.3">
      <c r="B35" s="186"/>
      <c r="C35" s="189"/>
      <c r="D35" s="189"/>
      <c r="E35" s="189"/>
      <c r="F35" s="12" t="s">
        <v>130</v>
      </c>
      <c r="G35" s="98">
        <v>7840000</v>
      </c>
      <c r="H35" s="195"/>
    </row>
    <row r="36" spans="2:8" s="3" customFormat="1" ht="45.75" customHeight="1" x14ac:dyDescent="0.3">
      <c r="B36" s="198"/>
      <c r="C36" s="200"/>
      <c r="D36" s="200"/>
      <c r="E36" s="200"/>
      <c r="F36" s="7" t="s">
        <v>178</v>
      </c>
      <c r="G36" s="98">
        <v>12122529</v>
      </c>
      <c r="H36" s="241"/>
    </row>
    <row r="37" spans="2:8" s="3" customFormat="1" ht="196.5" customHeight="1" x14ac:dyDescent="0.3">
      <c r="B37" s="51" t="s">
        <v>68</v>
      </c>
      <c r="C37" s="38" t="s">
        <v>84</v>
      </c>
      <c r="D37" s="38" t="s">
        <v>97</v>
      </c>
      <c r="E37" s="9" t="s">
        <v>98</v>
      </c>
      <c r="F37" s="6" t="s">
        <v>141</v>
      </c>
      <c r="G37" s="98">
        <v>16175964</v>
      </c>
      <c r="H37" s="133">
        <f>G37</f>
        <v>16175964</v>
      </c>
    </row>
    <row r="38" spans="2:8" s="3" customFormat="1" ht="71.25" customHeight="1" x14ac:dyDescent="0.3">
      <c r="B38" s="185" t="s">
        <v>68</v>
      </c>
      <c r="C38" s="188" t="s">
        <v>84</v>
      </c>
      <c r="D38" s="188" t="s">
        <v>99</v>
      </c>
      <c r="E38" s="188" t="s">
        <v>39</v>
      </c>
      <c r="F38" s="10" t="s">
        <v>129</v>
      </c>
      <c r="G38" s="98">
        <v>20460064</v>
      </c>
      <c r="H38" s="194">
        <f>G38+G39</f>
        <v>36775086</v>
      </c>
    </row>
    <row r="39" spans="2:8" s="3" customFormat="1" ht="74.25" customHeight="1" x14ac:dyDescent="0.3">
      <c r="B39" s="198"/>
      <c r="C39" s="200"/>
      <c r="D39" s="200"/>
      <c r="E39" s="200"/>
      <c r="F39" s="10" t="s">
        <v>172</v>
      </c>
      <c r="G39" s="140">
        <v>16315022</v>
      </c>
      <c r="H39" s="241"/>
    </row>
    <row r="40" spans="2:8" s="3" customFormat="1" ht="120.75" customHeight="1" thickBot="1" x14ac:dyDescent="0.35">
      <c r="B40" s="65" t="s">
        <v>68</v>
      </c>
      <c r="C40" s="66" t="s">
        <v>84</v>
      </c>
      <c r="D40" s="66" t="s">
        <v>40</v>
      </c>
      <c r="E40" s="66" t="s">
        <v>41</v>
      </c>
      <c r="F40" s="136" t="s">
        <v>157</v>
      </c>
      <c r="G40" s="141">
        <v>611140323</v>
      </c>
      <c r="H40" s="157">
        <f>G40</f>
        <v>611140323</v>
      </c>
    </row>
    <row r="41" spans="2:8" s="3" customFormat="1" ht="120.75" customHeight="1" x14ac:dyDescent="0.3">
      <c r="B41" s="207" t="s">
        <v>68</v>
      </c>
      <c r="C41" s="210" t="s">
        <v>109</v>
      </c>
      <c r="D41" s="210" t="s">
        <v>110</v>
      </c>
      <c r="E41" s="210" t="s">
        <v>120</v>
      </c>
      <c r="F41" s="62" t="s">
        <v>135</v>
      </c>
      <c r="G41" s="152">
        <v>574642</v>
      </c>
      <c r="H41" s="206">
        <f>G41+G42</f>
        <v>1149285</v>
      </c>
    </row>
    <row r="42" spans="2:8" s="3" customFormat="1" ht="81" customHeight="1" x14ac:dyDescent="0.3">
      <c r="B42" s="227"/>
      <c r="C42" s="228"/>
      <c r="D42" s="228"/>
      <c r="E42" s="228"/>
      <c r="F42" s="24" t="s">
        <v>166</v>
      </c>
      <c r="G42" s="142">
        <v>574643</v>
      </c>
      <c r="H42" s="241"/>
    </row>
    <row r="43" spans="2:8" s="3" customFormat="1" ht="81" customHeight="1" x14ac:dyDescent="0.3">
      <c r="B43" s="243" t="s">
        <v>68</v>
      </c>
      <c r="C43" s="242" t="s">
        <v>109</v>
      </c>
      <c r="D43" s="242" t="s">
        <v>111</v>
      </c>
      <c r="E43" s="242" t="s">
        <v>121</v>
      </c>
      <c r="F43" s="24" t="s">
        <v>136</v>
      </c>
      <c r="G43" s="143">
        <v>4597138</v>
      </c>
      <c r="H43" s="194">
        <f>G43+G44</f>
        <v>6895707</v>
      </c>
    </row>
    <row r="44" spans="2:8" s="3" customFormat="1" ht="81" customHeight="1" x14ac:dyDescent="0.3">
      <c r="B44" s="227"/>
      <c r="C44" s="228"/>
      <c r="D44" s="228"/>
      <c r="E44" s="228"/>
      <c r="F44" s="24" t="s">
        <v>177</v>
      </c>
      <c r="G44" s="143">
        <v>2298569</v>
      </c>
      <c r="H44" s="241"/>
    </row>
    <row r="45" spans="2:8" s="3" customFormat="1" ht="81" customHeight="1" x14ac:dyDescent="0.3">
      <c r="B45" s="55" t="s">
        <v>68</v>
      </c>
      <c r="C45" s="20" t="s">
        <v>109</v>
      </c>
      <c r="D45" s="20" t="s">
        <v>112</v>
      </c>
      <c r="E45" s="20" t="s">
        <v>122</v>
      </c>
      <c r="F45" s="15" t="s">
        <v>158</v>
      </c>
      <c r="G45" s="143">
        <v>1149285</v>
      </c>
      <c r="H45" s="133">
        <f>G45</f>
        <v>1149285</v>
      </c>
    </row>
    <row r="46" spans="2:8" s="3" customFormat="1" ht="81" customHeight="1" x14ac:dyDescent="0.3">
      <c r="B46" s="55" t="s">
        <v>68</v>
      </c>
      <c r="C46" s="20" t="s">
        <v>109</v>
      </c>
      <c r="D46" s="20" t="s">
        <v>113</v>
      </c>
      <c r="E46" s="20" t="s">
        <v>123</v>
      </c>
      <c r="F46" s="16" t="s">
        <v>170</v>
      </c>
      <c r="G46" s="143">
        <v>6895707</v>
      </c>
      <c r="H46" s="133">
        <f>G46</f>
        <v>6895707</v>
      </c>
    </row>
    <row r="47" spans="2:8" s="3" customFormat="1" ht="33" customHeight="1" x14ac:dyDescent="0.3">
      <c r="B47" s="243" t="s">
        <v>68</v>
      </c>
      <c r="C47" s="242" t="s">
        <v>109</v>
      </c>
      <c r="D47" s="242" t="s">
        <v>114</v>
      </c>
      <c r="E47" s="242" t="s">
        <v>117</v>
      </c>
      <c r="F47" s="24" t="s">
        <v>136</v>
      </c>
      <c r="G47" s="143">
        <v>88408</v>
      </c>
      <c r="H47" s="194">
        <f>SUM(G47:G51)</f>
        <v>1149285</v>
      </c>
    </row>
    <row r="48" spans="2:8" s="3" customFormat="1" ht="33" customHeight="1" x14ac:dyDescent="0.3">
      <c r="B48" s="208"/>
      <c r="C48" s="211"/>
      <c r="D48" s="211"/>
      <c r="E48" s="211"/>
      <c r="F48" s="24" t="s">
        <v>165</v>
      </c>
      <c r="G48" s="142">
        <v>530437</v>
      </c>
      <c r="H48" s="195"/>
    </row>
    <row r="49" spans="2:8" s="3" customFormat="1" ht="33" customHeight="1" x14ac:dyDescent="0.3">
      <c r="B49" s="208"/>
      <c r="C49" s="211"/>
      <c r="D49" s="211"/>
      <c r="E49" s="211"/>
      <c r="F49" s="32" t="s">
        <v>136</v>
      </c>
      <c r="G49" s="144">
        <v>353626</v>
      </c>
      <c r="H49" s="195"/>
    </row>
    <row r="50" spans="2:8" s="3" customFormat="1" ht="33" customHeight="1" x14ac:dyDescent="0.3">
      <c r="B50" s="208"/>
      <c r="C50" s="211"/>
      <c r="D50" s="211"/>
      <c r="E50" s="211"/>
      <c r="F50" s="32" t="s">
        <v>165</v>
      </c>
      <c r="G50" s="144">
        <v>88406</v>
      </c>
      <c r="H50" s="195"/>
    </row>
    <row r="51" spans="2:8" s="3" customFormat="1" ht="33" customHeight="1" x14ac:dyDescent="0.3">
      <c r="B51" s="227"/>
      <c r="C51" s="228"/>
      <c r="D51" s="228"/>
      <c r="E51" s="228"/>
      <c r="F51" s="24" t="s">
        <v>166</v>
      </c>
      <c r="G51" s="142">
        <v>88408</v>
      </c>
      <c r="H51" s="241"/>
    </row>
    <row r="52" spans="2:8" s="3" customFormat="1" ht="141.75" customHeight="1" x14ac:dyDescent="0.3">
      <c r="B52" s="55" t="s">
        <v>68</v>
      </c>
      <c r="C52" s="20" t="s">
        <v>109</v>
      </c>
      <c r="D52" s="20" t="s">
        <v>115</v>
      </c>
      <c r="E52" s="20" t="s">
        <v>118</v>
      </c>
      <c r="F52" s="42" t="s">
        <v>142</v>
      </c>
      <c r="G52" s="143">
        <v>1149285</v>
      </c>
      <c r="H52" s="133">
        <f>G52</f>
        <v>1149285</v>
      </c>
    </row>
    <row r="53" spans="2:8" s="3" customFormat="1" ht="111.75" customHeight="1" x14ac:dyDescent="0.3">
      <c r="B53" s="55" t="s">
        <v>68</v>
      </c>
      <c r="C53" s="20" t="s">
        <v>109</v>
      </c>
      <c r="D53" s="20" t="s">
        <v>116</v>
      </c>
      <c r="E53" s="20" t="s">
        <v>119</v>
      </c>
      <c r="F53" s="27" t="s">
        <v>129</v>
      </c>
      <c r="G53" s="143">
        <v>4597137</v>
      </c>
      <c r="H53" s="133">
        <f>G53</f>
        <v>4597137</v>
      </c>
    </row>
    <row r="54" spans="2:8" s="3" customFormat="1" ht="63.6" customHeight="1" x14ac:dyDescent="0.3">
      <c r="B54" s="243" t="s">
        <v>68</v>
      </c>
      <c r="C54" s="242" t="s">
        <v>109</v>
      </c>
      <c r="D54" s="242" t="s">
        <v>99</v>
      </c>
      <c r="E54" s="242" t="s">
        <v>189</v>
      </c>
      <c r="F54" s="15" t="s">
        <v>129</v>
      </c>
      <c r="G54" s="143">
        <v>29300065</v>
      </c>
      <c r="H54" s="194">
        <f>G54+G55</f>
        <v>45301087</v>
      </c>
    </row>
    <row r="55" spans="2:8" s="3" customFormat="1" ht="63.6" customHeight="1" x14ac:dyDescent="0.3">
      <c r="B55" s="227"/>
      <c r="C55" s="228"/>
      <c r="D55" s="228"/>
      <c r="E55" s="228"/>
      <c r="F55" s="32" t="s">
        <v>172</v>
      </c>
      <c r="G55" s="144">
        <v>16001022</v>
      </c>
      <c r="H55" s="241"/>
    </row>
    <row r="56" spans="2:8" s="3" customFormat="1" ht="136.5" customHeight="1" thickBot="1" x14ac:dyDescent="0.35">
      <c r="B56" s="56" t="s">
        <v>68</v>
      </c>
      <c r="C56" s="57" t="s">
        <v>109</v>
      </c>
      <c r="D56" s="57" t="s">
        <v>40</v>
      </c>
      <c r="E56" s="58" t="s">
        <v>41</v>
      </c>
      <c r="F56" s="63" t="s">
        <v>157</v>
      </c>
      <c r="G56" s="145">
        <v>604783484</v>
      </c>
      <c r="H56" s="157">
        <f>G56</f>
        <v>604783484</v>
      </c>
    </row>
    <row r="57" spans="2:8" s="3" customFormat="1" ht="46.5" customHeight="1" x14ac:dyDescent="0.3">
      <c r="B57" s="244" t="s">
        <v>68</v>
      </c>
      <c r="C57" s="246" t="s">
        <v>124</v>
      </c>
      <c r="D57" s="246" t="s">
        <v>99</v>
      </c>
      <c r="E57" s="201" t="s">
        <v>189</v>
      </c>
      <c r="F57" s="137" t="s">
        <v>129</v>
      </c>
      <c r="G57" s="153">
        <v>16860033</v>
      </c>
      <c r="H57" s="206">
        <f>G57+G58</f>
        <v>25287044</v>
      </c>
    </row>
    <row r="58" spans="2:8" s="3" customFormat="1" ht="66.75" customHeight="1" x14ac:dyDescent="0.3">
      <c r="B58" s="245"/>
      <c r="C58" s="247"/>
      <c r="D58" s="247"/>
      <c r="E58" s="202"/>
      <c r="F58" s="28" t="s">
        <v>172</v>
      </c>
      <c r="G58" s="154">
        <v>8427011</v>
      </c>
      <c r="H58" s="241"/>
    </row>
    <row r="59" spans="2:8" s="3" customFormat="1" ht="127.5" customHeight="1" thickBot="1" x14ac:dyDescent="0.35">
      <c r="B59" s="65" t="s">
        <v>68</v>
      </c>
      <c r="C59" s="66" t="s">
        <v>124</v>
      </c>
      <c r="D59" s="66" t="s">
        <v>40</v>
      </c>
      <c r="E59" s="67" t="s">
        <v>41</v>
      </c>
      <c r="F59" s="138" t="s">
        <v>157</v>
      </c>
      <c r="G59" s="141">
        <v>137901204</v>
      </c>
      <c r="H59" s="157">
        <f>G59</f>
        <v>137901204</v>
      </c>
    </row>
    <row r="60" spans="2:8" s="3" customFormat="1" ht="78" customHeight="1" x14ac:dyDescent="0.3">
      <c r="B60" s="207" t="s">
        <v>68</v>
      </c>
      <c r="C60" s="210" t="s">
        <v>125</v>
      </c>
      <c r="D60" s="210" t="s">
        <v>99</v>
      </c>
      <c r="E60" s="213" t="s">
        <v>189</v>
      </c>
      <c r="F60" s="54" t="s">
        <v>129</v>
      </c>
      <c r="G60" s="111">
        <v>21185042</v>
      </c>
      <c r="H60" s="206">
        <f>G60+G61</f>
        <v>33569656</v>
      </c>
    </row>
    <row r="61" spans="2:8" s="3" customFormat="1" ht="84.75" customHeight="1" x14ac:dyDescent="0.3">
      <c r="B61" s="227"/>
      <c r="C61" s="228"/>
      <c r="D61" s="228"/>
      <c r="E61" s="229"/>
      <c r="F61" s="15" t="s">
        <v>172</v>
      </c>
      <c r="G61" s="146">
        <v>12384614</v>
      </c>
      <c r="H61" s="241"/>
    </row>
    <row r="62" spans="2:8" s="3" customFormat="1" ht="122.25" customHeight="1" thickBot="1" x14ac:dyDescent="0.35">
      <c r="B62" s="56" t="s">
        <v>68</v>
      </c>
      <c r="C62" s="57" t="s">
        <v>125</v>
      </c>
      <c r="D62" s="57" t="s">
        <v>40</v>
      </c>
      <c r="E62" s="58" t="s">
        <v>41</v>
      </c>
      <c r="F62" s="63" t="s">
        <v>157</v>
      </c>
      <c r="G62" s="155">
        <v>210515648</v>
      </c>
      <c r="H62" s="157">
        <f>G62</f>
        <v>210515648</v>
      </c>
    </row>
    <row r="63" spans="2:8" s="3" customFormat="1" ht="63.6" customHeight="1" x14ac:dyDescent="0.3">
      <c r="B63" s="197" t="s">
        <v>68</v>
      </c>
      <c r="C63" s="199" t="s">
        <v>126</v>
      </c>
      <c r="D63" s="199" t="s">
        <v>99</v>
      </c>
      <c r="E63" s="201" t="s">
        <v>189</v>
      </c>
      <c r="F63" s="64" t="s">
        <v>129</v>
      </c>
      <c r="G63" s="113">
        <v>14250341</v>
      </c>
      <c r="H63" s="206">
        <f>G63+G64</f>
        <v>23312955</v>
      </c>
    </row>
    <row r="64" spans="2:8" s="3" customFormat="1" ht="63.6" customHeight="1" x14ac:dyDescent="0.3">
      <c r="B64" s="198"/>
      <c r="C64" s="200"/>
      <c r="D64" s="200"/>
      <c r="E64" s="202"/>
      <c r="F64" s="10" t="s">
        <v>172</v>
      </c>
      <c r="G64" s="98">
        <v>9062614</v>
      </c>
      <c r="H64" s="241"/>
    </row>
    <row r="65" spans="2:8" s="3" customFormat="1" ht="118.5" customHeight="1" thickBot="1" x14ac:dyDescent="0.35">
      <c r="B65" s="52" t="s">
        <v>68</v>
      </c>
      <c r="C65" s="36" t="s">
        <v>126</v>
      </c>
      <c r="D65" s="36" t="s">
        <v>40</v>
      </c>
      <c r="E65" s="37" t="s">
        <v>41</v>
      </c>
      <c r="F65" s="149" t="s">
        <v>157</v>
      </c>
      <c r="G65" s="150">
        <v>430022084</v>
      </c>
      <c r="H65" s="116">
        <f>G65</f>
        <v>430022084</v>
      </c>
    </row>
    <row r="66" spans="2:8" s="3" customFormat="1" ht="21.6" customHeight="1" thickBot="1" x14ac:dyDescent="0.35">
      <c r="B66" s="249" t="s">
        <v>197</v>
      </c>
      <c r="C66" s="250"/>
      <c r="D66" s="250"/>
      <c r="E66" s="250"/>
      <c r="F66" s="250"/>
      <c r="G66" s="250"/>
      <c r="H66" s="134">
        <f>SUM(H16:H65)</f>
        <v>2505113543</v>
      </c>
    </row>
    <row r="67" spans="2:8" ht="15" customHeight="1" x14ac:dyDescent="0.3"/>
    <row r="68" spans="2:8" ht="15" customHeight="1" x14ac:dyDescent="0.3"/>
    <row r="69" spans="2:8" ht="15" customHeight="1" x14ac:dyDescent="0.3"/>
    <row r="70" spans="2:8" ht="15" customHeight="1" thickBot="1" x14ac:dyDescent="0.35"/>
    <row r="71" spans="2:8" ht="41.25" customHeight="1" x14ac:dyDescent="0.3">
      <c r="B71" s="120" t="s">
        <v>0</v>
      </c>
      <c r="C71" s="121" t="s">
        <v>1</v>
      </c>
      <c r="D71" s="121" t="s">
        <v>2</v>
      </c>
      <c r="E71" s="122" t="s">
        <v>3</v>
      </c>
      <c r="F71" s="123" t="s">
        <v>104</v>
      </c>
      <c r="G71" s="124" t="s">
        <v>127</v>
      </c>
      <c r="H71" s="132" t="s">
        <v>106</v>
      </c>
    </row>
    <row r="72" spans="2:8" ht="30" customHeight="1" x14ac:dyDescent="0.3">
      <c r="B72" s="185" t="s">
        <v>4</v>
      </c>
      <c r="C72" s="188" t="s">
        <v>77</v>
      </c>
      <c r="D72" s="188" t="s">
        <v>78</v>
      </c>
      <c r="E72" s="188" t="s">
        <v>79</v>
      </c>
      <c r="F72" s="33" t="s">
        <v>155</v>
      </c>
      <c r="G72" s="125">
        <v>4805125</v>
      </c>
      <c r="H72" s="194">
        <f>SUM(G72:G83)</f>
        <v>721892995</v>
      </c>
    </row>
    <row r="73" spans="2:8" ht="30" customHeight="1" x14ac:dyDescent="0.3">
      <c r="B73" s="186"/>
      <c r="C73" s="189"/>
      <c r="D73" s="189"/>
      <c r="E73" s="189"/>
      <c r="F73" s="34" t="s">
        <v>150</v>
      </c>
      <c r="G73" s="126">
        <v>4000000</v>
      </c>
      <c r="H73" s="195"/>
    </row>
    <row r="74" spans="2:8" ht="30" customHeight="1" x14ac:dyDescent="0.3">
      <c r="B74" s="186"/>
      <c r="C74" s="189"/>
      <c r="D74" s="189"/>
      <c r="E74" s="189"/>
      <c r="F74" s="12" t="s">
        <v>169</v>
      </c>
      <c r="G74" s="127">
        <v>1000000</v>
      </c>
      <c r="H74" s="195"/>
    </row>
    <row r="75" spans="2:8" ht="30" customHeight="1" x14ac:dyDescent="0.3">
      <c r="B75" s="186"/>
      <c r="C75" s="189"/>
      <c r="D75" s="189"/>
      <c r="E75" s="189"/>
      <c r="F75" s="12" t="s">
        <v>176</v>
      </c>
      <c r="G75" s="127">
        <v>3000000</v>
      </c>
      <c r="H75" s="195"/>
    </row>
    <row r="76" spans="2:8" ht="30" customHeight="1" x14ac:dyDescent="0.3">
      <c r="B76" s="186"/>
      <c r="C76" s="189"/>
      <c r="D76" s="189"/>
      <c r="E76" s="189"/>
      <c r="F76" s="35" t="s">
        <v>129</v>
      </c>
      <c r="G76" s="103">
        <v>85500650</v>
      </c>
      <c r="H76" s="195"/>
    </row>
    <row r="77" spans="2:8" ht="30" customHeight="1" x14ac:dyDescent="0.3">
      <c r="B77" s="186"/>
      <c r="C77" s="189"/>
      <c r="D77" s="189"/>
      <c r="E77" s="189"/>
      <c r="F77" s="35" t="s">
        <v>130</v>
      </c>
      <c r="G77" s="103">
        <v>80244270</v>
      </c>
      <c r="H77" s="195"/>
    </row>
    <row r="78" spans="2:8" ht="30" customHeight="1" x14ac:dyDescent="0.3">
      <c r="B78" s="186"/>
      <c r="C78" s="189"/>
      <c r="D78" s="189"/>
      <c r="E78" s="189"/>
      <c r="F78" s="11" t="s">
        <v>179</v>
      </c>
      <c r="G78" s="128">
        <v>219240000</v>
      </c>
      <c r="H78" s="195"/>
    </row>
    <row r="79" spans="2:8" ht="30" customHeight="1" x14ac:dyDescent="0.3">
      <c r="B79" s="186"/>
      <c r="C79" s="189"/>
      <c r="D79" s="189"/>
      <c r="E79" s="189"/>
      <c r="F79" s="35" t="s">
        <v>180</v>
      </c>
      <c r="G79" s="128">
        <v>50000000</v>
      </c>
      <c r="H79" s="195"/>
    </row>
    <row r="80" spans="2:8" ht="30" customHeight="1" x14ac:dyDescent="0.3">
      <c r="B80" s="186"/>
      <c r="C80" s="189"/>
      <c r="D80" s="189"/>
      <c r="E80" s="189"/>
      <c r="F80" s="12" t="s">
        <v>140</v>
      </c>
      <c r="G80" s="128">
        <v>15722102</v>
      </c>
      <c r="H80" s="195"/>
    </row>
    <row r="81" spans="2:8" ht="30" customHeight="1" x14ac:dyDescent="0.3">
      <c r="B81" s="186"/>
      <c r="C81" s="189"/>
      <c r="D81" s="189"/>
      <c r="E81" s="189"/>
      <c r="F81" s="12" t="s">
        <v>160</v>
      </c>
      <c r="G81" s="128">
        <v>2000000</v>
      </c>
      <c r="H81" s="195"/>
    </row>
    <row r="82" spans="2:8" ht="30" customHeight="1" x14ac:dyDescent="0.3">
      <c r="B82" s="186"/>
      <c r="C82" s="189"/>
      <c r="D82" s="189"/>
      <c r="E82" s="189"/>
      <c r="F82" s="11" t="s">
        <v>161</v>
      </c>
      <c r="G82" s="103">
        <v>151870967</v>
      </c>
      <c r="H82" s="195"/>
    </row>
    <row r="83" spans="2:8" ht="30" customHeight="1" x14ac:dyDescent="0.3">
      <c r="B83" s="198"/>
      <c r="C83" s="200"/>
      <c r="D83" s="200"/>
      <c r="E83" s="200"/>
      <c r="F83" s="12" t="s">
        <v>153</v>
      </c>
      <c r="G83" s="128">
        <v>104509881</v>
      </c>
      <c r="H83" s="241"/>
    </row>
    <row r="84" spans="2:8" ht="123" customHeight="1" x14ac:dyDescent="0.3">
      <c r="B84" s="51" t="s">
        <v>4</v>
      </c>
      <c r="C84" s="38" t="s">
        <v>77</v>
      </c>
      <c r="D84" s="9" t="s">
        <v>80</v>
      </c>
      <c r="E84" s="9" t="s">
        <v>81</v>
      </c>
      <c r="F84" s="11" t="s">
        <v>179</v>
      </c>
      <c r="G84" s="129">
        <v>1360082318</v>
      </c>
      <c r="H84" s="133">
        <f>G84</f>
        <v>1360082318</v>
      </c>
    </row>
    <row r="85" spans="2:8" ht="33" customHeight="1" x14ac:dyDescent="0.3">
      <c r="B85" s="245" t="s">
        <v>4</v>
      </c>
      <c r="C85" s="247" t="s">
        <v>77</v>
      </c>
      <c r="D85" s="247" t="s">
        <v>82</v>
      </c>
      <c r="E85" s="247" t="s">
        <v>83</v>
      </c>
      <c r="F85" s="31" t="s">
        <v>164</v>
      </c>
      <c r="G85" s="127">
        <v>35991440</v>
      </c>
      <c r="H85" s="248">
        <f>SUM(G85:G112)</f>
        <v>1942981801</v>
      </c>
    </row>
    <row r="86" spans="2:8" ht="33" customHeight="1" x14ac:dyDescent="0.3">
      <c r="B86" s="245"/>
      <c r="C86" s="247"/>
      <c r="D86" s="247"/>
      <c r="E86" s="247"/>
      <c r="F86" s="31" t="s">
        <v>181</v>
      </c>
      <c r="G86" s="127">
        <v>10754120</v>
      </c>
      <c r="H86" s="248"/>
    </row>
    <row r="87" spans="2:8" ht="33" customHeight="1" x14ac:dyDescent="0.3">
      <c r="B87" s="245"/>
      <c r="C87" s="247"/>
      <c r="D87" s="247"/>
      <c r="E87" s="247"/>
      <c r="F87" s="31" t="s">
        <v>162</v>
      </c>
      <c r="G87" s="127">
        <v>2595152</v>
      </c>
      <c r="H87" s="248"/>
    </row>
    <row r="88" spans="2:8" ht="33" customHeight="1" x14ac:dyDescent="0.3">
      <c r="B88" s="245"/>
      <c r="C88" s="247"/>
      <c r="D88" s="247"/>
      <c r="E88" s="247"/>
      <c r="F88" s="39" t="s">
        <v>173</v>
      </c>
      <c r="G88" s="127">
        <v>2397376</v>
      </c>
      <c r="H88" s="248"/>
    </row>
    <row r="89" spans="2:8" ht="33" customHeight="1" x14ac:dyDescent="0.3">
      <c r="B89" s="245"/>
      <c r="C89" s="247"/>
      <c r="D89" s="247"/>
      <c r="E89" s="247"/>
      <c r="F89" s="34" t="s">
        <v>150</v>
      </c>
      <c r="G89" s="126">
        <v>61246650</v>
      </c>
      <c r="H89" s="248"/>
    </row>
    <row r="90" spans="2:8" ht="42" customHeight="1" x14ac:dyDescent="0.3">
      <c r="B90" s="245"/>
      <c r="C90" s="247"/>
      <c r="D90" s="247"/>
      <c r="E90" s="247"/>
      <c r="F90" s="12" t="s">
        <v>182</v>
      </c>
      <c r="G90" s="127">
        <v>1000000</v>
      </c>
      <c r="H90" s="248"/>
    </row>
    <row r="91" spans="2:8" ht="33" customHeight="1" x14ac:dyDescent="0.3">
      <c r="B91" s="245"/>
      <c r="C91" s="247"/>
      <c r="D91" s="247"/>
      <c r="E91" s="247"/>
      <c r="F91" s="12" t="s">
        <v>174</v>
      </c>
      <c r="G91" s="127">
        <v>46397970</v>
      </c>
      <c r="H91" s="248"/>
    </row>
    <row r="92" spans="2:8" ht="43.5" customHeight="1" x14ac:dyDescent="0.3">
      <c r="B92" s="245"/>
      <c r="C92" s="247"/>
      <c r="D92" s="247"/>
      <c r="E92" s="247"/>
      <c r="F92" s="40" t="s">
        <v>151</v>
      </c>
      <c r="G92" s="127">
        <v>34227460</v>
      </c>
      <c r="H92" s="248"/>
    </row>
    <row r="93" spans="2:8" ht="33" customHeight="1" x14ac:dyDescent="0.3">
      <c r="B93" s="245"/>
      <c r="C93" s="247"/>
      <c r="D93" s="247"/>
      <c r="E93" s="247"/>
      <c r="F93" s="12" t="s">
        <v>169</v>
      </c>
      <c r="G93" s="127">
        <v>79676597</v>
      </c>
      <c r="H93" s="248"/>
    </row>
    <row r="94" spans="2:8" ht="33" customHeight="1" x14ac:dyDescent="0.3">
      <c r="B94" s="245"/>
      <c r="C94" s="247"/>
      <c r="D94" s="247"/>
      <c r="E94" s="247"/>
      <c r="F94" s="12" t="s">
        <v>175</v>
      </c>
      <c r="G94" s="127">
        <v>13447864</v>
      </c>
      <c r="H94" s="248"/>
    </row>
    <row r="95" spans="2:8" ht="33" customHeight="1" x14ac:dyDescent="0.3">
      <c r="B95" s="245"/>
      <c r="C95" s="247"/>
      <c r="D95" s="247"/>
      <c r="E95" s="247"/>
      <c r="F95" s="12" t="s">
        <v>176</v>
      </c>
      <c r="G95" s="127">
        <v>59979297</v>
      </c>
      <c r="H95" s="248"/>
    </row>
    <row r="96" spans="2:8" ht="33" customHeight="1" x14ac:dyDescent="0.3">
      <c r="B96" s="245"/>
      <c r="C96" s="247"/>
      <c r="D96" s="247"/>
      <c r="E96" s="247"/>
      <c r="F96" s="40" t="s">
        <v>183</v>
      </c>
      <c r="G96" s="127">
        <v>3698040</v>
      </c>
      <c r="H96" s="248"/>
    </row>
    <row r="97" spans="2:8" ht="33" customHeight="1" x14ac:dyDescent="0.3">
      <c r="B97" s="245"/>
      <c r="C97" s="247"/>
      <c r="D97" s="247"/>
      <c r="E97" s="247"/>
      <c r="F97" s="40" t="s">
        <v>139</v>
      </c>
      <c r="G97" s="127">
        <v>13971274</v>
      </c>
      <c r="H97" s="248"/>
    </row>
    <row r="98" spans="2:8" ht="33" customHeight="1" x14ac:dyDescent="0.3">
      <c r="B98" s="245"/>
      <c r="C98" s="247"/>
      <c r="D98" s="247"/>
      <c r="E98" s="247"/>
      <c r="F98" s="40" t="s">
        <v>141</v>
      </c>
      <c r="G98" s="127">
        <v>30359440</v>
      </c>
      <c r="H98" s="248"/>
    </row>
    <row r="99" spans="2:8" ht="33" customHeight="1" x14ac:dyDescent="0.3">
      <c r="B99" s="245"/>
      <c r="C99" s="247"/>
      <c r="D99" s="247"/>
      <c r="E99" s="247"/>
      <c r="F99" s="40" t="s">
        <v>142</v>
      </c>
      <c r="G99" s="127">
        <v>38294702</v>
      </c>
      <c r="H99" s="248"/>
    </row>
    <row r="100" spans="2:8" ht="33" customHeight="1" x14ac:dyDescent="0.3">
      <c r="B100" s="245"/>
      <c r="C100" s="247"/>
      <c r="D100" s="247"/>
      <c r="E100" s="247"/>
      <c r="F100" s="40" t="s">
        <v>136</v>
      </c>
      <c r="G100" s="127">
        <v>37065780</v>
      </c>
      <c r="H100" s="248"/>
    </row>
    <row r="101" spans="2:8" ht="33" customHeight="1" x14ac:dyDescent="0.3">
      <c r="B101" s="245"/>
      <c r="C101" s="247"/>
      <c r="D101" s="247"/>
      <c r="E101" s="247"/>
      <c r="F101" s="40" t="s">
        <v>177</v>
      </c>
      <c r="G101" s="127">
        <v>83330480</v>
      </c>
      <c r="H101" s="248"/>
    </row>
    <row r="102" spans="2:8" ht="33" customHeight="1" x14ac:dyDescent="0.3">
      <c r="B102" s="245"/>
      <c r="C102" s="247"/>
      <c r="D102" s="247"/>
      <c r="E102" s="247"/>
      <c r="F102" s="12" t="s">
        <v>165</v>
      </c>
      <c r="G102" s="128">
        <v>125497385</v>
      </c>
      <c r="H102" s="248"/>
    </row>
    <row r="103" spans="2:8" ht="33" customHeight="1" x14ac:dyDescent="0.3">
      <c r="B103" s="245"/>
      <c r="C103" s="247"/>
      <c r="D103" s="247"/>
      <c r="E103" s="247"/>
      <c r="F103" s="40" t="s">
        <v>166</v>
      </c>
      <c r="G103" s="130">
        <v>88320928</v>
      </c>
      <c r="H103" s="248"/>
    </row>
    <row r="104" spans="2:8" ht="33" customHeight="1" x14ac:dyDescent="0.3">
      <c r="B104" s="245"/>
      <c r="C104" s="247"/>
      <c r="D104" s="247"/>
      <c r="E104" s="247"/>
      <c r="F104" s="34" t="s">
        <v>159</v>
      </c>
      <c r="G104" s="127">
        <v>14287260</v>
      </c>
      <c r="H104" s="248"/>
    </row>
    <row r="105" spans="2:8" ht="58.5" customHeight="1" x14ac:dyDescent="0.3">
      <c r="B105" s="245"/>
      <c r="C105" s="247"/>
      <c r="D105" s="247"/>
      <c r="E105" s="247"/>
      <c r="F105" s="35" t="s">
        <v>129</v>
      </c>
      <c r="G105" s="103">
        <v>140904120</v>
      </c>
      <c r="H105" s="248"/>
    </row>
    <row r="106" spans="2:8" ht="58.5" customHeight="1" x14ac:dyDescent="0.3">
      <c r="B106" s="245"/>
      <c r="C106" s="247"/>
      <c r="D106" s="247"/>
      <c r="E106" s="247"/>
      <c r="F106" s="35" t="s">
        <v>130</v>
      </c>
      <c r="G106" s="103">
        <v>332657213</v>
      </c>
      <c r="H106" s="248"/>
    </row>
    <row r="107" spans="2:8" ht="58.5" customHeight="1" x14ac:dyDescent="0.3">
      <c r="B107" s="245"/>
      <c r="C107" s="247"/>
      <c r="D107" s="247"/>
      <c r="E107" s="247"/>
      <c r="F107" s="11" t="s">
        <v>179</v>
      </c>
      <c r="G107" s="128">
        <v>92987882</v>
      </c>
      <c r="H107" s="248"/>
    </row>
    <row r="108" spans="2:8" ht="58.5" customHeight="1" x14ac:dyDescent="0.3">
      <c r="B108" s="245"/>
      <c r="C108" s="247"/>
      <c r="D108" s="247"/>
      <c r="E108" s="247"/>
      <c r="F108" s="35" t="s">
        <v>180</v>
      </c>
      <c r="G108" s="128">
        <v>172035870</v>
      </c>
      <c r="H108" s="248"/>
    </row>
    <row r="109" spans="2:8" ht="58.5" customHeight="1" x14ac:dyDescent="0.3">
      <c r="B109" s="245"/>
      <c r="C109" s="247"/>
      <c r="D109" s="247"/>
      <c r="E109" s="247"/>
      <c r="F109" s="35" t="s">
        <v>184</v>
      </c>
      <c r="G109" s="128">
        <v>349155279</v>
      </c>
      <c r="H109" s="248"/>
    </row>
    <row r="110" spans="2:8" ht="58.5" customHeight="1" x14ac:dyDescent="0.3">
      <c r="B110" s="245"/>
      <c r="C110" s="247"/>
      <c r="D110" s="247"/>
      <c r="E110" s="247"/>
      <c r="F110" s="12" t="s">
        <v>140</v>
      </c>
      <c r="G110" s="128">
        <v>4879178</v>
      </c>
      <c r="H110" s="248"/>
    </row>
    <row r="111" spans="2:8" ht="58.5" customHeight="1" x14ac:dyDescent="0.3">
      <c r="B111" s="245"/>
      <c r="C111" s="247"/>
      <c r="D111" s="247"/>
      <c r="E111" s="247"/>
      <c r="F111" s="11" t="s">
        <v>161</v>
      </c>
      <c r="G111" s="103">
        <v>45540684</v>
      </c>
      <c r="H111" s="248"/>
    </row>
    <row r="112" spans="2:8" ht="58.5" customHeight="1" thickBot="1" x14ac:dyDescent="0.35">
      <c r="B112" s="185"/>
      <c r="C112" s="188"/>
      <c r="D112" s="188"/>
      <c r="E112" s="188"/>
      <c r="F112" s="119" t="s">
        <v>154</v>
      </c>
      <c r="G112" s="131">
        <v>22282360</v>
      </c>
      <c r="H112" s="194"/>
    </row>
    <row r="113" spans="2:8" ht="20.25" customHeight="1" thickBot="1" x14ac:dyDescent="0.35">
      <c r="B113" s="237" t="s">
        <v>190</v>
      </c>
      <c r="C113" s="238"/>
      <c r="D113" s="238"/>
      <c r="E113" s="238"/>
      <c r="F113" s="238"/>
      <c r="G113" s="238"/>
      <c r="H113" s="134">
        <f>SUM(H72:H112)</f>
        <v>4024957114</v>
      </c>
    </row>
    <row r="114" spans="2:8" s="3" customFormat="1" ht="20.25" customHeight="1" thickBot="1" x14ac:dyDescent="0.35">
      <c r="B114" s="117"/>
      <c r="C114" s="117"/>
      <c r="D114" s="117"/>
      <c r="E114" s="117"/>
      <c r="F114" s="117"/>
      <c r="G114" s="117"/>
      <c r="H114" s="118"/>
    </row>
    <row r="115" spans="2:8" ht="20.25" customHeight="1" thickBot="1" x14ac:dyDescent="0.35">
      <c r="B115" s="237" t="s">
        <v>198</v>
      </c>
      <c r="C115" s="238"/>
      <c r="D115" s="238"/>
      <c r="E115" s="238"/>
      <c r="F115" s="238"/>
      <c r="G115" s="240"/>
      <c r="H115" s="135">
        <f>H113+H66</f>
        <v>6530070657</v>
      </c>
    </row>
    <row r="116" spans="2:8" ht="15" customHeight="1" x14ac:dyDescent="0.3"/>
  </sheetData>
  <sheetProtection algorithmName="SHA-512" hashValue="LHQlH9WkomotFJgWCRs+J5y/gEdRLsB3vN8sb/d1tv5Hi+hD2qPK1c2nvfeexCCBGyCFMQv9Jx6houO9EDjD/A==" saltValue="z/QG5x9CI/7aEcfYfaoKjA==" spinCount="100000" sheet="1" formatCells="0" formatColumns="0" insertColumns="0" insertRows="0" deleteColumns="0" deleteRows="0"/>
  <mergeCells count="66">
    <mergeCell ref="H20:H21"/>
    <mergeCell ref="C22:C36"/>
    <mergeCell ref="D22:D36"/>
    <mergeCell ref="H22:H36"/>
    <mergeCell ref="H85:H112"/>
    <mergeCell ref="B66:G66"/>
    <mergeCell ref="B85:B112"/>
    <mergeCell ref="C85:C112"/>
    <mergeCell ref="D85:D112"/>
    <mergeCell ref="E85:E112"/>
    <mergeCell ref="H57:H58"/>
    <mergeCell ref="B57:B58"/>
    <mergeCell ref="C57:C58"/>
    <mergeCell ref="D57:D58"/>
    <mergeCell ref="E57:E58"/>
    <mergeCell ref="H54:H55"/>
    <mergeCell ref="B54:B55"/>
    <mergeCell ref="C54:C55"/>
    <mergeCell ref="D54:D55"/>
    <mergeCell ref="E54:E55"/>
    <mergeCell ref="H63:H64"/>
    <mergeCell ref="B60:B61"/>
    <mergeCell ref="C60:C61"/>
    <mergeCell ref="D60:D61"/>
    <mergeCell ref="E60:E61"/>
    <mergeCell ref="H60:H61"/>
    <mergeCell ref="C63:C64"/>
    <mergeCell ref="D63:D64"/>
    <mergeCell ref="E63:E64"/>
    <mergeCell ref="B63:B64"/>
    <mergeCell ref="H38:H39"/>
    <mergeCell ref="B38:B39"/>
    <mergeCell ref="C38:C39"/>
    <mergeCell ref="D38:D39"/>
    <mergeCell ref="E38:E39"/>
    <mergeCell ref="H41:H42"/>
    <mergeCell ref="B43:B44"/>
    <mergeCell ref="C43:C44"/>
    <mergeCell ref="D43:D44"/>
    <mergeCell ref="E43:E44"/>
    <mergeCell ref="H43:H44"/>
    <mergeCell ref="B41:B42"/>
    <mergeCell ref="C41:C42"/>
    <mergeCell ref="D41:D42"/>
    <mergeCell ref="E41:E42"/>
    <mergeCell ref="H47:H51"/>
    <mergeCell ref="E47:E51"/>
    <mergeCell ref="D47:D51"/>
    <mergeCell ref="C47:C51"/>
    <mergeCell ref="B47:B51"/>
    <mergeCell ref="H72:H83"/>
    <mergeCell ref="B72:B83"/>
    <mergeCell ref="C72:C83"/>
    <mergeCell ref="D72:D83"/>
    <mergeCell ref="E72:E83"/>
    <mergeCell ref="B13:D13"/>
    <mergeCell ref="B113:G113"/>
    <mergeCell ref="E2:G6"/>
    <mergeCell ref="E8:F11"/>
    <mergeCell ref="B115:G115"/>
    <mergeCell ref="E22:E36"/>
    <mergeCell ref="B22:B36"/>
    <mergeCell ref="B20:B21"/>
    <mergeCell ref="C20:C21"/>
    <mergeCell ref="D20:D21"/>
    <mergeCell ref="E20:E21"/>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7fe6e1f-7c80-48a0-830a-4972a4fe301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48EF2F535AEFB4899D6699BBD3833B1" ma:contentTypeVersion="16" ma:contentTypeDescription="Create a new document." ma:contentTypeScope="" ma:versionID="78cc122baa6b8731b15a5f2c2584ef19">
  <xsd:schema xmlns:xsd="http://www.w3.org/2001/XMLSchema" xmlns:xs="http://www.w3.org/2001/XMLSchema" xmlns:p="http://schemas.microsoft.com/office/2006/metadata/properties" xmlns:ns3="07fe6e1f-7c80-48a0-830a-4972a4fe3013" xmlns:ns4="c7adefc9-94ab-4c05-8c65-80c1f03b14e0" targetNamespace="http://schemas.microsoft.com/office/2006/metadata/properties" ma:root="true" ma:fieldsID="8054ce7228913565825a76c54d7b8ad2" ns3:_="" ns4:_="">
    <xsd:import namespace="07fe6e1f-7c80-48a0-830a-4972a4fe3013"/>
    <xsd:import namespace="c7adefc9-94ab-4c05-8c65-80c1f03b14e0"/>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AutoTags" minOccurs="0"/>
                <xsd:element ref="ns3:MediaServiceOCR" minOccurs="0"/>
                <xsd:element ref="ns3:MediaServiceGenerationTime" minOccurs="0"/>
                <xsd:element ref="ns3:MediaServiceEventHashCode" minOccurs="0"/>
                <xsd:element ref="ns3:_activity" minOccurs="0"/>
                <xsd:element ref="ns4:SharedWithUsers" minOccurs="0"/>
                <xsd:element ref="ns4:SharedWithDetails" minOccurs="0"/>
                <xsd:element ref="ns4:SharingHintHash" minOccurs="0"/>
                <xsd:element ref="ns3:MediaServiceDateTaken" minOccurs="0"/>
                <xsd:element ref="ns3:MediaLengthInSeconds" minOccurs="0"/>
                <xsd:element ref="ns3:MediaServiceLocation"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e6e1f-7c80-48a0-830a-4972a4fe30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_activity" ma:index="15" nillable="true" ma:displayName="_activity" ma:hidden="true" ma:internalName="_activity">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7adefc9-94ab-4c05-8c65-80c1f03b14e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4D724C-5E9D-4274-861F-04932B8B8A3D}">
  <ds:schemaRefs>
    <ds:schemaRef ds:uri="http://www.w3.org/XML/1998/namespace"/>
    <ds:schemaRef ds:uri="http://schemas.microsoft.com/office/2006/metadata/properties"/>
    <ds:schemaRef ds:uri="http://schemas.openxmlformats.org/package/2006/metadata/core-properties"/>
    <ds:schemaRef ds:uri="http://purl.org/dc/dcmitype/"/>
    <ds:schemaRef ds:uri="http://purl.org/dc/terms/"/>
    <ds:schemaRef ds:uri="http://schemas.microsoft.com/office/2006/documentManagement/types"/>
    <ds:schemaRef ds:uri="http://purl.org/dc/elements/1.1/"/>
    <ds:schemaRef ds:uri="http://schemas.microsoft.com/office/infopath/2007/PartnerControls"/>
    <ds:schemaRef ds:uri="c7adefc9-94ab-4c05-8c65-80c1f03b14e0"/>
    <ds:schemaRef ds:uri="07fe6e1f-7c80-48a0-830a-4972a4fe3013"/>
  </ds:schemaRefs>
</ds:datastoreItem>
</file>

<file path=customXml/itemProps2.xml><?xml version="1.0" encoding="utf-8"?>
<ds:datastoreItem xmlns:ds="http://schemas.openxmlformats.org/officeDocument/2006/customXml" ds:itemID="{E7C5F51C-DB3B-406E-A177-1F6270216303}">
  <ds:schemaRefs>
    <ds:schemaRef ds:uri="http://schemas.microsoft.com/sharepoint/v3/contenttype/forms"/>
  </ds:schemaRefs>
</ds:datastoreItem>
</file>

<file path=customXml/itemProps3.xml><?xml version="1.0" encoding="utf-8"?>
<ds:datastoreItem xmlns:ds="http://schemas.openxmlformats.org/officeDocument/2006/customXml" ds:itemID="{4D302E1E-BD65-4B79-9EBC-F483B65E43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fe6e1f-7c80-48a0-830a-4972a4fe3013"/>
    <ds:schemaRef ds:uri="c7adefc9-94ab-4c05-8c65-80c1f03b14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PROYECTOS PRESUPUESTO GENERAL</vt:lpstr>
      <vt:lpstr>PROYECTOS FONDO SECC Y EXT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PLANEACION</dc:creator>
  <cp:keywords/>
  <dc:description/>
  <cp:lastModifiedBy>ESTADÍSTICA PLANEACIÓN INSTITUCIONAL UCUNDINAMARCA</cp:lastModifiedBy>
  <cp:revision/>
  <dcterms:created xsi:type="dcterms:W3CDTF">2023-10-26T13:50:41Z</dcterms:created>
  <dcterms:modified xsi:type="dcterms:W3CDTF">2024-01-30T20:59:40Z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0x010100948EF2F535AEFB4899D6699BBD3833B1</vt:lpwstr>
  </property>
</Properties>
</file>