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fonsogomez\Documents\PLAN ANTICORRUPCIÓN\VERSIÓN 2022\COMPONENTES\"/>
    </mc:Choice>
  </mc:AlternateContent>
  <xr:revisionPtr revIDLastSave="0" documentId="13_ncr:1_{A0F47F1A-B1E1-460C-8D7F-94E3613EFD48}" xr6:coauthVersionLast="36" xr6:coauthVersionMax="36" xr10:uidLastSave="{00000000-0000-0000-0000-000000000000}"/>
  <bookViews>
    <workbookView xWindow="0" yWindow="0" windowWidth="21600" windowHeight="9525" xr2:uid="{A0BDA1EA-EDD8-43F0-AB39-DF927F85C988}"/>
  </bookViews>
  <sheets>
    <sheet name="Rendición_cuentas" sheetId="2" r:id="rId1"/>
    <sheet name="Hoja1" sheetId="1" r:id="rId2"/>
  </sheets>
  <externalReferences>
    <externalReference r:id="rId3"/>
  </externalReferences>
  <definedNames>
    <definedName name="Causafactor3">'[1]Explicación de los campos'!$B$2:$B$9</definedName>
    <definedName name="ControlTipo">[1]Hoja2!$AI$3:$AI$6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2" l="1"/>
  <c r="Q26" i="2" s="1"/>
  <c r="Q27" i="2" l="1"/>
  <c r="Q14" i="2"/>
  <c r="Q16" i="2"/>
  <c r="Q18" i="2"/>
  <c r="Q19" i="2"/>
  <c r="Q20" i="2"/>
  <c r="Q23" i="2"/>
  <c r="Q12" i="2"/>
  <c r="Q13" i="2"/>
  <c r="Q17" i="2"/>
  <c r="Q24" i="2"/>
  <c r="Q10" i="2"/>
  <c r="Q25" i="2"/>
  <c r="Q11" i="2"/>
</calcChain>
</file>

<file path=xl/sharedStrings.xml><?xml version="1.0" encoding="utf-8"?>
<sst xmlns="http://schemas.openxmlformats.org/spreadsheetml/2006/main" count="195" uniqueCount="123">
  <si>
    <t>Código</t>
  </si>
  <si>
    <t xml:space="preserve">PLAN ANTICORRUPCIÓN Y ATENCIÓN AL CIUDADANO </t>
  </si>
  <si>
    <t>Versión</t>
  </si>
  <si>
    <t>VIGENCIA 2022</t>
  </si>
  <si>
    <t>Vigencia</t>
  </si>
  <si>
    <t>Racionalizado</t>
  </si>
  <si>
    <r>
      <rPr>
        <b/>
        <sz val="14"/>
        <color rgb="FF002060"/>
        <rFont val="Arial"/>
        <family val="2"/>
      </rPr>
      <t>Volver al inicio</t>
    </r>
    <r>
      <rPr>
        <sz val="11"/>
        <color theme="1"/>
        <rFont val="Arial"/>
        <family val="2"/>
      </rPr>
      <t xml:space="preserve"> </t>
    </r>
  </si>
  <si>
    <t>Página</t>
  </si>
  <si>
    <t>En trámite</t>
  </si>
  <si>
    <t>Componente 3:  Rendición de cuentas</t>
  </si>
  <si>
    <t>Inscrito</t>
  </si>
  <si>
    <r>
      <t>La estrategia de rendición de cuentas de la UCundinamarca no solo esta encaminada al cumplimiento de una audiencia pública, sino que también busca la generación de espacios permanentes de información e interacción con el ciudadano y los grupos de interés, que garantice una gestión transparente y de cara al ciudadano. Respondiendo a componentes claves como lo es l</t>
    </r>
    <r>
      <rPr>
        <b/>
        <sz val="11"/>
        <color theme="1"/>
        <rFont val="Arial"/>
        <family val="2"/>
      </rPr>
      <t>a información</t>
    </r>
    <r>
      <rPr>
        <sz val="11"/>
        <color theme="1"/>
        <rFont val="Arial"/>
        <family val="2"/>
      </rPr>
      <t xml:space="preserve">; la cual no es mas que la acción de informar oportuna y públicamente sobre las decisiones y sobre la gestión institucional. Sumada al componente de un </t>
    </r>
    <r>
      <rPr>
        <b/>
        <sz val="11"/>
        <color theme="1"/>
        <rFont val="Arial"/>
        <family val="2"/>
      </rPr>
      <t xml:space="preserve">Dialogo permanente con los grupos de valor y de interés. </t>
    </r>
    <r>
      <rPr>
        <sz val="11"/>
        <color theme="1"/>
        <rFont val="Arial"/>
        <family val="2"/>
      </rPr>
      <t>Para lo cual se deben crear los espacios necesarios en los que la ciudadanía evidencie los resultados y alcances de la gestión. Adquiriendo con ello una serie de</t>
    </r>
    <r>
      <rPr>
        <b/>
        <sz val="11"/>
        <color theme="1"/>
        <rFont val="Arial"/>
        <family val="2"/>
      </rPr>
      <t xml:space="preserve"> Responsabilidades</t>
    </r>
    <r>
      <rPr>
        <sz val="11"/>
        <color theme="1"/>
        <rFont val="Arial"/>
        <family val="2"/>
      </rPr>
      <t xml:space="preserve"> y compromisos que permitan diseñar mecanismos de corrección o mejora de los planes de acción. Para articular a las acciones de gestión de la universidad con el MEN y con las políticas nacionales de gobierno en materia de educación y de atención al ciudadano, la UCundinamarca adopta un eje transversal, determinado por los lineamientos de Política de Fortalecimiento Institucional y Simplificación de Procesos. Incluye elementos de la política educativa adoptada por el MEN, como también herramientas de participación ciudadana en la gestión pública e institucional de la UCundinamarca y lineamientos de la Política de Racionalización de Trámites. Elementos fundamentales en la Rendición de cuentas de cara al ciudadano.</t>
    </r>
  </si>
  <si>
    <t>Sin gestión</t>
  </si>
  <si>
    <t>Rendición de Cuentas</t>
  </si>
  <si>
    <t xml:space="preserve">La Universidad de Cundinamarca de acuerdo a lo contemplado en la Ley 1757 de 2015 "Por la cual se dictan disposiciones en materia de promoción y protección del derecho a la participación democrática", adopta la Política de Rendición de cuentas como una herramienta de control social, evaluación de la gestión dirigida la comunidad universitaria, sociedad civil, entidades públicas, organismos de control y ciudadanía en general. </t>
  </si>
  <si>
    <t>Componente</t>
  </si>
  <si>
    <t>Subcomponente</t>
  </si>
  <si>
    <t>Actividades</t>
  </si>
  <si>
    <t>Meta o producto</t>
  </si>
  <si>
    <t>Etapas de la rendición de cuentas</t>
  </si>
  <si>
    <t>Cuatrimestral</t>
  </si>
  <si>
    <t>Responsable</t>
  </si>
  <si>
    <t>Fecha programada</t>
  </si>
  <si>
    <t>Hoy</t>
  </si>
  <si>
    <t>% de Cumplimiento</t>
  </si>
  <si>
    <t>Observaciones</t>
  </si>
  <si>
    <t>Aprestamiento</t>
  </si>
  <si>
    <t>Diseño</t>
  </si>
  <si>
    <t>Preparación</t>
  </si>
  <si>
    <t xml:space="preserve">Ejecución </t>
  </si>
  <si>
    <t>Seguimiento y evaluación</t>
  </si>
  <si>
    <t xml:space="preserve">Fecha limite </t>
  </si>
  <si>
    <t>INFORMACIÓN</t>
  </si>
  <si>
    <r>
      <t xml:space="preserve">Subcomponente 1. </t>
    </r>
    <r>
      <rPr>
        <sz val="12"/>
        <color rgb="FF000000"/>
        <rFont val="Arial"/>
        <family val="2"/>
      </rPr>
      <t>Información de calidad y en lenguaje comprensible.</t>
    </r>
  </si>
  <si>
    <t>1.1</t>
  </si>
  <si>
    <t>Conformar el equipo interdisciplinar que articule y proyecte el ejercicio de rendición de cuentas</t>
  </si>
  <si>
    <t>Estrategia de rendición de cuentas aprobada y publicada</t>
  </si>
  <si>
    <t>X</t>
  </si>
  <si>
    <t>Dirección de planeación Institucional, Jefe de áreas y procesos, decanos de facultad y directores de seccionales y extensiones.</t>
  </si>
  <si>
    <t>Se diseño el manual de estrategias para la rendición de cuentas esta pendiente de aprobación en el comité SAC y en la comisión de desempeño institucional.</t>
  </si>
  <si>
    <t>1.2</t>
  </si>
  <si>
    <t>Publicación de los logros y resultados institucionales tanto en la página oficial como en el botón de transparencia y acceso a la información</t>
  </si>
  <si>
    <t>Informes generados y divulgados</t>
  </si>
  <si>
    <t>Dirección de Planeación Institucional - Control Interno</t>
  </si>
  <si>
    <t>Se publicaron los logros y resultados de los foros translócales de gestión</t>
  </si>
  <si>
    <t>1.3</t>
  </si>
  <si>
    <t>Elaboración y divulgación del Informe de gestión de la Universidad de Cundinamarca en los diferentes medios de comunicación.</t>
  </si>
  <si>
    <t>1 Informe de gestión</t>
  </si>
  <si>
    <t xml:space="preserve">Dirección de Planeación Institucional </t>
  </si>
  <si>
    <t>1.4</t>
  </si>
  <si>
    <t>Publicación de informes de gestión de procesos, decanos de facultad y directores administrativos de seccionales y extensiones</t>
  </si>
  <si>
    <t>1.5</t>
  </si>
  <si>
    <t xml:space="preserve">Elaboración y publicación del Boletín Estadístico </t>
  </si>
  <si>
    <t>1 Boletín Estadístico</t>
  </si>
  <si>
    <t>mayo - julio</t>
  </si>
  <si>
    <t>1.6</t>
  </si>
  <si>
    <t xml:space="preserve">Elaboración y publicación de boletines informativos </t>
  </si>
  <si>
    <t xml:space="preserve">Boletines informativos publicados por la oficina asesora de comunicaciones </t>
  </si>
  <si>
    <t xml:space="preserve">Oficina Asesora de Comunicaciones </t>
  </si>
  <si>
    <t xml:space="preserve"> Abril, junio, agosto, octubre, y diciembre</t>
  </si>
  <si>
    <t>DIALOGO</t>
  </si>
  <si>
    <r>
      <t>Subcomponente 2.</t>
    </r>
    <r>
      <rPr>
        <sz val="12"/>
        <color rgb="FF000000"/>
        <rFont val="Arial"/>
        <family val="2"/>
      </rPr>
      <t xml:space="preserve">
Diálogo de doble vía con la ciudadanía y sus organizaciones.</t>
    </r>
  </si>
  <si>
    <t>2.1</t>
  </si>
  <si>
    <t xml:space="preserve">Identificar los grupos de interés de la UCundinamarca con el fin de conocer demandas, necesidades o preferencias de información en el marco de la gestión institucional, así como los canales de acceso a la información a los que tienen acceso estos grupos de valor en la institución </t>
  </si>
  <si>
    <t>Documento de diagnóstico o caracterización de los grupos de interés de la Universidad</t>
  </si>
  <si>
    <t>Dirección de Planeación Institucional - Servicio al ciudadano</t>
  </si>
  <si>
    <t>2.2</t>
  </si>
  <si>
    <t>Audiencia pública de rendición de cuentas -  UCundinamarca: Abierta y Clara de la vigencia 2021</t>
  </si>
  <si>
    <t xml:space="preserve">Ejercicio de audiencia pública presencia con Transmisión Vía Streaming - espacio radial y Apertura de espacio para preguntas y respuestas </t>
  </si>
  <si>
    <t xml:space="preserve">Dirección de Planeación Institucional - Oficina Asesora de Comunicaciones </t>
  </si>
  <si>
    <t>del 16 al 27 de may9</t>
  </si>
  <si>
    <t>2.3</t>
  </si>
  <si>
    <t>Foros regionales de gestión UCundinamarca: Generación Siglo 21</t>
  </si>
  <si>
    <t xml:space="preserve">6 Foros regionales de gestión realizados en seccionales y extensiones </t>
  </si>
  <si>
    <t xml:space="preserve">Dirección de Planeación Institucional - Directores de Seccionales y Extensiones - Oficina Asesora de Comunicaciones </t>
  </si>
  <si>
    <t>Marzo-Julio</t>
  </si>
  <si>
    <t>2.4</t>
  </si>
  <si>
    <t xml:space="preserve">Foro Translocal Fusagasugá </t>
  </si>
  <si>
    <t xml:space="preserve">1 Foro Translocal realizado en la sede Fusagasugá </t>
  </si>
  <si>
    <t xml:space="preserve">Dirección de Planeación Institucional - Lideres de proceso </t>
  </si>
  <si>
    <t>Por primera vez en la vigencia 2022 se desarrollará el foro Translocal para la sede Fusagasugá buscando en un ejercicio dialógico y de retroalimentación transparentar las acciones académico administrativas desde la sede principal.</t>
  </si>
  <si>
    <t xml:space="preserve">V Encuentro de Gestión UCundinamarca Generación siglo 21 de la vigencia 2021
</t>
  </si>
  <si>
    <t>1 Encuentro de Gestión</t>
  </si>
  <si>
    <t>Diciembre</t>
  </si>
  <si>
    <t xml:space="preserve">RESPONSABILIDAD E INCENTIVOS </t>
  </si>
  <si>
    <r>
      <t xml:space="preserve">Subcomponente 3.            </t>
    </r>
    <r>
      <rPr>
        <sz val="12"/>
        <color rgb="FF000000"/>
        <rFont val="Arial"/>
        <family val="2"/>
      </rPr>
      <t>Incentivos para motivar la cultura de la rendición y petición de cuentas.</t>
    </r>
  </si>
  <si>
    <t>3.1</t>
  </si>
  <si>
    <t>Promoción de los diferentes espacios de rendición de cuentas realizados por la institución</t>
  </si>
  <si>
    <t xml:space="preserve">Piezas audiovisuales que promocionen los diferentes mecanismos de rendición de cuentas que ofrece la entidad. </t>
  </si>
  <si>
    <t>Planeación Institucional- Oficina Asesora de comunicaciones</t>
  </si>
  <si>
    <t>Permanente</t>
  </si>
  <si>
    <t>-</t>
  </si>
  <si>
    <t>3.2</t>
  </si>
  <si>
    <t>Diseño de  incentivos dirigidos a la ciudadanía en general como estrategia de promoción de Rendición de Cuentas.</t>
  </si>
  <si>
    <t xml:space="preserve"> Incentivos entregados </t>
  </si>
  <si>
    <t xml:space="preserve">Dirección de Planeación Institucional - Dirección de Talento Humano </t>
  </si>
  <si>
    <t>Julio - Diciembre</t>
  </si>
  <si>
    <t>Semestral</t>
  </si>
  <si>
    <r>
      <t>Subcomponente 4.</t>
    </r>
    <r>
      <rPr>
        <sz val="11"/>
        <color rgb="FF000000"/>
        <rFont val="Arial"/>
        <family val="2"/>
      </rPr>
      <t>  Evaluación y retroalimentación a  la gestión institucional.</t>
    </r>
  </si>
  <si>
    <t>4.1</t>
  </si>
  <si>
    <t xml:space="preserve">Evaluación de pertinencia de la información emitida en la audiencia pública de rendición de cuentas </t>
  </si>
  <si>
    <t>1 Informe de evaluación de la audiencia pública</t>
  </si>
  <si>
    <t>Dirección de Planeación Institucional - Dirección de Control Interno</t>
  </si>
  <si>
    <t xml:space="preserve"> Diciembre</t>
  </si>
  <si>
    <t>4.2</t>
  </si>
  <si>
    <t xml:space="preserve">Elaborar y divulgar a los grupos de interés el documento con análisis y evaluación de los resultados obtenidos en la implementación de la estrategia de rendición de cuentas. </t>
  </si>
  <si>
    <t>1 Documento elaborado y divulgado</t>
  </si>
  <si>
    <t>Evaluación de la estrategia anual de Rendición de Cuentas</t>
  </si>
  <si>
    <t>1 Informe de Evaluación Anual</t>
  </si>
  <si>
    <t xml:space="preserve"> Dirección de Control Interno</t>
  </si>
  <si>
    <t>EJE TRANSVERSAL</t>
  </si>
  <si>
    <r>
      <rPr>
        <b/>
        <sz val="11"/>
        <rFont val="Arial"/>
        <family val="2"/>
      </rPr>
      <t xml:space="preserve">Subcomponente 5. </t>
    </r>
    <r>
      <rPr>
        <sz val="11"/>
        <rFont val="Arial"/>
        <family val="2"/>
      </rPr>
      <t>Lineamientos de la Política de Fortalecimiento Institucional y Simplificación de Procesos</t>
    </r>
  </si>
  <si>
    <t>5.1</t>
  </si>
  <si>
    <t xml:space="preserve">Identificación de los elementos de Política Educativa (Cierre de brechas; Calidad; Innovación y pertinencia y Modelo de Gestión
</t>
  </si>
  <si>
    <t xml:space="preserve">1 Informe de gestión </t>
  </si>
  <si>
    <t>junio</t>
  </si>
  <si>
    <t>5.2</t>
  </si>
  <si>
    <t>Herramientas de autodiagnóstico de Participación Ciudadana en la Gestión Pública</t>
  </si>
  <si>
    <t>1 Diagnostico de participación ciudadana</t>
  </si>
  <si>
    <t>5.3</t>
  </si>
  <si>
    <t>Lineamientos de la Política de Racionalización de trámites</t>
  </si>
  <si>
    <t>Estrategia de racionalización de trámites aprobada, publicada y cargada al SUIT</t>
  </si>
  <si>
    <t>Junio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</si>
</sst>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4" tint="-0.499984740745262"/>
      <name val="Arial"/>
      <family val="2"/>
    </font>
    <font>
      <sz val="10"/>
      <name val="Arial"/>
      <family val="2"/>
    </font>
    <font>
      <sz val="10"/>
      <color theme="9" tint="-0.499984740745262"/>
      <name val="Arial"/>
      <family val="2"/>
    </font>
    <font>
      <sz val="11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theme="9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9" fontId="0" fillId="0" borderId="0" xfId="0" applyNumberFormat="1"/>
    <xf numFmtId="0" fontId="4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9" fontId="10" fillId="5" borderId="8" xfId="1" applyFont="1" applyFill="1" applyBorder="1" applyAlignment="1">
      <alignment horizontal="center" vertical="center" wrapText="1"/>
    </xf>
    <xf numFmtId="0" fontId="12" fillId="8" borderId="0" xfId="0" applyFont="1" applyFill="1"/>
    <xf numFmtId="9" fontId="12" fillId="8" borderId="0" xfId="0" applyNumberFormat="1" applyFont="1" applyFill="1"/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9" fontId="10" fillId="5" borderId="5" xfId="1" applyFont="1" applyFill="1" applyBorder="1" applyAlignment="1">
      <alignment horizontal="center" vertical="center" wrapText="1"/>
    </xf>
    <xf numFmtId="0" fontId="12" fillId="0" borderId="0" xfId="0" applyFont="1"/>
    <xf numFmtId="9" fontId="12" fillId="0" borderId="0" xfId="0" applyNumberFormat="1" applyFont="1"/>
    <xf numFmtId="0" fontId="7" fillId="4" borderId="1" xfId="0" applyFont="1" applyFill="1" applyBorder="1" applyAlignment="1">
      <alignment horizontal="center" vertical="center" textRotation="90" wrapText="1"/>
    </xf>
    <xf numFmtId="0" fontId="10" fillId="9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1" fontId="13" fillId="5" borderId="11" xfId="0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vertical="center" wrapText="1"/>
    </xf>
    <xf numFmtId="1" fontId="19" fillId="5" borderId="9" xfId="0" applyNumberFormat="1" applyFont="1" applyFill="1" applyBorder="1" applyAlignment="1">
      <alignment horizontal="center" vertical="center" wrapText="1"/>
    </xf>
    <xf numFmtId="1" fontId="19" fillId="5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18" fillId="6" borderId="20" xfId="0" applyFont="1" applyFill="1" applyBorder="1" applyAlignment="1">
      <alignment vertical="center" wrapText="1"/>
    </xf>
    <xf numFmtId="0" fontId="20" fillId="7" borderId="16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1" xfId="0" applyNumberFormat="1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10" fillId="9" borderId="8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vertical="center" wrapText="1"/>
    </xf>
    <xf numFmtId="0" fontId="20" fillId="7" borderId="15" xfId="0" applyFont="1" applyFill="1" applyBorder="1" applyAlignment="1">
      <alignment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textRotation="90" wrapText="1"/>
    </xf>
    <xf numFmtId="0" fontId="10" fillId="9" borderId="2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" fontId="17" fillId="5" borderId="9" xfId="0" applyNumberFormat="1" applyFont="1" applyFill="1" applyBorder="1" applyAlignment="1">
      <alignment horizontal="center" vertical="center"/>
    </xf>
    <xf numFmtId="1" fontId="17" fillId="5" borderId="11" xfId="0" applyNumberFormat="1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10" fillId="9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left" vertical="center" wrapText="1"/>
    </xf>
    <xf numFmtId="0" fontId="20" fillId="7" borderId="15" xfId="0" applyFont="1" applyFill="1" applyBorder="1" applyAlignment="1">
      <alignment horizontal="left" vertical="center" wrapText="1"/>
    </xf>
    <xf numFmtId="0" fontId="17" fillId="5" borderId="18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vertical="center" wrapText="1"/>
    </xf>
    <xf numFmtId="0" fontId="22" fillId="9" borderId="1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vertical="center" wrapText="1"/>
    </xf>
    <xf numFmtId="0" fontId="18" fillId="9" borderId="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textRotation="90"/>
    </xf>
    <xf numFmtId="0" fontId="1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5" fillId="9" borderId="1" xfId="0" applyFont="1" applyFill="1" applyBorder="1"/>
    <xf numFmtId="0" fontId="25" fillId="9" borderId="9" xfId="0" applyFont="1" applyFill="1" applyBorder="1"/>
    <xf numFmtId="1" fontId="2" fillId="0" borderId="9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6" fillId="9" borderId="1" xfId="0" applyFont="1" applyFill="1" applyBorder="1"/>
    <xf numFmtId="0" fontId="26" fillId="9" borderId="21" xfId="0" applyFont="1" applyFill="1" applyBorder="1"/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" xfId="0" applyBorder="1"/>
    <xf numFmtId="0" fontId="17" fillId="0" borderId="5" xfId="0" applyFont="1" applyBorder="1" applyAlignment="1">
      <alignment vertical="center" wrapText="1"/>
    </xf>
    <xf numFmtId="0" fontId="26" fillId="9" borderId="9" xfId="0" applyFont="1" applyFill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/>
    <xf numFmtId="0" fontId="26" fillId="0" borderId="0" xfId="0" applyFont="1"/>
    <xf numFmtId="0" fontId="27" fillId="0" borderId="0" xfId="0" applyFont="1"/>
    <xf numFmtId="9" fontId="0" fillId="0" borderId="0" xfId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18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Estrategi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359834</xdr:colOff>
      <xdr:row>0</xdr:row>
      <xdr:rowOff>74083</xdr:rowOff>
    </xdr:from>
    <xdr:to>
      <xdr:col>2</xdr:col>
      <xdr:colOff>981922</xdr:colOff>
      <xdr:row>3</xdr:row>
      <xdr:rowOff>114829</xdr:rowOff>
    </xdr:to>
    <xdr:pic>
      <xdr:nvPicPr>
        <xdr:cNvPr id="2" name="3 Imagen" descr="Resultado de imagen para universidad de cundinamarca">
          <a:extLst>
            <a:ext uri="{FF2B5EF4-FFF2-40B4-BE49-F238E27FC236}">
              <a16:creationId xmlns:a16="http://schemas.microsoft.com/office/drawing/2014/main" id="{5B4CF5BE-4234-4E1A-8EB1-648D01A4AF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47" b="25103"/>
        <a:stretch/>
      </xdr:blipFill>
      <xdr:spPr bwMode="auto">
        <a:xfrm>
          <a:off x="1121834" y="74083"/>
          <a:ext cx="1498388" cy="7074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414337</xdr:colOff>
      <xdr:row>0</xdr:row>
      <xdr:rowOff>129529</xdr:rowOff>
    </xdr:from>
    <xdr:to>
      <xdr:col>18</xdr:col>
      <xdr:colOff>105092</xdr:colOff>
      <xdr:row>3</xdr:row>
      <xdr:rowOff>11113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D4A0B0-EE23-438C-82CA-AA369DDC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02162" y="129529"/>
          <a:ext cx="1109980" cy="548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aguirre/AppData/Local/Microsoft/Windows/Temporary%20Internet%20Files/Content.Outlook/DH5A0Q16/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>
        <row r="2">
          <cell r="B2" t="str">
            <v>Servidores públicos</v>
          </cell>
          <cell r="G2" t="str">
            <v>Estratégico</v>
          </cell>
        </row>
        <row r="3">
          <cell r="B3" t="str">
            <v>Método</v>
          </cell>
          <cell r="G3" t="str">
            <v>Imagen</v>
          </cell>
        </row>
        <row r="4">
          <cell r="B4" t="str">
            <v>Sistemas de información</v>
          </cell>
          <cell r="G4" t="str">
            <v>Operativo</v>
          </cell>
        </row>
        <row r="5">
          <cell r="B5" t="str">
            <v>Ambiente de trabajo</v>
          </cell>
          <cell r="G5" t="str">
            <v>Financiero</v>
          </cell>
        </row>
        <row r="6">
          <cell r="B6" t="str">
            <v>Información</v>
          </cell>
          <cell r="G6" t="str">
            <v>Cumplimiento</v>
          </cell>
        </row>
        <row r="7">
          <cell r="B7" t="str">
            <v>Recursos Financieros</v>
          </cell>
          <cell r="G7" t="str">
            <v>Tecnológico</v>
          </cell>
        </row>
        <row r="8">
          <cell r="B8" t="str">
            <v>Recursos Físicos</v>
          </cell>
          <cell r="G8" t="str">
            <v>Corrupción</v>
          </cell>
        </row>
        <row r="9">
          <cell r="B9" t="str">
            <v>Entorno</v>
          </cell>
        </row>
      </sheetData>
      <sheetData sheetId="3"/>
      <sheetData sheetId="4"/>
      <sheetData sheetId="5">
        <row r="3">
          <cell r="H3" t="str">
            <v>1-Raro</v>
          </cell>
          <cell r="AI3" t="str">
            <v>Preventivo</v>
          </cell>
          <cell r="AK3" t="str">
            <v>Si</v>
          </cell>
        </row>
        <row r="4">
          <cell r="H4" t="str">
            <v>2-Improbable</v>
          </cell>
          <cell r="AI4" t="str">
            <v>Correctivo</v>
          </cell>
          <cell r="AK4" t="str">
            <v>No</v>
          </cell>
        </row>
        <row r="5">
          <cell r="H5" t="str">
            <v>3-Posible</v>
          </cell>
          <cell r="AI5" t="str">
            <v>Detectivo</v>
          </cell>
        </row>
        <row r="6">
          <cell r="H6" t="str">
            <v>4-Probable</v>
          </cell>
          <cell r="AI6" t="str">
            <v>No hay control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4261-0A21-4687-A863-722DC0B848BC}">
  <dimension ref="B1:AL29"/>
  <sheetViews>
    <sheetView tabSelected="1" zoomScale="80" zoomScaleNormal="80" workbookViewId="0">
      <pane xSplit="1" ySplit="9" topLeftCell="B10" activePane="bottomRight" state="frozen"/>
      <selection activeCell="F13" sqref="F13"/>
      <selection pane="topRight" activeCell="F13" sqref="F13"/>
      <selection pane="bottomLeft" activeCell="F13" sqref="F13"/>
      <selection pane="bottomRight" activeCell="B6" sqref="B6:T6"/>
    </sheetView>
  </sheetViews>
  <sheetFormatPr baseColWidth="10" defaultRowHeight="15.75" x14ac:dyDescent="0.25"/>
  <cols>
    <col min="2" max="2" width="13.140625" customWidth="1"/>
    <col min="3" max="3" width="20" style="41" customWidth="1"/>
    <col min="4" max="4" width="4.28515625" customWidth="1"/>
    <col min="5" max="5" width="34.28515625" customWidth="1"/>
    <col min="6" max="6" width="25.28515625" customWidth="1"/>
    <col min="7" max="7" width="11.5703125" customWidth="1"/>
    <col min="8" max="8" width="7.5703125" customWidth="1"/>
    <col min="9" max="9" width="11.5703125" customWidth="1"/>
    <col min="10" max="10" width="9.42578125" customWidth="1"/>
    <col min="11" max="11" width="13.28515625" customWidth="1"/>
    <col min="12" max="13" width="5" customWidth="1"/>
    <col min="14" max="14" width="5.28515625" customWidth="1"/>
    <col min="15" max="15" width="33.5703125" customWidth="1"/>
    <col min="16" max="18" width="21.28515625" customWidth="1"/>
    <col min="19" max="19" width="19.85546875" style="130" customWidth="1"/>
    <col min="20" max="20" width="36.85546875" customWidth="1"/>
  </cols>
  <sheetData>
    <row r="1" spans="2:38" ht="18.75" thickTop="1" x14ac:dyDescent="0.25"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0</v>
      </c>
    </row>
    <row r="2" spans="2:38" ht="15.75" customHeight="1" x14ac:dyDescent="0.25">
      <c r="B2" s="1"/>
      <c r="C2" s="2"/>
      <c r="D2" s="2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 t="s">
        <v>2</v>
      </c>
    </row>
    <row r="3" spans="2:38" ht="18" x14ac:dyDescent="0.25">
      <c r="B3" s="1"/>
      <c r="C3" s="2"/>
      <c r="D3" s="2"/>
      <c r="E3" s="5" t="s">
        <v>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4</v>
      </c>
      <c r="AL3" t="s">
        <v>5</v>
      </c>
    </row>
    <row r="4" spans="2:38" ht="18" x14ac:dyDescent="0.25">
      <c r="B4" s="1"/>
      <c r="C4" s="7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8" t="s">
        <v>6</v>
      </c>
      <c r="T4" s="6" t="s">
        <v>7</v>
      </c>
      <c r="AL4" t="s">
        <v>8</v>
      </c>
    </row>
    <row r="5" spans="2:38" ht="21" customHeight="1" x14ac:dyDescent="0.25">
      <c r="B5" s="9" t="s">
        <v>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AL5" t="s">
        <v>10</v>
      </c>
    </row>
    <row r="6" spans="2:38" ht="93.75" customHeight="1" x14ac:dyDescent="0.25">
      <c r="B6" s="10" t="s">
        <v>11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AL6" t="s">
        <v>12</v>
      </c>
    </row>
    <row r="7" spans="2:38" ht="31.5" customHeight="1" x14ac:dyDescent="0.25">
      <c r="B7" s="11" t="s">
        <v>13</v>
      </c>
      <c r="C7" s="12"/>
      <c r="D7" s="13" t="s">
        <v>14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AJ7" s="14">
        <v>0</v>
      </c>
    </row>
    <row r="8" spans="2:38" s="28" customFormat="1" ht="31.5" customHeight="1" x14ac:dyDescent="0.25">
      <c r="B8" s="15" t="s">
        <v>15</v>
      </c>
      <c r="C8" s="16" t="s">
        <v>16</v>
      </c>
      <c r="D8" s="17" t="s">
        <v>17</v>
      </c>
      <c r="E8" s="16"/>
      <c r="F8" s="18" t="s">
        <v>18</v>
      </c>
      <c r="G8" s="19" t="s">
        <v>19</v>
      </c>
      <c r="H8" s="20"/>
      <c r="I8" s="20"/>
      <c r="J8" s="20"/>
      <c r="K8" s="21"/>
      <c r="L8" s="22" t="s">
        <v>20</v>
      </c>
      <c r="M8" s="23"/>
      <c r="N8" s="23"/>
      <c r="O8" s="24" t="s">
        <v>21</v>
      </c>
      <c r="P8" s="18" t="s">
        <v>22</v>
      </c>
      <c r="Q8" s="25" t="s">
        <v>23</v>
      </c>
      <c r="R8" s="26">
        <f ca="1">TODAY()</f>
        <v>44589</v>
      </c>
      <c r="S8" s="27" t="s">
        <v>24</v>
      </c>
      <c r="T8" s="18" t="s">
        <v>25</v>
      </c>
      <c r="AJ8" s="29"/>
    </row>
    <row r="9" spans="2:38" s="41" customFormat="1" ht="43.5" customHeight="1" x14ac:dyDescent="0.25">
      <c r="B9" s="15"/>
      <c r="C9" s="30"/>
      <c r="D9" s="31"/>
      <c r="E9" s="30"/>
      <c r="F9" s="32"/>
      <c r="G9" s="33" t="s">
        <v>26</v>
      </c>
      <c r="H9" s="33" t="s">
        <v>27</v>
      </c>
      <c r="I9" s="33" t="s">
        <v>28</v>
      </c>
      <c r="J9" s="33" t="s">
        <v>29</v>
      </c>
      <c r="K9" s="34" t="s">
        <v>30</v>
      </c>
      <c r="L9" s="35">
        <v>1</v>
      </c>
      <c r="M9" s="35">
        <v>2</v>
      </c>
      <c r="N9" s="36">
        <v>3</v>
      </c>
      <c r="O9" s="37"/>
      <c r="P9" s="32"/>
      <c r="Q9" s="38" t="s">
        <v>31</v>
      </c>
      <c r="R9" s="39"/>
      <c r="S9" s="40"/>
      <c r="T9" s="32"/>
      <c r="AJ9" s="42">
        <v>0.1</v>
      </c>
    </row>
    <row r="10" spans="2:38" s="41" customFormat="1" ht="63.75" customHeight="1" x14ac:dyDescent="0.25">
      <c r="B10" s="43" t="s">
        <v>32</v>
      </c>
      <c r="C10" s="44" t="s">
        <v>33</v>
      </c>
      <c r="D10" s="45" t="s">
        <v>34</v>
      </c>
      <c r="E10" s="46" t="s">
        <v>35</v>
      </c>
      <c r="F10" s="47" t="s">
        <v>36</v>
      </c>
      <c r="G10" s="48" t="s">
        <v>37</v>
      </c>
      <c r="H10" s="48"/>
      <c r="I10" s="48"/>
      <c r="J10" s="48"/>
      <c r="K10" s="49"/>
      <c r="L10" s="50" t="s">
        <v>37</v>
      </c>
      <c r="M10" s="51"/>
      <c r="N10" s="52"/>
      <c r="O10" s="53" t="s">
        <v>38</v>
      </c>
      <c r="P10" s="54">
        <v>44596</v>
      </c>
      <c r="Q10" s="55">
        <f ca="1">DATE(2022,2,4)-R8</f>
        <v>7</v>
      </c>
      <c r="R10" s="56"/>
      <c r="S10" s="57">
        <v>0.6</v>
      </c>
      <c r="T10" s="58" t="s">
        <v>39</v>
      </c>
      <c r="AJ10" s="42"/>
    </row>
    <row r="11" spans="2:38" s="41" customFormat="1" ht="58.5" customHeight="1" x14ac:dyDescent="0.25">
      <c r="B11" s="43"/>
      <c r="C11" s="59"/>
      <c r="D11" s="45" t="s">
        <v>40</v>
      </c>
      <c r="E11" s="46" t="s">
        <v>41</v>
      </c>
      <c r="F11" s="47" t="s">
        <v>42</v>
      </c>
      <c r="G11" s="48"/>
      <c r="H11" s="48"/>
      <c r="I11" s="48"/>
      <c r="J11" s="48" t="s">
        <v>37</v>
      </c>
      <c r="K11" s="49"/>
      <c r="L11" s="50" t="s">
        <v>37</v>
      </c>
      <c r="M11" s="51"/>
      <c r="N11" s="60"/>
      <c r="O11" s="61" t="s">
        <v>43</v>
      </c>
      <c r="P11" s="54">
        <v>44673</v>
      </c>
      <c r="Q11" s="55">
        <f ca="1">DATE(2022,4,22)-R8</f>
        <v>84</v>
      </c>
      <c r="R11" s="56"/>
      <c r="S11" s="57">
        <v>0.6</v>
      </c>
      <c r="T11" s="58" t="s">
        <v>44</v>
      </c>
      <c r="AJ11" s="42"/>
    </row>
    <row r="12" spans="2:38" ht="51" customHeight="1" x14ac:dyDescent="0.25">
      <c r="B12" s="43"/>
      <c r="C12" s="59"/>
      <c r="D12" s="62" t="s">
        <v>45</v>
      </c>
      <c r="E12" s="63" t="s">
        <v>46</v>
      </c>
      <c r="F12" s="63" t="s">
        <v>47</v>
      </c>
      <c r="G12" s="64"/>
      <c r="H12" s="64"/>
      <c r="I12" s="64"/>
      <c r="J12" s="48" t="s">
        <v>37</v>
      </c>
      <c r="K12" s="65"/>
      <c r="L12" s="50" t="s">
        <v>37</v>
      </c>
      <c r="M12" s="50" t="s">
        <v>37</v>
      </c>
      <c r="N12" s="50" t="s">
        <v>37</v>
      </c>
      <c r="O12" s="61" t="s">
        <v>48</v>
      </c>
      <c r="P12" s="54">
        <v>44673</v>
      </c>
      <c r="Q12" s="66">
        <f ca="1">DATE(2022,4,22)-R8</f>
        <v>84</v>
      </c>
      <c r="R12" s="67"/>
      <c r="S12" s="57">
        <v>0.6</v>
      </c>
      <c r="T12" s="68"/>
      <c r="AJ12" s="14">
        <v>0.2</v>
      </c>
    </row>
    <row r="13" spans="2:38" ht="51" x14ac:dyDescent="0.25">
      <c r="B13" s="43"/>
      <c r="C13" s="59"/>
      <c r="D13" s="62" t="s">
        <v>49</v>
      </c>
      <c r="E13" s="63" t="s">
        <v>50</v>
      </c>
      <c r="F13" s="63" t="s">
        <v>42</v>
      </c>
      <c r="G13" s="64"/>
      <c r="H13" s="64"/>
      <c r="I13" s="64"/>
      <c r="J13" s="48" t="s">
        <v>37</v>
      </c>
      <c r="K13" s="69"/>
      <c r="L13" s="50" t="s">
        <v>37</v>
      </c>
      <c r="M13" s="50" t="s">
        <v>37</v>
      </c>
      <c r="N13" s="50" t="s">
        <v>37</v>
      </c>
      <c r="O13" s="53" t="s">
        <v>38</v>
      </c>
      <c r="P13" s="54">
        <v>44673</v>
      </c>
      <c r="Q13" s="66">
        <f ca="1">DATE(2022,4,22)-R8</f>
        <v>84</v>
      </c>
      <c r="R13" s="67"/>
      <c r="S13" s="57">
        <v>0.6</v>
      </c>
      <c r="T13" s="68"/>
      <c r="AJ13" s="14">
        <v>0.3</v>
      </c>
    </row>
    <row r="14" spans="2:38" ht="25.5" x14ac:dyDescent="0.25">
      <c r="B14" s="43"/>
      <c r="C14" s="59"/>
      <c r="D14" s="62" t="s">
        <v>51</v>
      </c>
      <c r="E14" s="63" t="s">
        <v>52</v>
      </c>
      <c r="F14" s="63" t="s">
        <v>53</v>
      </c>
      <c r="G14" s="64"/>
      <c r="H14" s="64"/>
      <c r="I14" s="64"/>
      <c r="J14" s="48" t="s">
        <v>37</v>
      </c>
      <c r="K14" s="65"/>
      <c r="L14" s="70"/>
      <c r="M14" s="50" t="s">
        <v>37</v>
      </c>
      <c r="N14" s="50" t="s">
        <v>37</v>
      </c>
      <c r="O14" s="61" t="s">
        <v>48</v>
      </c>
      <c r="P14" s="71" t="s">
        <v>54</v>
      </c>
      <c r="Q14" s="72">
        <f ca="1">DATE(2022,7,29)-R8</f>
        <v>182</v>
      </c>
      <c r="R14" s="73"/>
      <c r="S14" s="57">
        <v>0.6</v>
      </c>
      <c r="T14" s="68"/>
      <c r="AJ14" s="14">
        <v>0.4</v>
      </c>
    </row>
    <row r="15" spans="2:38" ht="38.25" x14ac:dyDescent="0.25">
      <c r="B15" s="43"/>
      <c r="C15" s="74"/>
      <c r="D15" s="62" t="s">
        <v>55</v>
      </c>
      <c r="E15" s="63" t="s">
        <v>56</v>
      </c>
      <c r="F15" s="63" t="s">
        <v>57</v>
      </c>
      <c r="G15" s="64"/>
      <c r="H15" s="64"/>
      <c r="I15" s="64"/>
      <c r="J15" s="48" t="s">
        <v>37</v>
      </c>
      <c r="K15" s="69"/>
      <c r="L15" s="50" t="s">
        <v>37</v>
      </c>
      <c r="M15" s="50" t="s">
        <v>37</v>
      </c>
      <c r="N15" s="50" t="s">
        <v>37</v>
      </c>
      <c r="O15" s="61" t="s">
        <v>58</v>
      </c>
      <c r="P15" s="71" t="s">
        <v>59</v>
      </c>
      <c r="Q15" s="75"/>
      <c r="R15" s="76"/>
      <c r="S15" s="57">
        <v>0.6</v>
      </c>
      <c r="T15" s="68"/>
      <c r="AJ15" s="14">
        <v>0.5</v>
      </c>
    </row>
    <row r="16" spans="2:38" ht="116.25" customHeight="1" x14ac:dyDescent="0.25">
      <c r="B16" s="77" t="s">
        <v>60</v>
      </c>
      <c r="C16" s="78" t="s">
        <v>61</v>
      </c>
      <c r="D16" s="62" t="s">
        <v>62</v>
      </c>
      <c r="E16" s="63" t="s">
        <v>63</v>
      </c>
      <c r="F16" s="63" t="s">
        <v>64</v>
      </c>
      <c r="G16" s="64"/>
      <c r="H16" s="64"/>
      <c r="I16" s="48" t="s">
        <v>37</v>
      </c>
      <c r="J16" s="48"/>
      <c r="K16" s="79"/>
      <c r="L16" s="50" t="s">
        <v>37</v>
      </c>
      <c r="M16" s="80"/>
      <c r="N16" s="80"/>
      <c r="O16" s="61" t="s">
        <v>65</v>
      </c>
      <c r="P16" s="81">
        <v>44680</v>
      </c>
      <c r="Q16" s="72">
        <f ca="1">DATE(2022,4,29)-R8</f>
        <v>91</v>
      </c>
      <c r="R16" s="73"/>
      <c r="S16" s="57">
        <v>0.8</v>
      </c>
      <c r="T16" s="68"/>
      <c r="AJ16" s="14"/>
    </row>
    <row r="17" spans="2:36" ht="38.25" customHeight="1" x14ac:dyDescent="0.25">
      <c r="B17" s="82"/>
      <c r="C17" s="83"/>
      <c r="D17" s="62" t="s">
        <v>66</v>
      </c>
      <c r="E17" s="63" t="s">
        <v>67</v>
      </c>
      <c r="F17" s="63" t="s">
        <v>68</v>
      </c>
      <c r="G17" s="64"/>
      <c r="H17" s="64"/>
      <c r="I17" s="48" t="s">
        <v>37</v>
      </c>
      <c r="J17" s="48" t="s">
        <v>37</v>
      </c>
      <c r="K17" s="65"/>
      <c r="L17" s="50" t="s">
        <v>37</v>
      </c>
      <c r="M17" s="50" t="s">
        <v>37</v>
      </c>
      <c r="N17" s="80"/>
      <c r="O17" s="61" t="s">
        <v>69</v>
      </c>
      <c r="P17" s="84" t="s">
        <v>70</v>
      </c>
      <c r="Q17" s="85">
        <f ca="1">DATE(2022,5,27)-R8</f>
        <v>119</v>
      </c>
      <c r="R17" s="86"/>
      <c r="S17" s="57">
        <v>0.4</v>
      </c>
      <c r="T17" s="68"/>
      <c r="AJ17" s="14">
        <v>0.6</v>
      </c>
    </row>
    <row r="18" spans="2:36" ht="51" x14ac:dyDescent="0.25">
      <c r="B18" s="82"/>
      <c r="C18" s="83"/>
      <c r="D18" s="62" t="s">
        <v>71</v>
      </c>
      <c r="E18" s="63" t="s">
        <v>72</v>
      </c>
      <c r="F18" s="63" t="s">
        <v>73</v>
      </c>
      <c r="G18" s="64"/>
      <c r="H18" s="64"/>
      <c r="I18" s="64"/>
      <c r="J18" s="48" t="s">
        <v>37</v>
      </c>
      <c r="K18" s="65"/>
      <c r="L18" s="50" t="s">
        <v>37</v>
      </c>
      <c r="M18" s="50" t="s">
        <v>37</v>
      </c>
      <c r="N18" s="80"/>
      <c r="O18" s="61" t="s">
        <v>74</v>
      </c>
      <c r="P18" s="87" t="s">
        <v>75</v>
      </c>
      <c r="Q18" s="88">
        <f ca="1">DATE(2022,7,29)-R8</f>
        <v>182</v>
      </c>
      <c r="R18" s="89"/>
      <c r="S18" s="57">
        <v>0.3</v>
      </c>
      <c r="T18" s="68"/>
      <c r="AJ18" s="14">
        <v>0.7</v>
      </c>
    </row>
    <row r="19" spans="2:36" ht="100.5" x14ac:dyDescent="0.25">
      <c r="B19" s="82"/>
      <c r="C19" s="83"/>
      <c r="D19" s="62" t="s">
        <v>76</v>
      </c>
      <c r="E19" s="63" t="s">
        <v>77</v>
      </c>
      <c r="F19" s="63" t="s">
        <v>78</v>
      </c>
      <c r="G19" s="64"/>
      <c r="H19" s="64"/>
      <c r="I19" s="64"/>
      <c r="J19" s="48" t="s">
        <v>37</v>
      </c>
      <c r="K19" s="65"/>
      <c r="L19" s="50"/>
      <c r="M19" s="48" t="s">
        <v>37</v>
      </c>
      <c r="N19" s="80"/>
      <c r="O19" s="61" t="s">
        <v>79</v>
      </c>
      <c r="P19" s="90">
        <v>44792</v>
      </c>
      <c r="Q19" s="88">
        <f ca="1">DATE(2022,8,19)-R8</f>
        <v>203</v>
      </c>
      <c r="R19" s="89"/>
      <c r="S19" s="57">
        <v>0.3</v>
      </c>
      <c r="T19" s="91" t="s">
        <v>80</v>
      </c>
      <c r="AJ19" s="14"/>
    </row>
    <row r="20" spans="2:36" ht="63.75" x14ac:dyDescent="0.25">
      <c r="B20" s="92"/>
      <c r="C20" s="93"/>
      <c r="D20" s="45">
        <v>2.5</v>
      </c>
      <c r="E20" s="94" t="s">
        <v>81</v>
      </c>
      <c r="F20" s="95" t="s">
        <v>82</v>
      </c>
      <c r="G20" s="96"/>
      <c r="H20" s="96"/>
      <c r="I20" s="48" t="s">
        <v>37</v>
      </c>
      <c r="J20" s="97"/>
      <c r="K20" s="98"/>
      <c r="L20" s="99"/>
      <c r="M20" s="99"/>
      <c r="N20" s="50" t="s">
        <v>37</v>
      </c>
      <c r="O20" s="100" t="s">
        <v>69</v>
      </c>
      <c r="P20" s="87" t="s">
        <v>83</v>
      </c>
      <c r="Q20" s="88">
        <f ca="1">DATE(2022,12,27)-R8</f>
        <v>333</v>
      </c>
      <c r="R20" s="89"/>
      <c r="S20" s="57">
        <v>0</v>
      </c>
      <c r="T20" s="68"/>
      <c r="AJ20" s="14">
        <v>0.8</v>
      </c>
    </row>
    <row r="21" spans="2:36" ht="63.75" x14ac:dyDescent="0.25">
      <c r="B21" s="43" t="s">
        <v>84</v>
      </c>
      <c r="C21" s="101" t="s">
        <v>85</v>
      </c>
      <c r="D21" s="62" t="s">
        <v>86</v>
      </c>
      <c r="E21" s="102" t="s">
        <v>87</v>
      </c>
      <c r="F21" s="63" t="s">
        <v>88</v>
      </c>
      <c r="G21" s="64"/>
      <c r="H21" s="65"/>
      <c r="I21" s="48" t="s">
        <v>37</v>
      </c>
      <c r="J21" s="64"/>
      <c r="K21" s="65"/>
      <c r="L21" s="50" t="s">
        <v>37</v>
      </c>
      <c r="M21" s="50" t="s">
        <v>37</v>
      </c>
      <c r="N21" s="50" t="s">
        <v>37</v>
      </c>
      <c r="O21" s="53" t="s">
        <v>89</v>
      </c>
      <c r="P21" s="71" t="s">
        <v>90</v>
      </c>
      <c r="Q21" s="75" t="s">
        <v>91</v>
      </c>
      <c r="R21" s="76"/>
      <c r="S21" s="57">
        <v>0.6</v>
      </c>
      <c r="T21" s="68"/>
      <c r="AJ21" s="14">
        <v>0.9</v>
      </c>
    </row>
    <row r="22" spans="2:36" ht="51" x14ac:dyDescent="0.25">
      <c r="B22" s="43"/>
      <c r="C22" s="103"/>
      <c r="D22" s="62" t="s">
        <v>92</v>
      </c>
      <c r="E22" s="63" t="s">
        <v>93</v>
      </c>
      <c r="F22" s="63" t="s">
        <v>94</v>
      </c>
      <c r="G22" s="64"/>
      <c r="H22" s="48" t="s">
        <v>37</v>
      </c>
      <c r="I22" s="64"/>
      <c r="J22" s="64"/>
      <c r="K22" s="69"/>
      <c r="L22" s="104"/>
      <c r="M22" s="50" t="s">
        <v>37</v>
      </c>
      <c r="N22" s="50" t="s">
        <v>37</v>
      </c>
      <c r="O22" s="53" t="s">
        <v>95</v>
      </c>
      <c r="P22" s="71" t="s">
        <v>96</v>
      </c>
      <c r="Q22" s="75" t="s">
        <v>97</v>
      </c>
      <c r="R22" s="76"/>
      <c r="S22" s="57">
        <v>0.5</v>
      </c>
      <c r="T22" s="68"/>
      <c r="AJ22" s="14">
        <v>1</v>
      </c>
    </row>
    <row r="23" spans="2:36" ht="38.25" x14ac:dyDescent="0.25">
      <c r="B23" s="43"/>
      <c r="C23" s="105" t="s">
        <v>98</v>
      </c>
      <c r="D23" s="62" t="s">
        <v>99</v>
      </c>
      <c r="E23" s="63" t="s">
        <v>100</v>
      </c>
      <c r="F23" s="63" t="s">
        <v>101</v>
      </c>
      <c r="G23" s="64"/>
      <c r="H23" s="64"/>
      <c r="I23" s="64"/>
      <c r="J23" s="64"/>
      <c r="K23" s="48" t="s">
        <v>37</v>
      </c>
      <c r="L23" s="80"/>
      <c r="M23" s="50" t="s">
        <v>37</v>
      </c>
      <c r="N23" s="50" t="s">
        <v>37</v>
      </c>
      <c r="O23" s="61" t="s">
        <v>102</v>
      </c>
      <c r="P23" s="71" t="s">
        <v>103</v>
      </c>
      <c r="Q23" s="72">
        <f ca="1">DATE(2022,12,27)-R8</f>
        <v>333</v>
      </c>
      <c r="R23" s="73"/>
      <c r="S23" s="57">
        <v>0.6</v>
      </c>
      <c r="T23" s="68"/>
    </row>
    <row r="24" spans="2:36" ht="63.75" x14ac:dyDescent="0.25">
      <c r="B24" s="43"/>
      <c r="C24" s="105"/>
      <c r="D24" s="62" t="s">
        <v>104</v>
      </c>
      <c r="E24" s="63" t="s">
        <v>105</v>
      </c>
      <c r="F24" s="63" t="s">
        <v>106</v>
      </c>
      <c r="G24" s="106"/>
      <c r="H24" s="106"/>
      <c r="I24" s="106"/>
      <c r="J24" s="106"/>
      <c r="K24" s="107" t="s">
        <v>37</v>
      </c>
      <c r="L24" s="80"/>
      <c r="M24" s="50" t="s">
        <v>37</v>
      </c>
      <c r="N24" s="50" t="s">
        <v>37</v>
      </c>
      <c r="O24" s="61" t="s">
        <v>102</v>
      </c>
      <c r="P24" s="71" t="s">
        <v>103</v>
      </c>
      <c r="Q24" s="72">
        <f ca="1">DATE(2022,12,27)-R8</f>
        <v>333</v>
      </c>
      <c r="R24" s="73"/>
      <c r="S24" s="57">
        <v>0.3</v>
      </c>
      <c r="T24" s="68"/>
    </row>
    <row r="25" spans="2:36" ht="25.5" x14ac:dyDescent="0.25">
      <c r="B25" s="43"/>
      <c r="C25" s="105"/>
      <c r="D25" s="45">
        <v>4.3</v>
      </c>
      <c r="E25" s="63" t="s">
        <v>107</v>
      </c>
      <c r="F25" s="108" t="s">
        <v>108</v>
      </c>
      <c r="G25" s="109"/>
      <c r="H25" s="106"/>
      <c r="I25" s="106"/>
      <c r="J25" s="106"/>
      <c r="K25" s="107" t="s">
        <v>37</v>
      </c>
      <c r="L25" s="80"/>
      <c r="M25" s="104"/>
      <c r="N25" s="50" t="s">
        <v>37</v>
      </c>
      <c r="O25" s="61" t="s">
        <v>109</v>
      </c>
      <c r="P25" s="87" t="s">
        <v>83</v>
      </c>
      <c r="Q25" s="88">
        <f ca="1">DATE(2022,12,27)-R8</f>
        <v>333</v>
      </c>
      <c r="R25" s="89"/>
      <c r="S25" s="57">
        <v>0.4</v>
      </c>
      <c r="T25" s="68"/>
    </row>
    <row r="26" spans="2:36" ht="82.5" customHeight="1" x14ac:dyDescent="0.25">
      <c r="B26" s="110" t="s">
        <v>110</v>
      </c>
      <c r="C26" s="111" t="s">
        <v>111</v>
      </c>
      <c r="D26" s="62" t="s">
        <v>112</v>
      </c>
      <c r="E26" s="112" t="s">
        <v>113</v>
      </c>
      <c r="F26" s="63" t="s">
        <v>114</v>
      </c>
      <c r="G26" s="107" t="s">
        <v>37</v>
      </c>
      <c r="H26" s="107" t="s">
        <v>37</v>
      </c>
      <c r="I26" s="113"/>
      <c r="J26" s="113"/>
      <c r="K26" s="114"/>
      <c r="L26" s="50" t="s">
        <v>37</v>
      </c>
      <c r="M26" s="50" t="s">
        <v>37</v>
      </c>
      <c r="N26" s="50" t="s">
        <v>37</v>
      </c>
      <c r="O26" s="53" t="s">
        <v>38</v>
      </c>
      <c r="P26" s="8" t="s">
        <v>115</v>
      </c>
      <c r="Q26" s="115">
        <f ca="1">DATE(2022,6,28)-R8</f>
        <v>151</v>
      </c>
      <c r="R26" s="116"/>
      <c r="S26" s="57">
        <v>0.6</v>
      </c>
      <c r="T26" s="68"/>
    </row>
    <row r="27" spans="2:36" ht="38.25" x14ac:dyDescent="0.25">
      <c r="B27" s="110"/>
      <c r="C27" s="111"/>
      <c r="D27" s="62" t="s">
        <v>116</v>
      </c>
      <c r="E27" s="63" t="s">
        <v>117</v>
      </c>
      <c r="F27" s="63" t="s">
        <v>118</v>
      </c>
      <c r="G27" s="107" t="s">
        <v>37</v>
      </c>
      <c r="H27" s="107" t="s">
        <v>37</v>
      </c>
      <c r="I27" s="107" t="s">
        <v>37</v>
      </c>
      <c r="J27" s="117"/>
      <c r="K27" s="118"/>
      <c r="L27" s="50" t="s">
        <v>37</v>
      </c>
      <c r="M27" s="50" t="s">
        <v>37</v>
      </c>
      <c r="N27" s="50" t="s">
        <v>37</v>
      </c>
      <c r="O27" s="61" t="s">
        <v>48</v>
      </c>
      <c r="P27" s="8" t="s">
        <v>115</v>
      </c>
      <c r="Q27" s="119">
        <f ca="1">DATE(2022,6,27)-R8</f>
        <v>150</v>
      </c>
      <c r="R27" s="120"/>
      <c r="S27" s="57">
        <v>0.6</v>
      </c>
      <c r="T27" s="121"/>
    </row>
    <row r="28" spans="2:36" ht="38.25" x14ac:dyDescent="0.25">
      <c r="B28" s="110"/>
      <c r="C28" s="111"/>
      <c r="D28" s="62" t="s">
        <v>119</v>
      </c>
      <c r="E28" s="122" t="s">
        <v>120</v>
      </c>
      <c r="F28" s="108" t="s">
        <v>121</v>
      </c>
      <c r="G28" s="117"/>
      <c r="H28" s="117"/>
      <c r="I28" s="107" t="s">
        <v>37</v>
      </c>
      <c r="J28" s="117"/>
      <c r="K28" s="123"/>
      <c r="L28" s="50" t="s">
        <v>37</v>
      </c>
      <c r="M28" s="50" t="s">
        <v>37</v>
      </c>
      <c r="N28" s="50" t="s">
        <v>37</v>
      </c>
      <c r="O28" s="61" t="s">
        <v>48</v>
      </c>
      <c r="P28" s="124" t="s">
        <v>122</v>
      </c>
      <c r="Q28" s="125"/>
      <c r="R28" s="126"/>
      <c r="S28" s="57">
        <v>0.7</v>
      </c>
      <c r="T28" s="121"/>
    </row>
    <row r="29" spans="2:36" x14ac:dyDescent="0.25">
      <c r="F29" s="127"/>
      <c r="G29" s="128"/>
      <c r="H29" s="128"/>
      <c r="I29" s="128"/>
      <c r="J29" s="128"/>
      <c r="K29" s="128"/>
      <c r="L29" s="129"/>
      <c r="M29" s="129"/>
      <c r="N29" s="129"/>
    </row>
  </sheetData>
  <mergeCells count="49">
    <mergeCell ref="B26:B28"/>
    <mergeCell ref="C26:C28"/>
    <mergeCell ref="Q26:R26"/>
    <mergeCell ref="Q27:R27"/>
    <mergeCell ref="Q28:R28"/>
    <mergeCell ref="B21:B25"/>
    <mergeCell ref="C21:C22"/>
    <mergeCell ref="Q21:R21"/>
    <mergeCell ref="Q22:R22"/>
    <mergeCell ref="C23:C25"/>
    <mergeCell ref="Q23:R23"/>
    <mergeCell ref="Q24:R24"/>
    <mergeCell ref="Q25:R25"/>
    <mergeCell ref="Q13:R13"/>
    <mergeCell ref="Q14:R14"/>
    <mergeCell ref="Q15:R15"/>
    <mergeCell ref="B16:B20"/>
    <mergeCell ref="C16:C20"/>
    <mergeCell ref="Q16:R16"/>
    <mergeCell ref="Q17:R17"/>
    <mergeCell ref="Q18:R18"/>
    <mergeCell ref="Q19:R19"/>
    <mergeCell ref="Q20:R20"/>
    <mergeCell ref="O8:O9"/>
    <mergeCell ref="P8:P9"/>
    <mergeCell ref="S8:S9"/>
    <mergeCell ref="T8:T9"/>
    <mergeCell ref="Q9:R9"/>
    <mergeCell ref="B10:B15"/>
    <mergeCell ref="C10:C15"/>
    <mergeCell ref="Q10:R10"/>
    <mergeCell ref="Q11:R11"/>
    <mergeCell ref="Q12:R12"/>
    <mergeCell ref="B5:T5"/>
    <mergeCell ref="B6:T6"/>
    <mergeCell ref="B7:C7"/>
    <mergeCell ref="D7:T7"/>
    <mergeCell ref="B8:B9"/>
    <mergeCell ref="C8:C9"/>
    <mergeCell ref="D8:E9"/>
    <mergeCell ref="F8:F9"/>
    <mergeCell ref="G8:K8"/>
    <mergeCell ref="L8:N8"/>
    <mergeCell ref="B1:B4"/>
    <mergeCell ref="C1:D4"/>
    <mergeCell ref="E1:S1"/>
    <mergeCell ref="E2:S2"/>
    <mergeCell ref="E3:S3"/>
    <mergeCell ref="E4:R4"/>
  </mergeCells>
  <conditionalFormatting sqref="S12:S28">
    <cfRule type="expression" dxfId="17" priority="11">
      <formula>S12&gt;=100%</formula>
    </cfRule>
    <cfRule type="expression" dxfId="16" priority="12">
      <formula>S12&gt;=80%</formula>
    </cfRule>
    <cfRule type="expression" priority="13">
      <formula>S12&gt;=80%</formula>
    </cfRule>
    <cfRule type="expression" dxfId="15" priority="14">
      <formula>S12=100%</formula>
    </cfRule>
    <cfRule type="expression" dxfId="14" priority="15">
      <formula>S12&gt;=50%</formula>
    </cfRule>
    <cfRule type="expression" dxfId="13" priority="16">
      <formula>S12&gt;=50%</formula>
    </cfRule>
    <cfRule type="expression" dxfId="12" priority="17">
      <formula>S12=100%</formula>
    </cfRule>
    <cfRule type="expression" dxfId="11" priority="18">
      <formula>S12&gt;=80</formula>
    </cfRule>
    <cfRule type="expression" dxfId="10" priority="19">
      <formula>S12&gt;=50</formula>
    </cfRule>
    <cfRule type="expression" dxfId="9" priority="20">
      <formula>S12&lt;=40</formula>
    </cfRule>
  </conditionalFormatting>
  <conditionalFormatting sqref="S10:S11">
    <cfRule type="expression" dxfId="8" priority="1">
      <formula>S10&gt;=100%</formula>
    </cfRule>
    <cfRule type="expression" dxfId="7" priority="2">
      <formula>S10&gt;=80%</formula>
    </cfRule>
    <cfRule type="expression" priority="3">
      <formula>S10&gt;=80%</formula>
    </cfRule>
    <cfRule type="expression" dxfId="6" priority="4">
      <formula>S10=100%</formula>
    </cfRule>
    <cfRule type="expression" dxfId="5" priority="5">
      <formula>S10&gt;=50%</formula>
    </cfRule>
    <cfRule type="expression" dxfId="4" priority="6">
      <formula>S10&gt;=50%</formula>
    </cfRule>
    <cfRule type="expression" dxfId="3" priority="7">
      <formula>S10=100%</formula>
    </cfRule>
    <cfRule type="expression" dxfId="2" priority="8">
      <formula>S10&gt;=80</formula>
    </cfRule>
    <cfRule type="expression" dxfId="1" priority="9">
      <formula>S10&gt;=50</formula>
    </cfRule>
    <cfRule type="expression" dxfId="0" priority="10">
      <formula>S10&lt;=40</formula>
    </cfRule>
  </conditionalFormatting>
  <dataValidations count="1">
    <dataValidation type="list" allowBlank="1" showInputMessage="1" showErrorMessage="1" sqref="S10:S28" xr:uid="{81FE31AF-49F9-4D59-91DE-5A6B97780EC3}">
      <formula1>$AJ$7:$AJ$22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A1D8-0C61-4649-905A-34FEC74E62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Rendición_cuentas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GOMEZ MAHECHA</dc:creator>
  <cp:lastModifiedBy>RUBEN DARIO GOMEZ MAHECHA</cp:lastModifiedBy>
  <dcterms:created xsi:type="dcterms:W3CDTF">2022-01-28T14:27:29Z</dcterms:created>
  <dcterms:modified xsi:type="dcterms:W3CDTF">2022-01-28T14:28:11Z</dcterms:modified>
</cp:coreProperties>
</file>