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E\Downloads\"/>
    </mc:Choice>
  </mc:AlternateContent>
  <bookViews>
    <workbookView xWindow="0" yWindow="0" windowWidth="21600" windowHeight="9600" activeTab="1"/>
  </bookViews>
  <sheets>
    <sheet name="Ruta" sheetId="2" r:id="rId1"/>
    <sheet name="Ruta Apendizaje (3)" sheetId="1" r:id="rId2"/>
    <sheet name="Hoja1" sheetId="3" r:id="rId3"/>
  </sheets>
  <definedNames>
    <definedName name="_xlnm._FilterDatabase" localSheetId="0" hidden="1">Ruta!$D$7:$N$98</definedName>
    <definedName name="_xlnm.Print_Area" localSheetId="1">'Ruta Apendizaje (3)'!$A$1:$AU$79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5" i="2" l="1"/>
  <c r="L95" i="2"/>
  <c r="K95" i="2"/>
  <c r="J95" i="2"/>
  <c r="E95" i="2"/>
  <c r="H92" i="2"/>
  <c r="G92" i="2"/>
  <c r="F92" i="2"/>
  <c r="I91" i="2"/>
  <c r="I90" i="2"/>
  <c r="I89" i="2"/>
  <c r="I88" i="2"/>
  <c r="I87" i="2"/>
  <c r="H85" i="2"/>
  <c r="G85" i="2"/>
  <c r="F85" i="2"/>
  <c r="I84" i="2"/>
  <c r="I83" i="2"/>
  <c r="I82" i="2"/>
  <c r="I81" i="2"/>
  <c r="I80" i="2"/>
  <c r="I79" i="2"/>
  <c r="H77" i="2"/>
  <c r="G77" i="2"/>
  <c r="F77" i="2"/>
  <c r="I76" i="2"/>
  <c r="I75" i="2"/>
  <c r="I74" i="2"/>
  <c r="I73" i="2"/>
  <c r="I72" i="2"/>
  <c r="I71" i="2"/>
  <c r="I70" i="2"/>
  <c r="H68" i="2"/>
  <c r="G68" i="2"/>
  <c r="F68" i="2"/>
  <c r="I67" i="2"/>
  <c r="I66" i="2"/>
  <c r="I65" i="2"/>
  <c r="I64" i="2"/>
  <c r="I63" i="2"/>
  <c r="I62" i="2"/>
  <c r="I61" i="2"/>
  <c r="I60" i="2"/>
  <c r="I59" i="2"/>
  <c r="I68" i="2" s="1"/>
  <c r="H57" i="2"/>
  <c r="G57" i="2"/>
  <c r="F57" i="2"/>
  <c r="I56" i="2"/>
  <c r="I55" i="2"/>
  <c r="I54" i="2"/>
  <c r="I53" i="2"/>
  <c r="I52" i="2"/>
  <c r="I51" i="2"/>
  <c r="I50" i="2"/>
  <c r="I49" i="2"/>
  <c r="I48" i="2"/>
  <c r="I47" i="2"/>
  <c r="H45" i="2"/>
  <c r="G45" i="2"/>
  <c r="F45" i="2"/>
  <c r="I44" i="2"/>
  <c r="I43" i="2"/>
  <c r="I42" i="2"/>
  <c r="I41" i="2"/>
  <c r="I40" i="2"/>
  <c r="I39" i="2"/>
  <c r="H37" i="2"/>
  <c r="G37" i="2"/>
  <c r="F37" i="2"/>
  <c r="I36" i="2"/>
  <c r="I35" i="2"/>
  <c r="I34" i="2"/>
  <c r="I33" i="2"/>
  <c r="I32" i="2"/>
  <c r="I31" i="2"/>
  <c r="I37" i="2" s="1"/>
  <c r="H29" i="2"/>
  <c r="G29" i="2"/>
  <c r="F29" i="2"/>
  <c r="I28" i="2"/>
  <c r="I27" i="2"/>
  <c r="I26" i="2"/>
  <c r="I25" i="2"/>
  <c r="I24" i="2"/>
  <c r="I23" i="2"/>
  <c r="I22" i="2"/>
  <c r="I21" i="2"/>
  <c r="I20" i="2"/>
  <c r="I19" i="2"/>
  <c r="H17" i="2"/>
  <c r="G17" i="2"/>
  <c r="F17" i="2"/>
  <c r="I16" i="2"/>
  <c r="I15" i="2"/>
  <c r="I14" i="2"/>
  <c r="I13" i="2"/>
  <c r="I12" i="2"/>
  <c r="I11" i="2"/>
  <c r="I10" i="2"/>
  <c r="I9" i="2"/>
  <c r="I8" i="2"/>
  <c r="I17" i="2" s="1"/>
  <c r="F98" i="2" l="1"/>
  <c r="I57" i="2"/>
  <c r="I93" i="2" s="1"/>
  <c r="I94" i="2" s="1"/>
  <c r="I29" i="2"/>
  <c r="I77" i="2"/>
  <c r="I45" i="2"/>
  <c r="I85" i="2"/>
  <c r="H93" i="2"/>
  <c r="H94" i="2" s="1"/>
  <c r="G93" i="2"/>
  <c r="G94" i="2" s="1"/>
  <c r="I92" i="2"/>
  <c r="N95" i="2"/>
  <c r="J96" i="2" s="1"/>
  <c r="D95" i="2"/>
  <c r="F95" i="2" l="1"/>
  <c r="E96" i="2" s="1"/>
  <c r="L96" i="2"/>
  <c r="M96" i="2"/>
  <c r="K96" i="2"/>
  <c r="N96" i="2" s="1"/>
  <c r="D96" i="2" l="1"/>
  <c r="F96" i="2" s="1"/>
  <c r="AQ70" i="1" l="1"/>
  <c r="AL70" i="1"/>
  <c r="AG70" i="1"/>
  <c r="AB70" i="1"/>
  <c r="W70" i="1"/>
  <c r="R70" i="1"/>
  <c r="M70" i="1"/>
  <c r="H70" i="1"/>
  <c r="C70" i="1"/>
  <c r="AU70" i="1" l="1"/>
</calcChain>
</file>

<file path=xl/sharedStrings.xml><?xml version="1.0" encoding="utf-8"?>
<sst xmlns="http://schemas.openxmlformats.org/spreadsheetml/2006/main" count="480" uniqueCount="200">
  <si>
    <t>UNIVERSIDAD   DE  CUNDINAMARCA</t>
  </si>
  <si>
    <t xml:space="preserve">                        FACULTAD DE INGENIERÍA</t>
  </si>
  <si>
    <t>Programa de  Ingenieria Industrial Soacha-Chía</t>
  </si>
  <si>
    <t xml:space="preserve">CICLO DE FUNDAMENTACIÓN </t>
  </si>
  <si>
    <t>CICLO DE PROFUNDIZACIÓN</t>
  </si>
  <si>
    <t>CICLO DE  SÍNTESIS INVESTIGATIVA-PRODUCCIÓN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</si>
  <si>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</si>
  <si>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</si>
  <si>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</si>
  <si>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</si>
  <si>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</si>
  <si>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</si>
  <si>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</si>
  <si>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</si>
  <si>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</si>
  <si>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O</t>
  </si>
  <si>
    <t>T</t>
  </si>
  <si>
    <t>ÁLGEBRA LINEAL</t>
  </si>
  <si>
    <t>CÁLCULO DIFERENCIAL</t>
  </si>
  <si>
    <t>CÁLCULO INTEGRAL</t>
  </si>
  <si>
    <t>CÁLCULO MULTIVARIADO</t>
  </si>
  <si>
    <t>ECUACIONES DIFERENCIALES</t>
  </si>
  <si>
    <t>TP</t>
  </si>
  <si>
    <t>FUNDAMENTOS DE ELECTRONICA</t>
  </si>
  <si>
    <t>FÍSICA (MECANICA)</t>
  </si>
  <si>
    <r>
      <t xml:space="preserve">FÍSICA </t>
    </r>
    <r>
      <rPr>
        <sz val="7"/>
        <color theme="1"/>
        <rFont val="Arial"/>
        <family val="2"/>
      </rPr>
      <t xml:space="preserve">  (OPTICA Y ONDAS)</t>
    </r>
  </si>
  <si>
    <r>
      <t xml:space="preserve">FÍSICA    </t>
    </r>
    <r>
      <rPr>
        <sz val="7"/>
        <color theme="1"/>
        <rFont val="Arial"/>
        <family val="2"/>
      </rPr>
      <t>(ELECTRICIDAD Y MAGNETISMO)</t>
    </r>
  </si>
  <si>
    <t>PENSAMIENTO ALGORÍTMICO</t>
  </si>
  <si>
    <t>PROGRAMACIÓN I</t>
  </si>
  <si>
    <t>PROGRAMACIÓN II</t>
  </si>
  <si>
    <t>Operaciones en ingenieria</t>
  </si>
  <si>
    <t>Análisis de datos (cuantitaviva y cualitativa)</t>
  </si>
  <si>
    <t>Modelación de operaciones</t>
  </si>
  <si>
    <t>Control de procesos</t>
  </si>
  <si>
    <t>Automatización de procesos</t>
  </si>
  <si>
    <t>Diseño de instalaciones industriales</t>
  </si>
  <si>
    <t>MATEMATICAS DISCRETA</t>
  </si>
  <si>
    <t>Fundamentos de Economía</t>
  </si>
  <si>
    <t>Ingenieria Economica y financiera</t>
  </si>
  <si>
    <t>Formulacion  y evaluación de proyectos</t>
  </si>
  <si>
    <t>E</t>
  </si>
  <si>
    <t>PENSAMIENTO SISTEMICO Y AUTOMATIZACION</t>
  </si>
  <si>
    <t>Prospectiva estrategica</t>
  </si>
  <si>
    <t>Control y aseguramiento de calidad</t>
  </si>
  <si>
    <t xml:space="preserve">Sistemas integrados </t>
  </si>
  <si>
    <t>Gestión talento Humano</t>
  </si>
  <si>
    <t>FUNDAMENTOS DE INGENIERÍA</t>
  </si>
  <si>
    <t>ESTADÍSTICA, PROBABILIDAD E INFERENCIA</t>
  </si>
  <si>
    <t>Ingeniería de métodos</t>
  </si>
  <si>
    <t xml:space="preserve">Planeación y programación de operaciones </t>
  </si>
  <si>
    <t>Gestión de la cadena de abastecimiento</t>
  </si>
  <si>
    <t>Logística de distribución y transporte</t>
  </si>
  <si>
    <t xml:space="preserve">Diseño de sistemas logisticos	</t>
  </si>
  <si>
    <t>Simulación en Ingenieria</t>
  </si>
  <si>
    <t xml:space="preserve">PROFUNDIZACION I </t>
  </si>
  <si>
    <t>PROFUNDIZACION I</t>
  </si>
  <si>
    <t>PROFUNDIZACION II</t>
  </si>
  <si>
    <t>DIAGNÓSTICO Y NIVELATORIO LOGICO Y CUANTITATIVO</t>
  </si>
  <si>
    <t>DIAGNÓSTICO Y NIVELATORIO CIENCIA TECNOLOGIA E INNOVACION</t>
  </si>
  <si>
    <t>CIENCIA TECNOLOGIA E INNOVACION (Problema y formulción del proyecto)</t>
  </si>
  <si>
    <t>CIENCIA TECNOLOGIA E INNOVACION (Marco de Referenia/Metodología)</t>
  </si>
  <si>
    <t>CIENCIA TECNOLOGIA E INNOVACION (Trabajo de campo/Resultados/
Documento)</t>
  </si>
  <si>
    <t>DIAGNÓSTICO Y NIVELATORIO CIUDADANIA DEL SIGLO 21</t>
  </si>
  <si>
    <t>CIUDADANIA DEL SIGLO 21</t>
  </si>
  <si>
    <t>CATEDRA GENERACION DEL SIGLO 21</t>
  </si>
  <si>
    <t>DIAGNÓSTICO Y NIVELATORIO COMUNICACIÓN Y PENSAMIENTO CRITICO</t>
  </si>
  <si>
    <t>COMUNICACIÓN Y PENSAMIENTO CRITICO  I</t>
  </si>
  <si>
    <t>COMUNICACIÓN Y PENSAMIENTO CRITICO  II</t>
  </si>
  <si>
    <t>DIAGNÓSTICO Y NIVELATORIO EPRENDIMIENTO E INNOVACIÓN</t>
  </si>
  <si>
    <t xml:space="preserve">EMPRENDIMIENTO </t>
  </si>
  <si>
    <t xml:space="preserve">INNOVACION </t>
  </si>
  <si>
    <t>DIAGNÓSTCO Y NIVELATORIO LENGUA EXTRANJERA</t>
  </si>
  <si>
    <t>INGLÉS I</t>
  </si>
  <si>
    <t>INGLÉS II</t>
  </si>
  <si>
    <t>INGLÉS III</t>
  </si>
  <si>
    <t>INGLÉS IV</t>
  </si>
  <si>
    <t xml:space="preserve"> ESPECIFICA GESTIÓN DE PROYECTOS</t>
  </si>
  <si>
    <t>ESPECIFICAS DE  SUPPLY CHAIN</t>
  </si>
  <si>
    <t>COMUNES  PROYEC. TECNOL.</t>
  </si>
  <si>
    <t>ARTICULA PRY INTEGRADOR</t>
  </si>
  <si>
    <t>CAI</t>
  </si>
  <si>
    <t>LINEA DE PROFUNDIZACIÓN</t>
  </si>
  <si>
    <t>SEXTO</t>
  </si>
  <si>
    <t>SEPTIMO</t>
  </si>
  <si>
    <t>OCTAVO</t>
  </si>
  <si>
    <t>NOVENO</t>
  </si>
  <si>
    <t>A1</t>
  </si>
  <si>
    <t>Ciencia de datos</t>
  </si>
  <si>
    <t>Diseño de experimentos</t>
  </si>
  <si>
    <t>Análisis de datos</t>
  </si>
  <si>
    <t xml:space="preserve">Inteligencia de Negocios					</t>
  </si>
  <si>
    <t>Machine learning en la industria 4.0</t>
  </si>
  <si>
    <t>A2</t>
  </si>
  <si>
    <t>Cadena de abastecimiento</t>
  </si>
  <si>
    <t>Lean- Six Sigma Manufacturing</t>
  </si>
  <si>
    <t>Lean and Green Logistic</t>
  </si>
  <si>
    <t>Modelación cadenas logisticas</t>
  </si>
  <si>
    <t>Logística Internacional (DFI)</t>
  </si>
  <si>
    <t>INGENIERIA INDUSTRIAL EXTENSION SOACHA-CHIA</t>
  </si>
  <si>
    <t>Obligatorio</t>
  </si>
  <si>
    <t>Electivo</t>
  </si>
  <si>
    <t>Créditos Académicos</t>
  </si>
  <si>
    <t xml:space="preserve">Horas de trabajo académico </t>
  </si>
  <si>
    <t xml:space="preserve">Áreas o Componentes de Formación del Currículo </t>
  </si>
  <si>
    <t>Número máximo de estudiantes matriculados o proyectados (3)</t>
  </si>
  <si>
    <t>(CADIS)</t>
  </si>
  <si>
    <t xml:space="preserve">Horas de trabajo </t>
  </si>
  <si>
    <t>Horas de trabajo autonomo</t>
  </si>
  <si>
    <t>Horas de trabajo totales</t>
  </si>
  <si>
    <t>Ciencias Básica</t>
  </si>
  <si>
    <t>Básicas de Ingeniería</t>
  </si>
  <si>
    <t>Ingeniería Aplicada</t>
  </si>
  <si>
    <t>Semestre I</t>
  </si>
  <si>
    <t>CAI Razonamiento lógico y cuantitativo
(diagnóstico)</t>
  </si>
  <si>
    <t>X</t>
  </si>
  <si>
    <t>CAI Razonamiento lógico y cuantitativo (nivelatorio)</t>
  </si>
  <si>
    <t>CAI Comunicación y pensamiento crítico (diagnóstico)</t>
  </si>
  <si>
    <t>CAI Comunicación y pensamiento crítico (nivelatorio)</t>
  </si>
  <si>
    <t>CADI Matemáticas Discretas</t>
  </si>
  <si>
    <t>CADI Pensamiento Algoritmico</t>
  </si>
  <si>
    <t>CADI Fundamentos de Ingeniería</t>
  </si>
  <si>
    <t>CADI Fundamentos de Electronica</t>
  </si>
  <si>
    <t>CADI Algebra lineal</t>
  </si>
  <si>
    <t>CADI Pensamiento Sistemico y Automatizado</t>
  </si>
  <si>
    <r>
      <t xml:space="preserve">Total </t>
    </r>
    <r>
      <rPr>
        <sz val="8"/>
        <color theme="1"/>
        <rFont val="Arial"/>
        <family val="2"/>
      </rPr>
      <t>(Horas Semanales)</t>
    </r>
  </si>
  <si>
    <t>Semestre II</t>
  </si>
  <si>
    <t>CAI Ciudadanía siglo 21 (diagnóstico)</t>
  </si>
  <si>
    <t>CAI Ciudadanía siglo 21 (nivelatorio)</t>
  </si>
  <si>
    <t>CAI Lengua extranjera (diagnóstico)</t>
  </si>
  <si>
    <t>CAI Lengua extranjera (nivelatorio)</t>
  </si>
  <si>
    <t>CAI Razonamiento lógico y cuantitativo</t>
  </si>
  <si>
    <t>CAI Comunicación y pensamiento crítico</t>
  </si>
  <si>
    <t>CADI Estadistica, Probabilidad e Inferencia</t>
  </si>
  <si>
    <t>CADI Programación I</t>
  </si>
  <si>
    <t>CADI Calculo Diferencial</t>
  </si>
  <si>
    <t>CADI Fisica I (Mecanica)</t>
  </si>
  <si>
    <r>
      <t>Total</t>
    </r>
    <r>
      <rPr>
        <sz val="8"/>
        <color theme="1"/>
        <rFont val="Arial"/>
        <family val="2"/>
      </rPr>
      <t>(Horas Semanales)</t>
    </r>
  </si>
  <si>
    <t>Semestre III</t>
  </si>
  <si>
    <t xml:space="preserve">CAI Ciudadanía siglo 21 </t>
  </si>
  <si>
    <t>CAI Lengua extranjera (inglés A2.1)</t>
  </si>
  <si>
    <t>CADI Programación II</t>
  </si>
  <si>
    <t>CADI Calculo Integral</t>
  </si>
  <si>
    <t>CADI Física II y (Optica y Ondas)</t>
  </si>
  <si>
    <t>Semestre IV</t>
  </si>
  <si>
    <t xml:space="preserve">CAI Lengua extranjera (inglés A2.2) </t>
  </si>
  <si>
    <t>CADI Calculo Multivariado</t>
  </si>
  <si>
    <t>CADI Ingeniería de métodos</t>
  </si>
  <si>
    <t>CADI Física III (Electricidad y  Magnetismo)</t>
  </si>
  <si>
    <t>CADI Prospectiva estrategica</t>
  </si>
  <si>
    <t>CADI Fundamentos Administrativos</t>
  </si>
  <si>
    <t>Semestre V</t>
  </si>
  <si>
    <t xml:space="preserve">CAI Ciencia, tecnología e innovación
(diagnóstico)
</t>
  </si>
  <si>
    <t>CAI Ciencia, tecnología e innovación
(nivelatorio-teoría-fundamento)</t>
  </si>
  <si>
    <t xml:space="preserve">CAI Emprendimiento e innovación
(diagnóstico)
</t>
  </si>
  <si>
    <t xml:space="preserve">CAI Emprendimiento e innovación
(nivelatorio)
</t>
  </si>
  <si>
    <t xml:space="preserve">CAI Lengua extranjera (inglés B1.1) </t>
  </si>
  <si>
    <t>CADI Ecuaciones Diferenciales</t>
  </si>
  <si>
    <t>CADI Análisis de datos (cuantitaviva y cualitativa)</t>
  </si>
  <si>
    <t>CADI Fundamentos de Economía</t>
  </si>
  <si>
    <t>CADI Control y aseguramiento de calidad</t>
  </si>
  <si>
    <t>CADI Planeación y programación de operaciones</t>
  </si>
  <si>
    <t>Semestre VI</t>
  </si>
  <si>
    <t>CAI Lengua extranjera (inglés B1.2)</t>
  </si>
  <si>
    <t>CAI Emprendimiento e innovación
(emprendimiento)</t>
  </si>
  <si>
    <t xml:space="preserve">CAI Ciencia, tecnología e innovación
(problema / formulación del proyecto) </t>
  </si>
  <si>
    <t xml:space="preserve">Cátedra Generación siglo 21 </t>
  </si>
  <si>
    <t>CADI Modelación de operaciones</t>
  </si>
  <si>
    <t>CADI PIngenieria Economica y financiera</t>
  </si>
  <si>
    <t>CADI Gestión de la cadena de abastecimiento</t>
  </si>
  <si>
    <t>CADI Profundización I</t>
  </si>
  <si>
    <t>CADI Profundización II</t>
  </si>
  <si>
    <t>Semestre VII</t>
  </si>
  <si>
    <t xml:space="preserve">CAI Ciencia, tecnología e innovación
(marco de referencia / metodología) </t>
  </si>
  <si>
    <t>CAI Emprendimiento e innovación
(innovación)</t>
  </si>
  <si>
    <t>CADI Control de procesos</t>
  </si>
  <si>
    <t>CADI Sistemas integrados</t>
  </si>
  <si>
    <t>CADI Logística de distribución y transporte</t>
  </si>
  <si>
    <t>Semestre VIII</t>
  </si>
  <si>
    <t>CAI Ciencia, tecnología e innovación
(trabajo de campo / resultados / documento</t>
  </si>
  <si>
    <t>CADI Automatización de procesos</t>
  </si>
  <si>
    <t>CADI Formulacion y evaluación de proyectos</t>
  </si>
  <si>
    <t>CADI Diseño de sistemas logisticos</t>
  </si>
  <si>
    <t>Semestre IX</t>
  </si>
  <si>
    <t>CADI Diseño de instalaciones industriales</t>
  </si>
  <si>
    <t>CADI Gestión talento Humano</t>
  </si>
  <si>
    <t>CADI Simulación en Ingenieria</t>
  </si>
  <si>
    <t>Total Número Horas (Semanales)</t>
  </si>
  <si>
    <t>Total Número Horas(Semestre *16 semanas)</t>
  </si>
  <si>
    <t>Total Número Créditos del Programa</t>
  </si>
  <si>
    <t>Total Porcentaje Créditos (%)</t>
  </si>
  <si>
    <t>descripcion</t>
  </si>
  <si>
    <t>CAIs o CADIs</t>
  </si>
  <si>
    <t xml:space="preserve">creditos </t>
  </si>
  <si>
    <t>porcentaje</t>
  </si>
  <si>
    <t>Sistemas de Gestion Logistica</t>
  </si>
  <si>
    <t xml:space="preserve">Logistica Inversa </t>
  </si>
  <si>
    <t>Logistica Humanitaria</t>
  </si>
  <si>
    <t xml:space="preserve">Proyectos de Abastecimiento </t>
  </si>
  <si>
    <t>Tendencias Futuras en la Gestion de la Logistica y la Cadena de Suministro</t>
  </si>
  <si>
    <t>RAZONAMIENTO LOGICO Y CUANTITATIVO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</si>
</sst>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0" fillId="2" borderId="0" xfId="0" applyFill="1"/>
    <xf numFmtId="0" fontId="1" fillId="2" borderId="0" xfId="1" applyFill="1" applyAlignment="1">
      <alignment horizontal="left" indent="1"/>
    </xf>
    <xf numFmtId="0" fontId="2" fillId="2" borderId="0" xfId="1" applyFont="1" applyFill="1" applyAlignment="1">
      <alignment horizontal="left" indent="1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0" fillId="2" borderId="6" xfId="0" applyFill="1" applyBorder="1"/>
    <xf numFmtId="0" fontId="0" fillId="2" borderId="4" xfId="0" applyFill="1" applyBorder="1"/>
    <xf numFmtId="0" fontId="5" fillId="2" borderId="0" xfId="0" applyFont="1" applyFill="1" applyAlignment="1">
      <alignment vertical="center"/>
    </xf>
    <xf numFmtId="0" fontId="0" fillId="0" borderId="6" xfId="0" applyBorder="1"/>
    <xf numFmtId="0" fontId="0" fillId="0" borderId="4" xfId="0" applyBorder="1"/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vertical="center"/>
    </xf>
    <xf numFmtId="0" fontId="0" fillId="7" borderId="0" xfId="0" applyFill="1"/>
    <xf numFmtId="0" fontId="0" fillId="10" borderId="0" xfId="0" applyFill="1"/>
    <xf numFmtId="0" fontId="0" fillId="12" borderId="0" xfId="0" applyFill="1"/>
    <xf numFmtId="0" fontId="0" fillId="9" borderId="0" xfId="0" applyFill="1"/>
    <xf numFmtId="0" fontId="0" fillId="4" borderId="0" xfId="0" applyFill="1"/>
    <xf numFmtId="0" fontId="0" fillId="2" borderId="0" xfId="0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/>
    <xf numFmtId="14" fontId="0" fillId="2" borderId="0" xfId="0" applyNumberFormat="1" applyFill="1"/>
    <xf numFmtId="0" fontId="15" fillId="2" borderId="0" xfId="0" applyFont="1" applyFill="1"/>
    <xf numFmtId="0" fontId="15" fillId="0" borderId="0" xfId="0" applyFont="1" applyAlignment="1">
      <alignment horizontal="center"/>
    </xf>
    <xf numFmtId="0" fontId="20" fillId="18" borderId="25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textRotation="90" wrapText="1"/>
    </xf>
    <xf numFmtId="0" fontId="22" fillId="18" borderId="26" xfId="0" applyFont="1" applyFill="1" applyBorder="1" applyAlignment="1">
      <alignment horizontal="center" vertical="center" textRotation="90" wrapText="1"/>
    </xf>
    <xf numFmtId="0" fontId="5" fillId="19" borderId="30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19" borderId="3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20" borderId="31" xfId="0" applyFont="1" applyFill="1" applyBorder="1" applyAlignment="1">
      <alignment vertical="center" wrapText="1"/>
    </xf>
    <xf numFmtId="0" fontId="5" fillId="19" borderId="23" xfId="0" applyFont="1" applyFill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18" borderId="23" xfId="0" applyFont="1" applyFill="1" applyBorder="1" applyAlignment="1">
      <alignment vertical="center" wrapText="1"/>
    </xf>
    <xf numFmtId="0" fontId="5" fillId="18" borderId="9" xfId="0" applyFont="1" applyFill="1" applyBorder="1" applyAlignment="1">
      <alignment vertical="center" wrapText="1"/>
    </xf>
    <xf numFmtId="0" fontId="5" fillId="18" borderId="9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40" xfId="0" applyFont="1" applyFill="1" applyBorder="1" applyAlignment="1">
      <alignment horizontal="center" vertical="center" wrapText="1"/>
    </xf>
    <xf numFmtId="0" fontId="5" fillId="18" borderId="31" xfId="0" applyFont="1" applyFill="1" applyBorder="1" applyAlignment="1">
      <alignment vertical="center" wrapText="1"/>
    </xf>
    <xf numFmtId="0" fontId="5" fillId="18" borderId="4" xfId="0" applyFont="1" applyFill="1" applyBorder="1" applyAlignment="1">
      <alignment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vertical="center" wrapText="1"/>
    </xf>
    <xf numFmtId="0" fontId="4" fillId="18" borderId="4" xfId="0" applyFont="1" applyFill="1" applyBorder="1" applyAlignment="1">
      <alignment horizontal="center" vertical="center" wrapText="1"/>
    </xf>
    <xf numFmtId="9" fontId="4" fillId="18" borderId="4" xfId="0" applyNumberFormat="1" applyFont="1" applyFill="1" applyBorder="1" applyAlignment="1">
      <alignment horizontal="center" vertical="center" wrapText="1"/>
    </xf>
    <xf numFmtId="0" fontId="4" fillId="18" borderId="24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vertical="center" wrapText="1"/>
    </xf>
    <xf numFmtId="0" fontId="19" fillId="18" borderId="4" xfId="0" applyFont="1" applyFill="1" applyBorder="1" applyAlignment="1">
      <alignment horizontal="center" vertical="center" wrapText="1"/>
    </xf>
    <xf numFmtId="0" fontId="19" fillId="18" borderId="24" xfId="0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vertical="center" wrapText="1"/>
    </xf>
    <xf numFmtId="9" fontId="19" fillId="18" borderId="26" xfId="0" applyNumberFormat="1" applyFont="1" applyFill="1" applyBorder="1" applyAlignment="1">
      <alignment horizontal="center" vertical="center" wrapText="1"/>
    </xf>
    <xf numFmtId="0" fontId="23" fillId="18" borderId="26" xfId="0" applyFont="1" applyFill="1" applyBorder="1" applyAlignment="1">
      <alignment horizontal="center" vertical="center" wrapText="1"/>
    </xf>
    <xf numFmtId="9" fontId="19" fillId="18" borderId="27" xfId="0" applyNumberFormat="1" applyFont="1" applyFill="1" applyBorder="1" applyAlignment="1">
      <alignment horizontal="center" vertical="center" wrapText="1"/>
    </xf>
    <xf numFmtId="0" fontId="4" fillId="18" borderId="19" xfId="0" applyFont="1" applyFill="1" applyBorder="1" applyAlignment="1">
      <alignment horizontal="center" vertical="center" wrapText="1"/>
    </xf>
    <xf numFmtId="0" fontId="4" fillId="18" borderId="41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 wrapText="1"/>
    </xf>
    <xf numFmtId="0" fontId="4" fillId="18" borderId="32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33" xfId="0" applyFont="1" applyFill="1" applyBorder="1" applyAlignment="1">
      <alignment horizontal="center" vertical="center" wrapText="1"/>
    </xf>
    <xf numFmtId="0" fontId="4" fillId="18" borderId="21" xfId="0" applyFont="1" applyFill="1" applyBorder="1" applyAlignment="1">
      <alignment horizontal="center" vertical="center" wrapText="1"/>
    </xf>
    <xf numFmtId="0" fontId="4" fillId="18" borderId="28" xfId="0" applyFont="1" applyFill="1" applyBorder="1" applyAlignment="1">
      <alignment horizontal="center" vertical="center" wrapText="1"/>
    </xf>
    <xf numFmtId="0" fontId="4" fillId="18" borderId="29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 textRotation="90" wrapText="1"/>
    </xf>
    <xf numFmtId="0" fontId="17" fillId="18" borderId="24" xfId="0" applyFont="1" applyFill="1" applyBorder="1" applyAlignment="1">
      <alignment horizontal="center" vertical="center" textRotation="90" wrapText="1"/>
    </xf>
    <xf numFmtId="0" fontId="17" fillId="18" borderId="27" xfId="0" applyFont="1" applyFill="1" applyBorder="1" applyAlignment="1">
      <alignment horizontal="center" vertical="center" textRotation="90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35" xfId="0" applyFont="1" applyFill="1" applyBorder="1" applyAlignment="1">
      <alignment horizontal="center" vertical="center" wrapText="1"/>
    </xf>
    <xf numFmtId="0" fontId="4" fillId="18" borderId="36" xfId="0" applyFont="1" applyFill="1" applyBorder="1" applyAlignment="1">
      <alignment horizontal="center" vertical="center" wrapText="1"/>
    </xf>
    <xf numFmtId="0" fontId="4" fillId="18" borderId="37" xfId="0" applyFont="1" applyFill="1" applyBorder="1" applyAlignment="1">
      <alignment horizontal="center" vertical="center" wrapText="1"/>
    </xf>
    <xf numFmtId="0" fontId="4" fillId="18" borderId="38" xfId="0" applyFont="1" applyFill="1" applyBorder="1" applyAlignment="1">
      <alignment horizontal="center" vertical="center" wrapText="1"/>
    </xf>
    <xf numFmtId="0" fontId="4" fillId="18" borderId="39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textRotation="90" wrapText="1"/>
    </xf>
    <xf numFmtId="0" fontId="18" fillId="18" borderId="4" xfId="0" applyFont="1" applyFill="1" applyBorder="1" applyAlignment="1">
      <alignment horizontal="center" vertical="center" textRotation="90" wrapText="1"/>
    </xf>
    <xf numFmtId="0" fontId="18" fillId="18" borderId="26" xfId="0" applyFont="1" applyFill="1" applyBorder="1" applyAlignment="1">
      <alignment horizontal="center" vertical="center" textRotation="90" wrapText="1"/>
    </xf>
    <xf numFmtId="0" fontId="4" fillId="18" borderId="7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19" fillId="18" borderId="7" xfId="0" applyFont="1" applyFill="1" applyBorder="1" applyAlignment="1">
      <alignment horizontal="center" vertical="center" wrapText="1"/>
    </xf>
    <xf numFmtId="0" fontId="19" fillId="18" borderId="4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textRotation="255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 shrinkToFit="1"/>
    </xf>
    <xf numFmtId="0" fontId="5" fillId="6" borderId="4" xfId="0" applyFont="1" applyFill="1" applyBorder="1" applyAlignment="1">
      <alignment horizontal="center" vertical="center" wrapText="1" shrinkToFit="1"/>
    </xf>
    <xf numFmtId="0" fontId="5" fillId="9" borderId="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5" fillId="5" borderId="7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 shrinkToFi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 shrinkToFit="1"/>
    </xf>
    <xf numFmtId="0" fontId="5" fillId="8" borderId="4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wrapText="1" shrinkToFit="1"/>
    </xf>
    <xf numFmtId="0" fontId="8" fillId="4" borderId="4" xfId="0" applyFont="1" applyFill="1" applyBorder="1" applyAlignment="1">
      <alignment horizontal="center" vertical="center" wrapText="1" shrinkToFit="1"/>
    </xf>
    <xf numFmtId="0" fontId="9" fillId="4" borderId="4" xfId="0" applyFont="1" applyFill="1" applyBorder="1" applyAlignment="1">
      <alignment horizontal="center" vertical="center" wrapText="1" shrinkToFi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 shrinkToFit="1"/>
    </xf>
    <xf numFmtId="0" fontId="5" fillId="4" borderId="4" xfId="0" applyFont="1" applyFill="1" applyBorder="1" applyAlignment="1">
      <alignment horizontal="center" vertical="center" wrapText="1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wrapText="1" shrinkToFit="1"/>
    </xf>
    <xf numFmtId="0" fontId="6" fillId="4" borderId="13" xfId="0" applyFont="1" applyFill="1" applyBorder="1" applyAlignment="1">
      <alignment horizontal="center" vertical="center" wrapText="1" shrinkToFit="1"/>
    </xf>
    <xf numFmtId="0" fontId="6" fillId="4" borderId="10" xfId="0" applyFont="1" applyFill="1" applyBorder="1" applyAlignment="1">
      <alignment horizontal="center" vertical="center" wrapText="1" shrinkToFit="1"/>
    </xf>
    <xf numFmtId="0" fontId="6" fillId="4" borderId="14" xfId="0" applyFont="1" applyFill="1" applyBorder="1" applyAlignment="1">
      <alignment horizontal="center" vertical="center" wrapText="1" shrinkToFit="1"/>
    </xf>
    <xf numFmtId="0" fontId="6" fillId="4" borderId="15" xfId="0" applyFont="1" applyFill="1" applyBorder="1" applyAlignment="1">
      <alignment horizontal="center" vertical="center" wrapText="1" shrinkToFit="1"/>
    </xf>
    <xf numFmtId="0" fontId="10" fillId="4" borderId="11" xfId="0" applyFont="1" applyFill="1" applyBorder="1" applyAlignment="1">
      <alignment horizontal="center" vertical="center" wrapText="1" shrinkToFit="1"/>
    </xf>
    <xf numFmtId="0" fontId="10" fillId="4" borderId="12" xfId="0" applyFont="1" applyFill="1" applyBorder="1" applyAlignment="1">
      <alignment horizontal="center" vertical="center" wrapText="1" shrinkToFit="1"/>
    </xf>
    <xf numFmtId="0" fontId="10" fillId="4" borderId="13" xfId="0" applyFont="1" applyFill="1" applyBorder="1" applyAlignment="1">
      <alignment horizontal="center" vertical="center" wrapText="1" shrinkToFit="1"/>
    </xf>
    <xf numFmtId="0" fontId="10" fillId="4" borderId="10" xfId="0" applyFont="1" applyFill="1" applyBorder="1" applyAlignment="1">
      <alignment horizontal="center" vertical="center" wrapText="1" shrinkToFit="1"/>
    </xf>
    <xf numFmtId="0" fontId="10" fillId="4" borderId="14" xfId="0" applyFont="1" applyFill="1" applyBorder="1" applyAlignment="1">
      <alignment horizontal="center" vertical="center" wrapText="1" shrinkToFit="1"/>
    </xf>
    <xf numFmtId="0" fontId="10" fillId="4" borderId="15" xfId="0" applyFont="1" applyFill="1" applyBorder="1" applyAlignment="1">
      <alignment horizontal="center" vertical="center" wrapText="1" shrinkToFit="1"/>
    </xf>
    <xf numFmtId="0" fontId="5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2" fillId="15" borderId="0" xfId="1" applyFont="1" applyFill="1" applyAlignment="1">
      <alignment horizontal="center" vertical="center" wrapText="1"/>
    </xf>
    <xf numFmtId="0" fontId="0" fillId="17" borderId="16" xfId="0" applyFill="1" applyBorder="1" applyAlignment="1">
      <alignment horizontal="center" vertical="center"/>
    </xf>
    <xf numFmtId="0" fontId="0" fillId="17" borderId="18" xfId="0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14" fillId="17" borderId="16" xfId="1" applyFont="1" applyFill="1" applyBorder="1" applyAlignment="1">
      <alignment horizontal="center" vertical="center" wrapText="1"/>
    </xf>
    <xf numFmtId="0" fontId="14" fillId="17" borderId="17" xfId="1" applyFont="1" applyFill="1" applyBorder="1" applyAlignment="1">
      <alignment horizontal="center" vertical="center" wrapText="1"/>
    </xf>
    <xf numFmtId="0" fontId="14" fillId="17" borderId="18" xfId="1" applyFont="1" applyFill="1" applyBorder="1" applyAlignment="1">
      <alignment horizontal="center" vertical="center" wrapText="1"/>
    </xf>
    <xf numFmtId="0" fontId="14" fillId="16" borderId="16" xfId="1" applyFont="1" applyFill="1" applyBorder="1" applyAlignment="1">
      <alignment horizontal="center" vertical="center" wrapText="1"/>
    </xf>
    <xf numFmtId="0" fontId="14" fillId="16" borderId="17" xfId="1" applyFont="1" applyFill="1" applyBorder="1" applyAlignment="1">
      <alignment horizontal="center" vertical="center" wrapText="1"/>
    </xf>
    <xf numFmtId="0" fontId="14" fillId="16" borderId="18" xfId="1" applyFont="1" applyFill="1" applyBorder="1" applyAlignment="1">
      <alignment horizontal="center" vertical="center" wrapText="1"/>
    </xf>
    <xf numFmtId="0" fontId="0" fillId="16" borderId="19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16" borderId="16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13" fillId="16" borderId="16" xfId="0" applyFont="1" applyFill="1" applyBorder="1" applyAlignment="1">
      <alignment horizontal="center" vertical="center"/>
    </xf>
    <xf numFmtId="0" fontId="13" fillId="16" borderId="17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0" fillId="2" borderId="0" xfId="0" applyNumberForma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98"/>
  <sheetViews>
    <sheetView topLeftCell="C2" zoomScaleNormal="100" workbookViewId="0">
      <pane xSplit="1" ySplit="5" topLeftCell="D58" activePane="bottomRight" state="frozen"/>
      <selection activeCell="C2" sqref="C2"/>
      <selection pane="topRight" activeCell="D2" sqref="D2"/>
      <selection pane="bottomLeft" activeCell="C7" sqref="C7"/>
      <selection pane="bottomRight" activeCell="K5" sqref="K5"/>
    </sheetView>
  </sheetViews>
  <sheetFormatPr baseColWidth="10" defaultColWidth="11.42578125" defaultRowHeight="15" x14ac:dyDescent="0.25"/>
  <cols>
    <col min="3" max="3" width="34.140625" customWidth="1"/>
    <col min="4" max="9" width="11.42578125" customWidth="1"/>
  </cols>
  <sheetData>
    <row r="2" spans="3:14" ht="15.75" thickBot="1" x14ac:dyDescent="0.3"/>
    <row r="3" spans="3:14" ht="33.75" customHeight="1" x14ac:dyDescent="0.25">
      <c r="C3" s="98" t="s">
        <v>98</v>
      </c>
      <c r="D3" s="100" t="s">
        <v>99</v>
      </c>
      <c r="E3" s="100" t="s">
        <v>100</v>
      </c>
      <c r="F3" s="100" t="s">
        <v>101</v>
      </c>
      <c r="G3" s="103" t="s">
        <v>102</v>
      </c>
      <c r="H3" s="103"/>
      <c r="I3" s="103"/>
      <c r="J3" s="105" t="s">
        <v>103</v>
      </c>
      <c r="K3" s="105"/>
      <c r="L3" s="105"/>
      <c r="M3" s="105"/>
      <c r="N3" s="89" t="s">
        <v>104</v>
      </c>
    </row>
    <row r="4" spans="3:14" x14ac:dyDescent="0.25">
      <c r="C4" s="99"/>
      <c r="D4" s="101"/>
      <c r="E4" s="101"/>
      <c r="F4" s="101"/>
      <c r="G4" s="104"/>
      <c r="H4" s="104"/>
      <c r="I4" s="104"/>
      <c r="J4" s="106"/>
      <c r="K4" s="106"/>
      <c r="L4" s="106"/>
      <c r="M4" s="106"/>
      <c r="N4" s="90"/>
    </row>
    <row r="5" spans="3:14" ht="71.25" thickBot="1" x14ac:dyDescent="0.3">
      <c r="C5" s="36" t="s">
        <v>105</v>
      </c>
      <c r="D5" s="102"/>
      <c r="E5" s="102"/>
      <c r="F5" s="102"/>
      <c r="G5" s="37" t="s">
        <v>106</v>
      </c>
      <c r="H5" s="37" t="s">
        <v>107</v>
      </c>
      <c r="I5" s="37" t="s">
        <v>108</v>
      </c>
      <c r="J5" s="38" t="s">
        <v>109</v>
      </c>
      <c r="K5" s="38" t="s">
        <v>110</v>
      </c>
      <c r="L5" s="38" t="s">
        <v>111</v>
      </c>
      <c r="M5" s="38" t="s">
        <v>80</v>
      </c>
      <c r="N5" s="91"/>
    </row>
    <row r="6" spans="3:14" ht="15.75" thickBot="1" x14ac:dyDescent="0.3">
      <c r="C6" s="86" t="s">
        <v>112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</row>
    <row r="7" spans="3:14" ht="22.5" x14ac:dyDescent="0.25">
      <c r="C7" s="39" t="s">
        <v>113</v>
      </c>
      <c r="D7" s="40" t="s">
        <v>114</v>
      </c>
      <c r="E7" s="40"/>
      <c r="F7" s="40">
        <v>0</v>
      </c>
      <c r="G7" s="40">
        <v>0</v>
      </c>
      <c r="H7" s="40">
        <v>0</v>
      </c>
      <c r="I7" s="40">
        <v>0</v>
      </c>
      <c r="J7" s="40"/>
      <c r="K7" s="40"/>
      <c r="L7" s="40"/>
      <c r="M7" s="40" t="s">
        <v>114</v>
      </c>
      <c r="N7" s="41">
        <v>80</v>
      </c>
    </row>
    <row r="8" spans="3:14" ht="22.5" x14ac:dyDescent="0.25">
      <c r="C8" s="42" t="s">
        <v>115</v>
      </c>
      <c r="D8" s="43"/>
      <c r="E8" s="43" t="s">
        <v>114</v>
      </c>
      <c r="F8" s="43">
        <v>0</v>
      </c>
      <c r="G8" s="43">
        <v>0</v>
      </c>
      <c r="H8" s="43">
        <v>3</v>
      </c>
      <c r="I8" s="43">
        <f t="shared" ref="I8:I16" si="0">+G8*16+H8*16</f>
        <v>48</v>
      </c>
      <c r="J8" s="43"/>
      <c r="K8" s="43"/>
      <c r="L8" s="43"/>
      <c r="M8" s="43" t="s">
        <v>114</v>
      </c>
      <c r="N8" s="44">
        <v>80</v>
      </c>
    </row>
    <row r="9" spans="3:14" ht="22.5" x14ac:dyDescent="0.25">
      <c r="C9" s="42" t="s">
        <v>116</v>
      </c>
      <c r="D9" s="43" t="s">
        <v>114</v>
      </c>
      <c r="E9" s="43"/>
      <c r="F9" s="43">
        <v>0</v>
      </c>
      <c r="G9" s="43">
        <v>0</v>
      </c>
      <c r="H9" s="43">
        <v>0</v>
      </c>
      <c r="I9" s="43">
        <f t="shared" si="0"/>
        <v>0</v>
      </c>
      <c r="J9" s="43"/>
      <c r="K9" s="43"/>
      <c r="L9" s="43"/>
      <c r="M9" s="43" t="s">
        <v>114</v>
      </c>
      <c r="N9" s="44">
        <v>80</v>
      </c>
    </row>
    <row r="10" spans="3:14" ht="22.5" x14ac:dyDescent="0.25">
      <c r="C10" s="42" t="s">
        <v>117</v>
      </c>
      <c r="D10" s="43"/>
      <c r="E10" s="43" t="s">
        <v>114</v>
      </c>
      <c r="F10" s="43">
        <v>0</v>
      </c>
      <c r="G10" s="43">
        <v>0</v>
      </c>
      <c r="H10" s="43">
        <v>3</v>
      </c>
      <c r="I10" s="43">
        <f t="shared" si="0"/>
        <v>48</v>
      </c>
      <c r="J10" s="43"/>
      <c r="K10" s="43"/>
      <c r="L10" s="43"/>
      <c r="M10" s="43" t="s">
        <v>114</v>
      </c>
      <c r="N10" s="44">
        <v>80</v>
      </c>
    </row>
    <row r="11" spans="3:14" x14ac:dyDescent="0.25">
      <c r="C11" s="42" t="s">
        <v>118</v>
      </c>
      <c r="D11" s="43" t="s">
        <v>114</v>
      </c>
      <c r="E11" s="43"/>
      <c r="F11" s="43">
        <v>2</v>
      </c>
      <c r="G11" s="43">
        <v>4</v>
      </c>
      <c r="H11" s="43">
        <v>2</v>
      </c>
      <c r="I11" s="43">
        <f t="shared" si="0"/>
        <v>96</v>
      </c>
      <c r="J11" s="43"/>
      <c r="K11" s="43" t="s">
        <v>114</v>
      </c>
      <c r="L11" s="43"/>
      <c r="M11" s="43"/>
      <c r="N11" s="44">
        <v>80</v>
      </c>
    </row>
    <row r="12" spans="3:14" x14ac:dyDescent="0.25">
      <c r="C12" s="42" t="s">
        <v>119</v>
      </c>
      <c r="D12" s="43" t="s">
        <v>114</v>
      </c>
      <c r="E12" s="43"/>
      <c r="F12" s="43">
        <v>3</v>
      </c>
      <c r="G12" s="43">
        <v>6</v>
      </c>
      <c r="H12" s="43">
        <v>3</v>
      </c>
      <c r="I12" s="43">
        <f t="shared" si="0"/>
        <v>144</v>
      </c>
      <c r="J12" s="43"/>
      <c r="K12" s="43" t="s">
        <v>114</v>
      </c>
      <c r="L12" s="43"/>
      <c r="M12" s="43"/>
      <c r="N12" s="44">
        <v>80</v>
      </c>
    </row>
    <row r="13" spans="3:14" x14ac:dyDescent="0.25">
      <c r="C13" s="42" t="s">
        <v>120</v>
      </c>
      <c r="D13" s="43" t="s">
        <v>114</v>
      </c>
      <c r="E13" s="43"/>
      <c r="F13" s="43">
        <v>2</v>
      </c>
      <c r="G13" s="43">
        <v>2</v>
      </c>
      <c r="H13" s="43">
        <v>4</v>
      </c>
      <c r="I13" s="43">
        <f t="shared" si="0"/>
        <v>96</v>
      </c>
      <c r="J13" s="43"/>
      <c r="K13" s="43" t="s">
        <v>114</v>
      </c>
      <c r="L13" s="43"/>
      <c r="M13" s="43"/>
      <c r="N13" s="44">
        <v>80</v>
      </c>
    </row>
    <row r="14" spans="3:14" x14ac:dyDescent="0.25">
      <c r="C14" s="42" t="s">
        <v>121</v>
      </c>
      <c r="D14" s="43" t="s">
        <v>114</v>
      </c>
      <c r="E14" s="43"/>
      <c r="F14" s="43">
        <v>4</v>
      </c>
      <c r="G14" s="43">
        <v>4</v>
      </c>
      <c r="H14" s="43">
        <v>8</v>
      </c>
      <c r="I14" s="43">
        <f t="shared" si="0"/>
        <v>192</v>
      </c>
      <c r="J14" s="43" t="s">
        <v>114</v>
      </c>
      <c r="K14" s="43"/>
      <c r="L14" s="43"/>
      <c r="M14" s="43"/>
      <c r="N14" s="44">
        <v>80</v>
      </c>
    </row>
    <row r="15" spans="3:14" x14ac:dyDescent="0.25">
      <c r="C15" s="42" t="s">
        <v>122</v>
      </c>
      <c r="D15" s="43" t="s">
        <v>114</v>
      </c>
      <c r="E15" s="43"/>
      <c r="F15" s="43">
        <v>3</v>
      </c>
      <c r="G15" s="43">
        <v>3</v>
      </c>
      <c r="H15" s="43">
        <v>6</v>
      </c>
      <c r="I15" s="43">
        <f t="shared" si="0"/>
        <v>144</v>
      </c>
      <c r="J15" s="43"/>
      <c r="K15" s="43" t="s">
        <v>114</v>
      </c>
      <c r="L15" s="43"/>
      <c r="M15" s="43"/>
      <c r="N15" s="44">
        <v>80</v>
      </c>
    </row>
    <row r="16" spans="3:14" x14ac:dyDescent="0.25">
      <c r="C16" s="42" t="s">
        <v>123</v>
      </c>
      <c r="D16" s="43" t="s">
        <v>114</v>
      </c>
      <c r="E16" s="43"/>
      <c r="F16" s="43">
        <v>2</v>
      </c>
      <c r="G16" s="43">
        <v>2</v>
      </c>
      <c r="H16" s="43">
        <v>4</v>
      </c>
      <c r="I16" s="43">
        <f t="shared" si="0"/>
        <v>96</v>
      </c>
      <c r="J16" s="43"/>
      <c r="K16" s="43" t="s">
        <v>114</v>
      </c>
      <c r="L16" s="43"/>
      <c r="M16" s="43"/>
      <c r="N16" s="44">
        <v>80</v>
      </c>
    </row>
    <row r="17" spans="3:14" ht="15.75" thickBot="1" x14ac:dyDescent="0.3">
      <c r="C17" s="45" t="s">
        <v>124</v>
      </c>
      <c r="D17" s="46"/>
      <c r="E17" s="46"/>
      <c r="F17" s="46">
        <f>SUM(F7:F16)</f>
        <v>16</v>
      </c>
      <c r="G17" s="46">
        <f>SUM(G7:G16)</f>
        <v>21</v>
      </c>
      <c r="H17" s="46">
        <f>SUM(H7:H16)</f>
        <v>33</v>
      </c>
      <c r="I17" s="46">
        <f>SUM(I7:I16)</f>
        <v>864</v>
      </c>
      <c r="J17" s="46"/>
      <c r="K17" s="46"/>
      <c r="L17" s="46"/>
      <c r="M17" s="46"/>
      <c r="N17" s="47"/>
    </row>
    <row r="18" spans="3:14" ht="15.75" thickBot="1" x14ac:dyDescent="0.3">
      <c r="C18" s="83" t="s">
        <v>125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5"/>
    </row>
    <row r="19" spans="3:14" x14ac:dyDescent="0.25">
      <c r="C19" s="39" t="s">
        <v>126</v>
      </c>
      <c r="D19" s="40" t="s">
        <v>114</v>
      </c>
      <c r="E19" s="48"/>
      <c r="F19" s="49">
        <v>0</v>
      </c>
      <c r="G19" s="49">
        <v>0</v>
      </c>
      <c r="H19" s="49">
        <v>0</v>
      </c>
      <c r="I19" s="43">
        <f t="shared" ref="I19:I28" si="1">+G19*16+H19*16</f>
        <v>0</v>
      </c>
      <c r="J19" s="48"/>
      <c r="K19" s="48"/>
      <c r="L19" s="48"/>
      <c r="M19" s="49" t="s">
        <v>114</v>
      </c>
      <c r="N19" s="41">
        <v>80</v>
      </c>
    </row>
    <row r="20" spans="3:14" x14ac:dyDescent="0.25">
      <c r="C20" s="42" t="s">
        <v>127</v>
      </c>
      <c r="D20" s="43"/>
      <c r="E20" s="50" t="s">
        <v>114</v>
      </c>
      <c r="F20" s="51">
        <v>0</v>
      </c>
      <c r="G20" s="51">
        <v>0</v>
      </c>
      <c r="H20" s="51">
        <v>3</v>
      </c>
      <c r="I20" s="43">
        <f t="shared" si="1"/>
        <v>48</v>
      </c>
      <c r="J20" s="51"/>
      <c r="K20" s="51"/>
      <c r="L20" s="51"/>
      <c r="M20" s="51" t="s">
        <v>114</v>
      </c>
      <c r="N20" s="44">
        <v>80</v>
      </c>
    </row>
    <row r="21" spans="3:14" x14ac:dyDescent="0.25">
      <c r="C21" s="42" t="s">
        <v>128</v>
      </c>
      <c r="D21" s="43" t="s">
        <v>114</v>
      </c>
      <c r="E21" s="50"/>
      <c r="F21" s="51">
        <v>0</v>
      </c>
      <c r="G21" s="51">
        <v>0</v>
      </c>
      <c r="H21" s="51">
        <v>0</v>
      </c>
      <c r="I21" s="43">
        <f t="shared" si="1"/>
        <v>0</v>
      </c>
      <c r="J21" s="51"/>
      <c r="K21" s="51"/>
      <c r="L21" s="51"/>
      <c r="M21" s="51" t="s">
        <v>114</v>
      </c>
      <c r="N21" s="44">
        <v>80</v>
      </c>
    </row>
    <row r="22" spans="3:14" x14ac:dyDescent="0.25">
      <c r="C22" s="42" t="s">
        <v>129</v>
      </c>
      <c r="D22" s="43"/>
      <c r="E22" s="50" t="s">
        <v>114</v>
      </c>
      <c r="F22" s="51">
        <v>0</v>
      </c>
      <c r="G22" s="51">
        <v>0</v>
      </c>
      <c r="H22" s="51">
        <v>3</v>
      </c>
      <c r="I22" s="43">
        <f t="shared" si="1"/>
        <v>48</v>
      </c>
      <c r="J22" s="51"/>
      <c r="K22" s="51"/>
      <c r="L22" s="51"/>
      <c r="M22" s="51" t="s">
        <v>114</v>
      </c>
      <c r="N22" s="44">
        <v>80</v>
      </c>
    </row>
    <row r="23" spans="3:14" x14ac:dyDescent="0.25">
      <c r="C23" s="42" t="s">
        <v>130</v>
      </c>
      <c r="D23" s="43" t="s">
        <v>114</v>
      </c>
      <c r="E23" s="50"/>
      <c r="F23" s="51">
        <v>2</v>
      </c>
      <c r="G23" s="51">
        <v>2</v>
      </c>
      <c r="H23" s="51">
        <v>4</v>
      </c>
      <c r="I23" s="43">
        <f t="shared" si="1"/>
        <v>96</v>
      </c>
      <c r="J23" s="51"/>
      <c r="K23" s="51"/>
      <c r="L23" s="51"/>
      <c r="M23" s="51" t="s">
        <v>114</v>
      </c>
      <c r="N23" s="52">
        <v>80</v>
      </c>
    </row>
    <row r="24" spans="3:14" x14ac:dyDescent="0.25">
      <c r="C24" s="42" t="s">
        <v>131</v>
      </c>
      <c r="D24" s="43" t="s">
        <v>114</v>
      </c>
      <c r="E24" s="50"/>
      <c r="F24" s="51">
        <v>2</v>
      </c>
      <c r="G24" s="51">
        <v>2</v>
      </c>
      <c r="H24" s="51">
        <v>4</v>
      </c>
      <c r="I24" s="43">
        <f t="shared" si="1"/>
        <v>96</v>
      </c>
      <c r="J24" s="51"/>
      <c r="K24" s="51"/>
      <c r="L24" s="51"/>
      <c r="M24" s="51" t="s">
        <v>114</v>
      </c>
      <c r="N24" s="52">
        <v>80</v>
      </c>
    </row>
    <row r="25" spans="3:14" x14ac:dyDescent="0.25">
      <c r="C25" s="42" t="s">
        <v>132</v>
      </c>
      <c r="D25" s="43" t="s">
        <v>114</v>
      </c>
      <c r="E25" s="43"/>
      <c r="F25" s="43">
        <v>3</v>
      </c>
      <c r="G25" s="43">
        <v>6</v>
      </c>
      <c r="H25" s="43">
        <v>3</v>
      </c>
      <c r="I25" s="43">
        <f t="shared" si="1"/>
        <v>144</v>
      </c>
      <c r="J25" s="43"/>
      <c r="K25" s="43" t="s">
        <v>114</v>
      </c>
      <c r="L25" s="43"/>
      <c r="M25" s="43"/>
      <c r="N25" s="44">
        <v>80</v>
      </c>
    </row>
    <row r="26" spans="3:14" x14ac:dyDescent="0.25">
      <c r="C26" s="42" t="s">
        <v>133</v>
      </c>
      <c r="D26" s="43" t="s">
        <v>114</v>
      </c>
      <c r="E26" s="43"/>
      <c r="F26" s="43">
        <v>3</v>
      </c>
      <c r="G26" s="43">
        <v>6</v>
      </c>
      <c r="H26" s="43">
        <v>3</v>
      </c>
      <c r="I26" s="43">
        <f t="shared" si="1"/>
        <v>144</v>
      </c>
      <c r="J26" s="43"/>
      <c r="K26" s="43" t="s">
        <v>114</v>
      </c>
      <c r="L26" s="43"/>
      <c r="M26" s="43"/>
      <c r="N26" s="44">
        <v>80</v>
      </c>
    </row>
    <row r="27" spans="3:14" x14ac:dyDescent="0.25">
      <c r="C27" s="42" t="s">
        <v>134</v>
      </c>
      <c r="D27" s="43" t="s">
        <v>114</v>
      </c>
      <c r="E27" s="43"/>
      <c r="F27" s="43">
        <v>4</v>
      </c>
      <c r="G27" s="43">
        <v>4</v>
      </c>
      <c r="H27" s="43">
        <v>8</v>
      </c>
      <c r="I27" s="43">
        <f t="shared" si="1"/>
        <v>192</v>
      </c>
      <c r="J27" s="43" t="s">
        <v>114</v>
      </c>
      <c r="K27" s="43"/>
      <c r="L27" s="43"/>
      <c r="M27" s="43"/>
      <c r="N27" s="44">
        <v>80</v>
      </c>
    </row>
    <row r="28" spans="3:14" x14ac:dyDescent="0.25">
      <c r="C28" s="42" t="s">
        <v>135</v>
      </c>
      <c r="D28" s="43" t="s">
        <v>114</v>
      </c>
      <c r="E28" s="43"/>
      <c r="F28" s="43">
        <v>2</v>
      </c>
      <c r="G28" s="43">
        <v>4</v>
      </c>
      <c r="H28" s="43">
        <v>2</v>
      </c>
      <c r="I28" s="43">
        <f t="shared" si="1"/>
        <v>96</v>
      </c>
      <c r="J28" s="43" t="s">
        <v>114</v>
      </c>
      <c r="K28" s="43"/>
      <c r="L28" s="43"/>
      <c r="M28" s="43"/>
      <c r="N28" s="44">
        <v>80</v>
      </c>
    </row>
    <row r="29" spans="3:14" ht="15.75" thickBot="1" x14ac:dyDescent="0.3">
      <c r="C29" s="45" t="s">
        <v>136</v>
      </c>
      <c r="D29" s="53"/>
      <c r="E29" s="53"/>
      <c r="F29" s="46">
        <f>SUM(F19:F28)</f>
        <v>16</v>
      </c>
      <c r="G29" s="46">
        <f>SUM(G19:G28)</f>
        <v>24</v>
      </c>
      <c r="H29" s="46">
        <f>SUM(H19:H28)</f>
        <v>30</v>
      </c>
      <c r="I29" s="46">
        <f>SUM(I19:I28)</f>
        <v>864</v>
      </c>
      <c r="J29" s="53"/>
      <c r="K29" s="53"/>
      <c r="L29" s="53"/>
      <c r="M29" s="53"/>
      <c r="N29" s="54"/>
    </row>
    <row r="30" spans="3:14" ht="15.75" thickBot="1" x14ac:dyDescent="0.3">
      <c r="C30" s="92" t="s">
        <v>137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</row>
    <row r="31" spans="3:14" x14ac:dyDescent="0.25">
      <c r="C31" s="39" t="s">
        <v>138</v>
      </c>
      <c r="D31" s="40" t="s">
        <v>114</v>
      </c>
      <c r="E31" s="40"/>
      <c r="F31" s="40">
        <v>2</v>
      </c>
      <c r="G31" s="40">
        <v>2</v>
      </c>
      <c r="H31" s="40">
        <v>4</v>
      </c>
      <c r="I31" s="43">
        <f t="shared" ref="I31:I36" si="2">+G31*16+H31*16</f>
        <v>96</v>
      </c>
      <c r="J31" s="40"/>
      <c r="K31" s="40"/>
      <c r="L31" s="40"/>
      <c r="M31" s="40" t="s">
        <v>114</v>
      </c>
      <c r="N31" s="41">
        <v>80</v>
      </c>
    </row>
    <row r="32" spans="3:14" x14ac:dyDescent="0.25">
      <c r="C32" s="42" t="s">
        <v>139</v>
      </c>
      <c r="D32" s="55" t="s">
        <v>114</v>
      </c>
      <c r="E32" s="55"/>
      <c r="F32" s="55">
        <v>2</v>
      </c>
      <c r="G32" s="55">
        <v>2</v>
      </c>
      <c r="H32" s="55">
        <v>4</v>
      </c>
      <c r="I32" s="43">
        <f t="shared" si="2"/>
        <v>96</v>
      </c>
      <c r="J32" s="55"/>
      <c r="K32" s="55"/>
      <c r="L32" s="55"/>
      <c r="M32" s="55" t="s">
        <v>114</v>
      </c>
      <c r="N32" s="44">
        <v>80</v>
      </c>
    </row>
    <row r="33" spans="2:14" x14ac:dyDescent="0.25">
      <c r="C33" s="42" t="s">
        <v>131</v>
      </c>
      <c r="D33" s="55" t="s">
        <v>114</v>
      </c>
      <c r="E33" s="12"/>
      <c r="F33" s="55">
        <v>2</v>
      </c>
      <c r="G33" s="55">
        <v>2</v>
      </c>
      <c r="H33" s="55">
        <v>4</v>
      </c>
      <c r="I33" s="43">
        <f t="shared" si="2"/>
        <v>96</v>
      </c>
      <c r="J33" s="55"/>
      <c r="K33" s="55"/>
      <c r="L33" s="55"/>
      <c r="M33" s="55" t="s">
        <v>114</v>
      </c>
      <c r="N33" s="44">
        <v>80</v>
      </c>
    </row>
    <row r="34" spans="2:14" x14ac:dyDescent="0.25">
      <c r="C34" s="42" t="s">
        <v>140</v>
      </c>
      <c r="D34" s="43" t="s">
        <v>114</v>
      </c>
      <c r="E34" s="43"/>
      <c r="F34" s="43">
        <v>4</v>
      </c>
      <c r="G34" s="43">
        <v>4</v>
      </c>
      <c r="H34" s="43">
        <v>8</v>
      </c>
      <c r="I34" s="43">
        <f t="shared" si="2"/>
        <v>192</v>
      </c>
      <c r="J34" s="43"/>
      <c r="K34" s="43" t="s">
        <v>114</v>
      </c>
      <c r="L34" s="43"/>
      <c r="M34" s="43"/>
      <c r="N34" s="44">
        <v>80</v>
      </c>
    </row>
    <row r="35" spans="2:14" x14ac:dyDescent="0.25">
      <c r="C35" s="42" t="s">
        <v>141</v>
      </c>
      <c r="D35" s="43" t="s">
        <v>114</v>
      </c>
      <c r="E35" s="43"/>
      <c r="F35" s="43">
        <v>4</v>
      </c>
      <c r="G35" s="43">
        <v>4</v>
      </c>
      <c r="H35" s="43">
        <v>8</v>
      </c>
      <c r="I35" s="43">
        <f t="shared" si="2"/>
        <v>192</v>
      </c>
      <c r="J35" s="43" t="s">
        <v>114</v>
      </c>
      <c r="K35" s="43"/>
      <c r="L35" s="43"/>
      <c r="M35" s="43"/>
      <c r="N35" s="44">
        <v>80</v>
      </c>
    </row>
    <row r="36" spans="2:14" x14ac:dyDescent="0.25">
      <c r="C36" s="42" t="s">
        <v>142</v>
      </c>
      <c r="D36" s="43" t="s">
        <v>114</v>
      </c>
      <c r="E36" s="43"/>
      <c r="F36" s="43">
        <v>4</v>
      </c>
      <c r="G36" s="43">
        <v>4</v>
      </c>
      <c r="H36" s="43">
        <v>8</v>
      </c>
      <c r="I36" s="43">
        <f t="shared" si="2"/>
        <v>192</v>
      </c>
      <c r="J36" s="43" t="s">
        <v>114</v>
      </c>
      <c r="K36" s="43"/>
      <c r="L36" s="43"/>
      <c r="M36" s="43"/>
      <c r="N36" s="44">
        <v>80</v>
      </c>
    </row>
    <row r="37" spans="2:14" ht="15.75" thickBot="1" x14ac:dyDescent="0.3">
      <c r="C37" s="45" t="s">
        <v>136</v>
      </c>
      <c r="D37" s="46"/>
      <c r="E37" s="46"/>
      <c r="F37" s="56">
        <f>SUM(F31:F36)</f>
        <v>18</v>
      </c>
      <c r="G37" s="46">
        <f>SUM(G31:G36)</f>
        <v>18</v>
      </c>
      <c r="H37" s="46">
        <f>SUM(H31:H36)</f>
        <v>36</v>
      </c>
      <c r="I37" s="46">
        <f>SUM(I31:I36)</f>
        <v>864</v>
      </c>
      <c r="J37" s="46"/>
      <c r="K37" s="46"/>
      <c r="L37" s="46"/>
      <c r="M37" s="46"/>
      <c r="N37" s="54"/>
    </row>
    <row r="38" spans="2:14" ht="15.75" thickBot="1" x14ac:dyDescent="0.3">
      <c r="C38" s="83" t="s">
        <v>143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2:14" x14ac:dyDescent="0.25">
      <c r="C39" s="39" t="s">
        <v>144</v>
      </c>
      <c r="D39" s="40" t="s">
        <v>114</v>
      </c>
      <c r="E39" s="40"/>
      <c r="F39" s="40">
        <v>2</v>
      </c>
      <c r="G39" s="40">
        <v>2</v>
      </c>
      <c r="H39" s="40">
        <v>4</v>
      </c>
      <c r="I39" s="43">
        <f t="shared" ref="I39:I44" si="3">+G39*16+H39*16</f>
        <v>96</v>
      </c>
      <c r="J39" s="40"/>
      <c r="K39" s="40"/>
      <c r="L39" s="40"/>
      <c r="M39" s="40" t="s">
        <v>114</v>
      </c>
      <c r="N39" s="41">
        <v>80</v>
      </c>
    </row>
    <row r="40" spans="2:14" x14ac:dyDescent="0.25">
      <c r="C40" s="42" t="s">
        <v>145</v>
      </c>
      <c r="D40" s="43" t="s">
        <v>114</v>
      </c>
      <c r="E40" s="43"/>
      <c r="F40" s="43">
        <v>4</v>
      </c>
      <c r="G40" s="43">
        <v>4</v>
      </c>
      <c r="H40" s="43">
        <v>8</v>
      </c>
      <c r="I40" s="43">
        <f t="shared" si="3"/>
        <v>192</v>
      </c>
      <c r="J40" s="43" t="s">
        <v>114</v>
      </c>
      <c r="K40" s="43"/>
      <c r="L40" s="43"/>
      <c r="M40" s="43"/>
      <c r="N40" s="44">
        <v>80</v>
      </c>
    </row>
    <row r="41" spans="2:14" x14ac:dyDescent="0.25">
      <c r="C41" s="57" t="s">
        <v>146</v>
      </c>
      <c r="D41" s="43" t="s">
        <v>114</v>
      </c>
      <c r="E41" s="43"/>
      <c r="F41" s="43">
        <v>3</v>
      </c>
      <c r="G41" s="43">
        <v>3</v>
      </c>
      <c r="H41" s="43">
        <v>6</v>
      </c>
      <c r="I41" s="43">
        <f t="shared" si="3"/>
        <v>144</v>
      </c>
      <c r="J41" s="43"/>
      <c r="K41" s="43"/>
      <c r="L41" s="43" t="s">
        <v>114</v>
      </c>
      <c r="M41" s="43"/>
      <c r="N41" s="44">
        <v>80</v>
      </c>
    </row>
    <row r="42" spans="2:14" x14ac:dyDescent="0.25">
      <c r="C42" s="42" t="s">
        <v>147</v>
      </c>
      <c r="D42" s="43" t="s">
        <v>114</v>
      </c>
      <c r="E42" s="43"/>
      <c r="F42" s="43">
        <v>4</v>
      </c>
      <c r="G42" s="43">
        <v>4</v>
      </c>
      <c r="H42" s="43">
        <v>8</v>
      </c>
      <c r="I42" s="43">
        <f t="shared" si="3"/>
        <v>192</v>
      </c>
      <c r="J42" s="43" t="s">
        <v>114</v>
      </c>
      <c r="K42" s="43"/>
      <c r="L42" s="43"/>
      <c r="M42" s="43"/>
      <c r="N42" s="44">
        <v>80</v>
      </c>
    </row>
    <row r="43" spans="2:14" x14ac:dyDescent="0.25">
      <c r="C43" s="57" t="s">
        <v>148</v>
      </c>
      <c r="D43" s="43" t="s">
        <v>114</v>
      </c>
      <c r="E43" s="43"/>
      <c r="F43" s="43">
        <v>3</v>
      </c>
      <c r="G43" s="43">
        <v>6</v>
      </c>
      <c r="H43" s="43">
        <v>3</v>
      </c>
      <c r="I43" s="43">
        <f t="shared" si="3"/>
        <v>144</v>
      </c>
      <c r="J43" s="43"/>
      <c r="K43" s="43"/>
      <c r="L43" s="43" t="s">
        <v>114</v>
      </c>
      <c r="M43" s="43"/>
      <c r="N43" s="44">
        <v>80</v>
      </c>
    </row>
    <row r="44" spans="2:14" x14ac:dyDescent="0.25">
      <c r="B44">
        <v>1</v>
      </c>
      <c r="C44" s="42" t="s">
        <v>149</v>
      </c>
      <c r="D44" s="43" t="s">
        <v>114</v>
      </c>
      <c r="E44" s="43"/>
      <c r="F44" s="43">
        <v>2</v>
      </c>
      <c r="G44" s="43">
        <v>2</v>
      </c>
      <c r="H44" s="43">
        <v>4</v>
      </c>
      <c r="I44" s="43">
        <f t="shared" si="3"/>
        <v>96</v>
      </c>
      <c r="J44" s="43"/>
      <c r="K44" s="43" t="s">
        <v>114</v>
      </c>
      <c r="L44" s="43"/>
      <c r="M44" s="43"/>
      <c r="N44" s="44">
        <v>80</v>
      </c>
    </row>
    <row r="45" spans="2:14" ht="15.75" thickBot="1" x14ac:dyDescent="0.3">
      <c r="C45" s="45" t="s">
        <v>136</v>
      </c>
      <c r="D45" s="53"/>
      <c r="E45" s="53"/>
      <c r="F45" s="46">
        <f>SUM(F39:F44)</f>
        <v>18</v>
      </c>
      <c r="G45" s="46">
        <f>SUM(G39:G44)</f>
        <v>21</v>
      </c>
      <c r="H45" s="46">
        <f>SUM(H39:H44)</f>
        <v>33</v>
      </c>
      <c r="I45" s="46">
        <f>SUM(I39:I44)</f>
        <v>864</v>
      </c>
      <c r="J45" s="53"/>
      <c r="K45" s="53"/>
      <c r="L45" s="53"/>
      <c r="M45" s="53"/>
      <c r="N45" s="54"/>
    </row>
    <row r="46" spans="2:14" ht="15.75" thickBot="1" x14ac:dyDescent="0.3">
      <c r="C46" s="95" t="s">
        <v>150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7"/>
    </row>
    <row r="47" spans="2:14" ht="36" customHeight="1" x14ac:dyDescent="0.25">
      <c r="C47" s="58" t="s">
        <v>151</v>
      </c>
      <c r="D47" s="55" t="s">
        <v>114</v>
      </c>
      <c r="E47" s="55"/>
      <c r="F47" s="51">
        <v>0</v>
      </c>
      <c r="G47" s="51">
        <v>0</v>
      </c>
      <c r="H47" s="51">
        <v>0</v>
      </c>
      <c r="I47" s="43">
        <f t="shared" ref="I47:I56" si="4">+G47*16+H47*16</f>
        <v>0</v>
      </c>
      <c r="J47" s="55"/>
      <c r="K47" s="55"/>
      <c r="L47" s="55"/>
      <c r="M47" s="55" t="s">
        <v>114</v>
      </c>
      <c r="N47" s="59">
        <v>80</v>
      </c>
    </row>
    <row r="48" spans="2:14" ht="22.5" x14ac:dyDescent="0.25">
      <c r="C48" s="58" t="s">
        <v>152</v>
      </c>
      <c r="D48" s="55"/>
      <c r="E48" s="55" t="s">
        <v>114</v>
      </c>
      <c r="F48" s="51">
        <v>0</v>
      </c>
      <c r="G48" s="51">
        <v>0</v>
      </c>
      <c r="H48" s="51">
        <v>3</v>
      </c>
      <c r="I48" s="43">
        <f t="shared" si="4"/>
        <v>48</v>
      </c>
      <c r="J48" s="55"/>
      <c r="K48" s="55"/>
      <c r="L48" s="55"/>
      <c r="M48" s="55" t="s">
        <v>114</v>
      </c>
      <c r="N48" s="59">
        <v>80</v>
      </c>
    </row>
    <row r="49" spans="2:14" ht="33.75" x14ac:dyDescent="0.25">
      <c r="C49" s="58" t="s">
        <v>153</v>
      </c>
      <c r="D49" s="55" t="s">
        <v>114</v>
      </c>
      <c r="E49" s="55"/>
      <c r="F49" s="51">
        <v>0</v>
      </c>
      <c r="G49" s="51">
        <v>0</v>
      </c>
      <c r="H49" s="51">
        <v>0</v>
      </c>
      <c r="I49" s="43">
        <f t="shared" si="4"/>
        <v>0</v>
      </c>
      <c r="J49" s="55"/>
      <c r="K49" s="55"/>
      <c r="L49" s="55"/>
      <c r="M49" s="55" t="s">
        <v>114</v>
      </c>
      <c r="N49" s="44">
        <v>80</v>
      </c>
    </row>
    <row r="50" spans="2:14" ht="33.75" x14ac:dyDescent="0.25">
      <c r="C50" s="58" t="s">
        <v>154</v>
      </c>
      <c r="D50" s="55"/>
      <c r="E50" s="55" t="s">
        <v>114</v>
      </c>
      <c r="F50" s="51">
        <v>0</v>
      </c>
      <c r="G50" s="51">
        <v>0</v>
      </c>
      <c r="H50" s="51">
        <v>3</v>
      </c>
      <c r="I50" s="43">
        <f t="shared" si="4"/>
        <v>48</v>
      </c>
      <c r="J50" s="55"/>
      <c r="K50" s="55"/>
      <c r="L50" s="55"/>
      <c r="M50" s="55" t="s">
        <v>114</v>
      </c>
      <c r="N50" s="44">
        <v>80</v>
      </c>
    </row>
    <row r="51" spans="2:14" x14ac:dyDescent="0.25">
      <c r="C51" s="58" t="s">
        <v>155</v>
      </c>
      <c r="D51" s="55" t="s">
        <v>114</v>
      </c>
      <c r="E51" s="55"/>
      <c r="F51" s="55">
        <v>2</v>
      </c>
      <c r="G51" s="55">
        <v>2</v>
      </c>
      <c r="H51" s="55">
        <v>4</v>
      </c>
      <c r="I51" s="43">
        <f t="shared" si="4"/>
        <v>96</v>
      </c>
      <c r="J51" s="55"/>
      <c r="K51" s="55"/>
      <c r="L51" s="55"/>
      <c r="M51" s="55" t="s">
        <v>114</v>
      </c>
      <c r="N51" s="44">
        <v>80</v>
      </c>
    </row>
    <row r="52" spans="2:14" x14ac:dyDescent="0.25">
      <c r="C52" s="58" t="s">
        <v>156</v>
      </c>
      <c r="D52" s="55" t="s">
        <v>114</v>
      </c>
      <c r="E52" s="55"/>
      <c r="F52" s="55">
        <v>3</v>
      </c>
      <c r="G52" s="55">
        <v>6</v>
      </c>
      <c r="H52" s="55">
        <v>3</v>
      </c>
      <c r="I52" s="43">
        <f t="shared" si="4"/>
        <v>144</v>
      </c>
      <c r="J52" s="55" t="s">
        <v>114</v>
      </c>
      <c r="K52" s="55"/>
      <c r="L52" s="55"/>
      <c r="M52" s="55"/>
      <c r="N52" s="44">
        <v>80</v>
      </c>
    </row>
    <row r="53" spans="2:14" ht="22.5" x14ac:dyDescent="0.25">
      <c r="C53" s="57" t="s">
        <v>157</v>
      </c>
      <c r="D53" s="43" t="s">
        <v>114</v>
      </c>
      <c r="E53" s="43"/>
      <c r="F53" s="43">
        <v>3</v>
      </c>
      <c r="G53" s="43">
        <v>3</v>
      </c>
      <c r="H53" s="43">
        <v>6</v>
      </c>
      <c r="I53" s="43">
        <f t="shared" si="4"/>
        <v>144</v>
      </c>
      <c r="J53" s="43"/>
      <c r="K53" s="43"/>
      <c r="L53" s="43" t="s">
        <v>114</v>
      </c>
      <c r="M53" s="43"/>
      <c r="N53" s="44">
        <v>80</v>
      </c>
    </row>
    <row r="54" spans="2:14" x14ac:dyDescent="0.25">
      <c r="C54" s="57" t="s">
        <v>158</v>
      </c>
      <c r="D54" s="43" t="s">
        <v>114</v>
      </c>
      <c r="E54" s="43"/>
      <c r="F54" s="43">
        <v>2</v>
      </c>
      <c r="G54" s="43">
        <v>2</v>
      </c>
      <c r="H54" s="43">
        <v>4</v>
      </c>
      <c r="I54" s="43">
        <f t="shared" si="4"/>
        <v>96</v>
      </c>
      <c r="J54" s="43"/>
      <c r="K54" s="43"/>
      <c r="L54" s="43" t="s">
        <v>114</v>
      </c>
      <c r="M54" s="43"/>
      <c r="N54" s="44">
        <v>80</v>
      </c>
    </row>
    <row r="55" spans="2:14" x14ac:dyDescent="0.25">
      <c r="C55" s="57" t="s">
        <v>159</v>
      </c>
      <c r="D55" s="43" t="s">
        <v>114</v>
      </c>
      <c r="E55" s="43"/>
      <c r="F55" s="43">
        <v>3</v>
      </c>
      <c r="G55" s="43">
        <v>3</v>
      </c>
      <c r="H55" s="43">
        <v>6</v>
      </c>
      <c r="I55" s="43">
        <f t="shared" si="4"/>
        <v>144</v>
      </c>
      <c r="J55" s="43"/>
      <c r="K55" s="43"/>
      <c r="L55" s="43" t="s">
        <v>114</v>
      </c>
      <c r="M55" s="43"/>
      <c r="N55" s="44">
        <v>80</v>
      </c>
    </row>
    <row r="56" spans="2:14" ht="22.5" x14ac:dyDescent="0.25">
      <c r="B56">
        <v>1</v>
      </c>
      <c r="C56" s="42" t="s">
        <v>160</v>
      </c>
      <c r="D56" s="43" t="s">
        <v>114</v>
      </c>
      <c r="E56" s="43"/>
      <c r="F56" s="43">
        <v>4</v>
      </c>
      <c r="G56" s="43">
        <v>4</v>
      </c>
      <c r="H56" s="43">
        <v>8</v>
      </c>
      <c r="I56" s="43">
        <f t="shared" si="4"/>
        <v>192</v>
      </c>
      <c r="J56" s="43"/>
      <c r="K56" s="43"/>
      <c r="L56" s="43" t="s">
        <v>114</v>
      </c>
      <c r="M56" s="43"/>
      <c r="N56" s="44">
        <v>80</v>
      </c>
    </row>
    <row r="57" spans="2:14" ht="15.75" thickBot="1" x14ac:dyDescent="0.3">
      <c r="C57" s="45" t="s">
        <v>136</v>
      </c>
      <c r="D57" s="53"/>
      <c r="E57" s="53"/>
      <c r="F57" s="46">
        <f>SUM(F47:F56)</f>
        <v>17</v>
      </c>
      <c r="G57" s="46">
        <f>SUM(G47:G56)</f>
        <v>20</v>
      </c>
      <c r="H57" s="46">
        <f>SUM(H47:H56)</f>
        <v>37</v>
      </c>
      <c r="I57" s="46">
        <f>SUM(I47:I56)</f>
        <v>912</v>
      </c>
      <c r="J57" s="53"/>
      <c r="K57" s="53"/>
      <c r="L57" s="53"/>
      <c r="M57" s="53"/>
      <c r="N57" s="54"/>
    </row>
    <row r="58" spans="2:14" ht="15.75" thickBot="1" x14ac:dyDescent="0.3">
      <c r="C58" s="80" t="s">
        <v>161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  <row r="59" spans="2:14" x14ac:dyDescent="0.25">
      <c r="C59" s="39" t="s">
        <v>162</v>
      </c>
      <c r="D59" s="40" t="s">
        <v>114</v>
      </c>
      <c r="E59" s="40"/>
      <c r="F59" s="40">
        <v>2</v>
      </c>
      <c r="G59" s="40">
        <v>2</v>
      </c>
      <c r="H59" s="40">
        <v>4</v>
      </c>
      <c r="I59" s="43">
        <f t="shared" ref="I59:I67" si="5">+G59*16+H59*16</f>
        <v>96</v>
      </c>
      <c r="J59" s="40"/>
      <c r="K59" s="40"/>
      <c r="L59" s="40"/>
      <c r="M59" s="40" t="s">
        <v>114</v>
      </c>
      <c r="N59" s="41">
        <v>80</v>
      </c>
    </row>
    <row r="60" spans="2:14" ht="22.5" x14ac:dyDescent="0.25">
      <c r="C60" s="42" t="s">
        <v>163</v>
      </c>
      <c r="D60" s="43" t="s">
        <v>114</v>
      </c>
      <c r="E60" s="43"/>
      <c r="F60" s="43">
        <v>2</v>
      </c>
      <c r="G60" s="43">
        <v>2</v>
      </c>
      <c r="H60" s="43">
        <v>4</v>
      </c>
      <c r="I60" s="43">
        <f t="shared" si="5"/>
        <v>96</v>
      </c>
      <c r="J60" s="43"/>
      <c r="K60" s="43"/>
      <c r="L60" s="43"/>
      <c r="M60" s="43" t="s">
        <v>114</v>
      </c>
      <c r="N60" s="44">
        <v>80</v>
      </c>
    </row>
    <row r="61" spans="2:14" ht="22.5" x14ac:dyDescent="0.25">
      <c r="C61" s="42" t="s">
        <v>164</v>
      </c>
      <c r="D61" s="43" t="s">
        <v>114</v>
      </c>
      <c r="E61" s="43"/>
      <c r="F61" s="43">
        <v>2</v>
      </c>
      <c r="G61" s="43">
        <v>2</v>
      </c>
      <c r="H61" s="43">
        <v>4</v>
      </c>
      <c r="I61" s="43">
        <f t="shared" si="5"/>
        <v>96</v>
      </c>
      <c r="J61" s="43"/>
      <c r="K61" s="43"/>
      <c r="L61" s="43"/>
      <c r="M61" s="43" t="s">
        <v>114</v>
      </c>
      <c r="N61" s="44">
        <v>80</v>
      </c>
    </row>
    <row r="62" spans="2:14" x14ac:dyDescent="0.25">
      <c r="C62" s="42" t="s">
        <v>165</v>
      </c>
      <c r="D62" s="43" t="s">
        <v>114</v>
      </c>
      <c r="E62" s="43"/>
      <c r="F62" s="43">
        <v>1</v>
      </c>
      <c r="G62" s="43">
        <v>0</v>
      </c>
      <c r="H62" s="43">
        <v>3</v>
      </c>
      <c r="I62" s="43">
        <f t="shared" si="5"/>
        <v>48</v>
      </c>
      <c r="J62" s="43"/>
      <c r="K62" s="43"/>
      <c r="L62" s="43"/>
      <c r="M62" s="43" t="s">
        <v>114</v>
      </c>
      <c r="N62" s="44">
        <v>80</v>
      </c>
    </row>
    <row r="63" spans="2:14" x14ac:dyDescent="0.25">
      <c r="C63" s="57" t="s">
        <v>166</v>
      </c>
      <c r="D63" s="43" t="s">
        <v>114</v>
      </c>
      <c r="E63" s="43"/>
      <c r="F63" s="43">
        <v>3</v>
      </c>
      <c r="G63" s="43">
        <v>3</v>
      </c>
      <c r="H63" s="43">
        <v>6</v>
      </c>
      <c r="I63" s="43">
        <f t="shared" si="5"/>
        <v>144</v>
      </c>
      <c r="J63" s="43"/>
      <c r="K63" s="43"/>
      <c r="L63" s="43" t="s">
        <v>114</v>
      </c>
      <c r="M63" s="43"/>
      <c r="N63" s="44">
        <v>80</v>
      </c>
    </row>
    <row r="64" spans="2:14" ht="27.95" customHeight="1" x14ac:dyDescent="0.25">
      <c r="C64" s="57" t="s">
        <v>167</v>
      </c>
      <c r="D64" s="43" t="s">
        <v>114</v>
      </c>
      <c r="E64" s="43"/>
      <c r="F64" s="43">
        <v>2</v>
      </c>
      <c r="G64" s="43">
        <v>2</v>
      </c>
      <c r="H64" s="43">
        <v>4</v>
      </c>
      <c r="I64" s="43">
        <f t="shared" si="5"/>
        <v>96</v>
      </c>
      <c r="J64" s="43"/>
      <c r="K64" s="43"/>
      <c r="L64" s="43" t="s">
        <v>114</v>
      </c>
      <c r="M64" s="43"/>
      <c r="N64" s="44">
        <v>80</v>
      </c>
    </row>
    <row r="65" spans="3:14" x14ac:dyDescent="0.25">
      <c r="C65" s="57" t="s">
        <v>168</v>
      </c>
      <c r="D65" s="43" t="s">
        <v>114</v>
      </c>
      <c r="E65" s="43"/>
      <c r="F65" s="43">
        <v>2</v>
      </c>
      <c r="G65" s="43">
        <v>2</v>
      </c>
      <c r="H65" s="43">
        <v>4</v>
      </c>
      <c r="I65" s="43">
        <f t="shared" si="5"/>
        <v>96</v>
      </c>
      <c r="J65" s="43"/>
      <c r="K65" s="43"/>
      <c r="L65" s="43" t="s">
        <v>114</v>
      </c>
      <c r="M65" s="43"/>
      <c r="N65" s="44">
        <v>80</v>
      </c>
    </row>
    <row r="66" spans="3:14" x14ac:dyDescent="0.25">
      <c r="C66" s="42" t="s">
        <v>169</v>
      </c>
      <c r="D66" s="43"/>
      <c r="E66" s="43" t="s">
        <v>114</v>
      </c>
      <c r="F66" s="43">
        <v>2</v>
      </c>
      <c r="G66" s="43">
        <v>2</v>
      </c>
      <c r="H66" s="43">
        <v>4</v>
      </c>
      <c r="I66" s="43">
        <f t="shared" si="5"/>
        <v>96</v>
      </c>
      <c r="J66" s="43"/>
      <c r="K66" s="43"/>
      <c r="L66" s="43" t="s">
        <v>114</v>
      </c>
      <c r="M66" s="43"/>
      <c r="N66" s="44">
        <v>80</v>
      </c>
    </row>
    <row r="67" spans="3:14" x14ac:dyDescent="0.25">
      <c r="C67" s="42" t="s">
        <v>170</v>
      </c>
      <c r="D67" s="43"/>
      <c r="E67" s="43" t="s">
        <v>114</v>
      </c>
      <c r="F67" s="43">
        <v>2</v>
      </c>
      <c r="G67" s="43">
        <v>2</v>
      </c>
      <c r="H67" s="43">
        <v>4</v>
      </c>
      <c r="I67" s="43">
        <f t="shared" si="5"/>
        <v>96</v>
      </c>
      <c r="J67" s="43"/>
      <c r="K67" s="43"/>
      <c r="L67" s="43" t="s">
        <v>114</v>
      </c>
      <c r="M67" s="43"/>
      <c r="N67" s="44">
        <v>80</v>
      </c>
    </row>
    <row r="68" spans="3:14" ht="15.75" thickBot="1" x14ac:dyDescent="0.3">
      <c r="C68" s="45" t="s">
        <v>136</v>
      </c>
      <c r="D68" s="46"/>
      <c r="E68" s="46"/>
      <c r="F68" s="46">
        <f>SUM(F59:F67)</f>
        <v>18</v>
      </c>
      <c r="G68" s="46">
        <f>SUM(G59:G67)</f>
        <v>17</v>
      </c>
      <c r="H68" s="46">
        <f>SUM(H59:H67)</f>
        <v>37</v>
      </c>
      <c r="I68" s="46">
        <f>SUM(I59:I67)</f>
        <v>864</v>
      </c>
      <c r="J68" s="46"/>
      <c r="K68" s="46"/>
      <c r="L68" s="46"/>
      <c r="M68" s="46"/>
      <c r="N68" s="47"/>
    </row>
    <row r="69" spans="3:14" ht="15.75" thickBot="1" x14ac:dyDescent="0.3">
      <c r="C69" s="83" t="s">
        <v>171</v>
      </c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5"/>
    </row>
    <row r="70" spans="3:14" ht="22.5" x14ac:dyDescent="0.25">
      <c r="C70" s="39" t="s">
        <v>172</v>
      </c>
      <c r="D70" s="40" t="s">
        <v>114</v>
      </c>
      <c r="E70" s="40"/>
      <c r="F70" s="40">
        <v>2</v>
      </c>
      <c r="G70" s="40">
        <v>2</v>
      </c>
      <c r="H70" s="40">
        <v>4</v>
      </c>
      <c r="I70" s="43">
        <f t="shared" ref="I70:I76" si="6">+G70*16+H70*16</f>
        <v>96</v>
      </c>
      <c r="J70" s="40"/>
      <c r="K70" s="40"/>
      <c r="L70" s="40"/>
      <c r="M70" s="40" t="s">
        <v>114</v>
      </c>
      <c r="N70" s="41">
        <v>80</v>
      </c>
    </row>
    <row r="71" spans="3:14" ht="22.5" x14ac:dyDescent="0.25">
      <c r="C71" s="42" t="s">
        <v>173</v>
      </c>
      <c r="D71" s="43" t="s">
        <v>114</v>
      </c>
      <c r="E71" s="43"/>
      <c r="F71" s="43">
        <v>2</v>
      </c>
      <c r="G71" s="43">
        <v>2</v>
      </c>
      <c r="H71" s="43">
        <v>4</v>
      </c>
      <c r="I71" s="43">
        <f t="shared" si="6"/>
        <v>96</v>
      </c>
      <c r="J71" s="43"/>
      <c r="K71" s="43"/>
      <c r="L71" s="43"/>
      <c r="M71" s="43" t="s">
        <v>114</v>
      </c>
      <c r="N71" s="44">
        <v>80</v>
      </c>
    </row>
    <row r="72" spans="3:14" x14ac:dyDescent="0.25">
      <c r="C72" s="57" t="s">
        <v>174</v>
      </c>
      <c r="D72" s="43" t="s">
        <v>114</v>
      </c>
      <c r="E72" s="43"/>
      <c r="F72" s="43">
        <v>3</v>
      </c>
      <c r="G72" s="43">
        <v>6</v>
      </c>
      <c r="H72" s="43">
        <v>6</v>
      </c>
      <c r="I72" s="43">
        <f t="shared" si="6"/>
        <v>192</v>
      </c>
      <c r="J72" s="43"/>
      <c r="K72" s="43" t="s">
        <v>114</v>
      </c>
      <c r="L72" s="43"/>
      <c r="M72" s="43"/>
      <c r="N72" s="44">
        <v>80</v>
      </c>
    </row>
    <row r="73" spans="3:14" x14ac:dyDescent="0.25">
      <c r="C73" s="57" t="s">
        <v>175</v>
      </c>
      <c r="D73" s="43" t="s">
        <v>114</v>
      </c>
      <c r="E73" s="43"/>
      <c r="F73" s="43">
        <v>3</v>
      </c>
      <c r="G73" s="43">
        <v>6</v>
      </c>
      <c r="H73" s="43">
        <v>6</v>
      </c>
      <c r="I73" s="43">
        <f t="shared" si="6"/>
        <v>192</v>
      </c>
      <c r="J73" s="43"/>
      <c r="K73" s="43"/>
      <c r="L73" s="43" t="s">
        <v>114</v>
      </c>
      <c r="M73" s="43"/>
      <c r="N73" s="44">
        <v>80</v>
      </c>
    </row>
    <row r="74" spans="3:14" x14ac:dyDescent="0.25">
      <c r="C74" s="57" t="s">
        <v>176</v>
      </c>
      <c r="D74" s="43" t="s">
        <v>114</v>
      </c>
      <c r="E74" s="43"/>
      <c r="F74" s="43">
        <v>3</v>
      </c>
      <c r="G74" s="43">
        <v>6</v>
      </c>
      <c r="H74" s="43">
        <v>6</v>
      </c>
      <c r="I74" s="43">
        <f t="shared" si="6"/>
        <v>192</v>
      </c>
      <c r="J74" s="43"/>
      <c r="K74" s="43"/>
      <c r="L74" s="43" t="s">
        <v>114</v>
      </c>
      <c r="M74" s="43"/>
      <c r="N74" s="44">
        <v>80</v>
      </c>
    </row>
    <row r="75" spans="3:14" x14ac:dyDescent="0.25">
      <c r="C75" s="42" t="s">
        <v>169</v>
      </c>
      <c r="D75" s="43"/>
      <c r="E75" s="43" t="s">
        <v>114</v>
      </c>
      <c r="F75" s="43">
        <v>2</v>
      </c>
      <c r="G75" s="43">
        <v>2</v>
      </c>
      <c r="H75" s="43">
        <v>4</v>
      </c>
      <c r="I75" s="43">
        <f t="shared" si="6"/>
        <v>96</v>
      </c>
      <c r="J75" s="43"/>
      <c r="K75" s="43"/>
      <c r="L75" s="43" t="s">
        <v>114</v>
      </c>
      <c r="M75" s="43"/>
      <c r="N75" s="44">
        <v>80</v>
      </c>
    </row>
    <row r="76" spans="3:14" x14ac:dyDescent="0.25">
      <c r="C76" s="42" t="s">
        <v>170</v>
      </c>
      <c r="D76" s="43"/>
      <c r="E76" s="43" t="s">
        <v>114</v>
      </c>
      <c r="F76" s="43">
        <v>2</v>
      </c>
      <c r="G76" s="43">
        <v>2</v>
      </c>
      <c r="H76" s="43">
        <v>4</v>
      </c>
      <c r="I76" s="43">
        <f t="shared" si="6"/>
        <v>96</v>
      </c>
      <c r="J76" s="43"/>
      <c r="K76" s="43"/>
      <c r="L76" s="43" t="s">
        <v>114</v>
      </c>
      <c r="M76" s="43"/>
      <c r="N76" s="44">
        <v>80</v>
      </c>
    </row>
    <row r="77" spans="3:14" ht="15.75" thickBot="1" x14ac:dyDescent="0.3">
      <c r="C77" s="45" t="s">
        <v>136</v>
      </c>
      <c r="D77" s="53"/>
      <c r="E77" s="53"/>
      <c r="F77" s="46">
        <f>SUM(F70:F76)</f>
        <v>17</v>
      </c>
      <c r="G77" s="46">
        <f>SUM(G70:G76)</f>
        <v>26</v>
      </c>
      <c r="H77" s="46">
        <f>SUM(H70:H76)</f>
        <v>34</v>
      </c>
      <c r="I77" s="46">
        <f>SUM(I70:I76)</f>
        <v>960</v>
      </c>
      <c r="J77" s="46"/>
      <c r="K77" s="53"/>
      <c r="L77" s="53"/>
      <c r="M77" s="53"/>
      <c r="N77" s="54"/>
    </row>
    <row r="78" spans="3:14" x14ac:dyDescent="0.25">
      <c r="C78" s="86" t="s">
        <v>177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8"/>
    </row>
    <row r="79" spans="3:14" ht="22.5" x14ac:dyDescent="0.25">
      <c r="C79" s="42" t="s">
        <v>178</v>
      </c>
      <c r="D79" s="43" t="s">
        <v>114</v>
      </c>
      <c r="E79" s="43"/>
      <c r="F79" s="43">
        <v>2</v>
      </c>
      <c r="G79" s="43">
        <v>2</v>
      </c>
      <c r="H79" s="43">
        <v>4</v>
      </c>
      <c r="I79" s="43">
        <f t="shared" ref="I79:I84" si="7">+G79*16+H79*16</f>
        <v>96</v>
      </c>
      <c r="J79" s="43"/>
      <c r="K79" s="43"/>
      <c r="L79" s="43"/>
      <c r="M79" s="43" t="s">
        <v>114</v>
      </c>
      <c r="N79" s="44">
        <v>80</v>
      </c>
    </row>
    <row r="80" spans="3:14" x14ac:dyDescent="0.25">
      <c r="C80" s="57" t="s">
        <v>179</v>
      </c>
      <c r="D80" s="43" t="s">
        <v>114</v>
      </c>
      <c r="E80" s="43"/>
      <c r="F80" s="43">
        <v>3</v>
      </c>
      <c r="G80" s="43">
        <v>6</v>
      </c>
      <c r="H80" s="43">
        <v>6</v>
      </c>
      <c r="I80" s="43">
        <f t="shared" si="7"/>
        <v>192</v>
      </c>
      <c r="J80" s="43"/>
      <c r="K80" s="43"/>
      <c r="L80" s="43" t="s">
        <v>114</v>
      </c>
      <c r="M80" s="43"/>
      <c r="N80" s="44">
        <v>80</v>
      </c>
    </row>
    <row r="81" spans="3:14" x14ac:dyDescent="0.25">
      <c r="C81" s="57" t="s">
        <v>180</v>
      </c>
      <c r="D81" s="43" t="s">
        <v>114</v>
      </c>
      <c r="E81" s="43"/>
      <c r="F81" s="43">
        <v>2</v>
      </c>
      <c r="G81" s="43">
        <v>2</v>
      </c>
      <c r="H81" s="43">
        <v>4</v>
      </c>
      <c r="I81" s="43">
        <f t="shared" si="7"/>
        <v>96</v>
      </c>
      <c r="J81" s="43"/>
      <c r="K81" s="43"/>
      <c r="L81" s="43" t="s">
        <v>114</v>
      </c>
      <c r="M81" s="43"/>
      <c r="N81" s="44">
        <v>80</v>
      </c>
    </row>
    <row r="82" spans="3:14" x14ac:dyDescent="0.25">
      <c r="C82" s="57" t="s">
        <v>181</v>
      </c>
      <c r="D82" s="43" t="s">
        <v>114</v>
      </c>
      <c r="E82" s="43"/>
      <c r="F82" s="43">
        <v>3</v>
      </c>
      <c r="G82" s="43">
        <v>6</v>
      </c>
      <c r="H82" s="43">
        <v>6</v>
      </c>
      <c r="I82" s="43">
        <f t="shared" si="7"/>
        <v>192</v>
      </c>
      <c r="J82" s="43"/>
      <c r="K82" s="43"/>
      <c r="L82" s="43" t="s">
        <v>114</v>
      </c>
      <c r="M82" s="43"/>
      <c r="N82" s="44">
        <v>80</v>
      </c>
    </row>
    <row r="83" spans="3:14" x14ac:dyDescent="0.25">
      <c r="C83" s="42" t="s">
        <v>169</v>
      </c>
      <c r="D83" s="43"/>
      <c r="E83" s="43" t="s">
        <v>114</v>
      </c>
      <c r="F83" s="43">
        <v>3</v>
      </c>
      <c r="G83" s="43">
        <v>3</v>
      </c>
      <c r="H83" s="43">
        <v>6</v>
      </c>
      <c r="I83" s="43">
        <f t="shared" si="7"/>
        <v>144</v>
      </c>
      <c r="J83" s="43"/>
      <c r="K83" s="43"/>
      <c r="L83" s="43" t="s">
        <v>114</v>
      </c>
      <c r="M83" s="43"/>
      <c r="N83" s="44">
        <v>80</v>
      </c>
    </row>
    <row r="84" spans="3:14" x14ac:dyDescent="0.25">
      <c r="C84" s="42" t="s">
        <v>170</v>
      </c>
      <c r="D84" s="43"/>
      <c r="E84" s="43" t="s">
        <v>114</v>
      </c>
      <c r="F84" s="43">
        <v>3</v>
      </c>
      <c r="G84" s="43">
        <v>3</v>
      </c>
      <c r="H84" s="43">
        <v>6</v>
      </c>
      <c r="I84" s="43">
        <f t="shared" si="7"/>
        <v>144</v>
      </c>
      <c r="J84" s="43"/>
      <c r="K84" s="43"/>
      <c r="L84" s="43" t="s">
        <v>114</v>
      </c>
      <c r="M84" s="43"/>
      <c r="N84" s="44">
        <v>80</v>
      </c>
    </row>
    <row r="85" spans="3:14" ht="15.75" thickBot="1" x14ac:dyDescent="0.3">
      <c r="C85" s="45" t="s">
        <v>136</v>
      </c>
      <c r="D85" s="53"/>
      <c r="E85" s="53"/>
      <c r="F85" s="46">
        <f>SUM(F78:F84)</f>
        <v>16</v>
      </c>
      <c r="G85" s="46">
        <f>SUM(G78:G84)</f>
        <v>22</v>
      </c>
      <c r="H85" s="46">
        <f>SUM(H78:H84)</f>
        <v>32</v>
      </c>
      <c r="I85" s="46">
        <f>SUM(I79:I84)</f>
        <v>864</v>
      </c>
      <c r="J85" s="53"/>
      <c r="K85" s="53"/>
      <c r="L85" s="53"/>
      <c r="M85" s="53"/>
      <c r="N85" s="54"/>
    </row>
    <row r="86" spans="3:14" x14ac:dyDescent="0.25">
      <c r="C86" s="86" t="s">
        <v>182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8"/>
    </row>
    <row r="87" spans="3:14" x14ac:dyDescent="0.25">
      <c r="C87" s="57" t="s">
        <v>183</v>
      </c>
      <c r="D87" s="43" t="s">
        <v>114</v>
      </c>
      <c r="E87" s="43"/>
      <c r="F87" s="43">
        <v>3</v>
      </c>
      <c r="G87" s="43">
        <v>3</v>
      </c>
      <c r="H87" s="43">
        <v>6</v>
      </c>
      <c r="I87" s="43">
        <f t="shared" ref="I87:I91" si="8">+G87*16+H87*16</f>
        <v>144</v>
      </c>
      <c r="J87" s="43"/>
      <c r="K87" s="43"/>
      <c r="L87" s="43" t="s">
        <v>114</v>
      </c>
      <c r="M87" s="43"/>
      <c r="N87" s="44">
        <v>80</v>
      </c>
    </row>
    <row r="88" spans="3:14" x14ac:dyDescent="0.25">
      <c r="C88" s="57" t="s">
        <v>184</v>
      </c>
      <c r="D88" s="43" t="s">
        <v>114</v>
      </c>
      <c r="E88" s="43"/>
      <c r="F88" s="43">
        <v>3</v>
      </c>
      <c r="G88" s="43">
        <v>3</v>
      </c>
      <c r="H88" s="43">
        <v>6</v>
      </c>
      <c r="I88" s="43">
        <f t="shared" si="8"/>
        <v>144</v>
      </c>
      <c r="J88" s="43"/>
      <c r="K88" s="43"/>
      <c r="L88" s="43" t="s">
        <v>114</v>
      </c>
      <c r="M88" s="43"/>
      <c r="N88" s="44">
        <v>80</v>
      </c>
    </row>
    <row r="89" spans="3:14" x14ac:dyDescent="0.25">
      <c r="C89" s="57" t="s">
        <v>185</v>
      </c>
      <c r="D89" s="43" t="s">
        <v>114</v>
      </c>
      <c r="E89" s="43"/>
      <c r="F89" s="43">
        <v>2</v>
      </c>
      <c r="G89" s="43">
        <v>2</v>
      </c>
      <c r="H89" s="43">
        <v>4</v>
      </c>
      <c r="I89" s="43">
        <f t="shared" si="8"/>
        <v>96</v>
      </c>
      <c r="J89" s="43"/>
      <c r="K89" s="43"/>
      <c r="L89" s="43" t="s">
        <v>114</v>
      </c>
      <c r="M89" s="43"/>
      <c r="N89" s="44">
        <v>80</v>
      </c>
    </row>
    <row r="90" spans="3:14" x14ac:dyDescent="0.25">
      <c r="C90" s="42" t="s">
        <v>169</v>
      </c>
      <c r="D90" s="43"/>
      <c r="E90" s="43" t="s">
        <v>114</v>
      </c>
      <c r="F90" s="43">
        <v>3</v>
      </c>
      <c r="G90" s="43">
        <v>3</v>
      </c>
      <c r="H90" s="43">
        <v>6</v>
      </c>
      <c r="I90" s="43">
        <f t="shared" si="8"/>
        <v>144</v>
      </c>
      <c r="J90" s="43"/>
      <c r="K90" s="43"/>
      <c r="L90" s="43" t="s">
        <v>114</v>
      </c>
      <c r="M90" s="43"/>
      <c r="N90" s="44">
        <v>80</v>
      </c>
    </row>
    <row r="91" spans="3:14" x14ac:dyDescent="0.25">
      <c r="C91" s="42" t="s">
        <v>170</v>
      </c>
      <c r="D91" s="43"/>
      <c r="E91" s="43" t="s">
        <v>114</v>
      </c>
      <c r="F91" s="43">
        <v>3</v>
      </c>
      <c r="G91" s="43">
        <v>3</v>
      </c>
      <c r="H91" s="43">
        <v>6</v>
      </c>
      <c r="I91" s="43">
        <f t="shared" si="8"/>
        <v>144</v>
      </c>
      <c r="J91" s="43"/>
      <c r="K91" s="43"/>
      <c r="L91" s="43" t="s">
        <v>114</v>
      </c>
      <c r="M91" s="43"/>
      <c r="N91" s="44">
        <v>80</v>
      </c>
    </row>
    <row r="92" spans="3:14" ht="15.75" thickBot="1" x14ac:dyDescent="0.3">
      <c r="C92" s="45" t="s">
        <v>136</v>
      </c>
      <c r="D92" s="53"/>
      <c r="E92" s="53"/>
      <c r="F92" s="56">
        <f>SUM(F87:F91)</f>
        <v>14</v>
      </c>
      <c r="G92" s="46">
        <f>SUM(G87:G91)</f>
        <v>14</v>
      </c>
      <c r="H92" s="46">
        <f>SUM(H87:H91)</f>
        <v>28</v>
      </c>
      <c r="I92" s="46">
        <f>SUM(I87:I91)</f>
        <v>672</v>
      </c>
      <c r="J92" s="53"/>
      <c r="K92" s="53"/>
      <c r="L92" s="53"/>
      <c r="M92" s="53"/>
      <c r="N92" s="54"/>
    </row>
    <row r="93" spans="3:14" x14ac:dyDescent="0.25">
      <c r="C93" s="60" t="s">
        <v>186</v>
      </c>
      <c r="D93" s="61"/>
      <c r="E93" s="62"/>
      <c r="F93" s="63"/>
      <c r="G93" s="64">
        <f>G17+G29+G37+G45+G57+G68+G77+G85+G92</f>
        <v>183</v>
      </c>
      <c r="H93" s="64">
        <f>H92+H85+H77+H68+H57+H45+H37+H29+H17</f>
        <v>300</v>
      </c>
      <c r="I93" s="64">
        <f>I92+I85+I77+I68+I57+I45+I37+I29+I17</f>
        <v>7728</v>
      </c>
      <c r="J93" s="64"/>
      <c r="K93" s="64"/>
      <c r="L93" s="64"/>
      <c r="M93" s="64"/>
      <c r="N93" s="65"/>
    </row>
    <row r="94" spans="3:14" ht="32.25" customHeight="1" x14ac:dyDescent="0.25">
      <c r="C94" s="66" t="s">
        <v>187</v>
      </c>
      <c r="D94" s="67"/>
      <c r="E94" s="68"/>
      <c r="F94" s="69"/>
      <c r="G94" s="70">
        <f>G93*16</f>
        <v>2928</v>
      </c>
      <c r="H94" s="70">
        <f>H93*16</f>
        <v>4800</v>
      </c>
      <c r="I94" s="70">
        <f>I93*16</f>
        <v>123648</v>
      </c>
      <c r="J94" s="70"/>
      <c r="K94" s="71"/>
      <c r="L94" s="70"/>
      <c r="M94" s="70"/>
      <c r="N94" s="72"/>
    </row>
    <row r="95" spans="3:14" ht="22.5" customHeight="1" x14ac:dyDescent="0.25">
      <c r="C95" s="73" t="s">
        <v>188</v>
      </c>
      <c r="D95" s="74">
        <f>+F92+F85+F77+F68+F57+F45+F37+F29+F17-F90-F91-F83-F84-F75-F76-F66-F67</f>
        <v>130</v>
      </c>
      <c r="E95" s="74">
        <f>F91+F90+F84+F83+F75+F76+F66+F67</f>
        <v>20</v>
      </c>
      <c r="F95" s="74">
        <f>D95+E95</f>
        <v>150</v>
      </c>
      <c r="G95" s="74"/>
      <c r="H95" s="74"/>
      <c r="I95" s="74"/>
      <c r="J95" s="74">
        <f>+F14+F27+F28+F36+F35+F40+F42+F52</f>
        <v>29</v>
      </c>
      <c r="K95" s="74">
        <f>+F11+F12+F13+F15+F16+F25+F26+F34+F44</f>
        <v>24</v>
      </c>
      <c r="L95" s="74">
        <f>+F91+F90+F89+F88+F87+F84+F83+F82+F81+F80+F76+F75+F74+F73+F72+F67+F66+F65+F64+F63+F56+F55+F54+F53+F43+F41</f>
        <v>70</v>
      </c>
      <c r="M95" s="74">
        <f>+F79+F71+F70+F62+F61+F60+F59+F51+F39+F33+F32+F31+F24+F23</f>
        <v>27</v>
      </c>
      <c r="N95" s="75">
        <f>J95+K95+L95+M95</f>
        <v>150</v>
      </c>
    </row>
    <row r="96" spans="3:14" ht="24" customHeight="1" thickBot="1" x14ac:dyDescent="0.3">
      <c r="C96" s="76" t="s">
        <v>189</v>
      </c>
      <c r="D96" s="77">
        <f>D95/F95</f>
        <v>0.8666666666666667</v>
      </c>
      <c r="E96" s="77">
        <f>E95/F95</f>
        <v>0.13333333333333333</v>
      </c>
      <c r="F96" s="77">
        <f>D96+E96</f>
        <v>1</v>
      </c>
      <c r="G96" s="78"/>
      <c r="H96" s="78"/>
      <c r="I96" s="78"/>
      <c r="J96" s="77">
        <f>J95/N95</f>
        <v>0.19333333333333333</v>
      </c>
      <c r="K96" s="77">
        <f>K95/N95</f>
        <v>0.16</v>
      </c>
      <c r="L96" s="77">
        <f>L95/N95</f>
        <v>0.46666666666666667</v>
      </c>
      <c r="M96" s="77">
        <f>M95/N95</f>
        <v>0.18</v>
      </c>
      <c r="N96" s="79">
        <f>J96+K96+L96+M96</f>
        <v>1</v>
      </c>
    </row>
    <row r="98" spans="6:6" x14ac:dyDescent="0.25">
      <c r="F98">
        <f>+F92+F85+F77+F68+F57+F45+F37+F29+F17</f>
        <v>150</v>
      </c>
    </row>
  </sheetData>
  <autoFilter ref="D7:N98"/>
  <mergeCells count="16">
    <mergeCell ref="C58:N58"/>
    <mergeCell ref="C69:N69"/>
    <mergeCell ref="C78:N78"/>
    <mergeCell ref="C86:N86"/>
    <mergeCell ref="N3:N5"/>
    <mergeCell ref="C6:N6"/>
    <mergeCell ref="C18:N18"/>
    <mergeCell ref="C30:N30"/>
    <mergeCell ref="C38:N38"/>
    <mergeCell ref="C46:N46"/>
    <mergeCell ref="C3:C4"/>
    <mergeCell ref="D3:D5"/>
    <mergeCell ref="E3:E5"/>
    <mergeCell ref="F3:F5"/>
    <mergeCell ref="G3:I4"/>
    <mergeCell ref="J3:M4"/>
  </mergeCells>
  <pageMargins left="0.70866141732283472" right="0.70866141732283472" top="0.74803149606299213" bottom="0.74803149606299213" header="0.31496062992125984" footer="0.31496062992125984"/>
  <pageSetup paperSize="5" scale="4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1"/>
  <sheetViews>
    <sheetView tabSelected="1" view="pageBreakPreview" zoomScale="60" zoomScaleNormal="110" workbookViewId="0">
      <selection activeCell="AY13" sqref="AY13"/>
    </sheetView>
  </sheetViews>
  <sheetFormatPr baseColWidth="10" defaultColWidth="10.7109375" defaultRowHeight="15" x14ac:dyDescent="0.25"/>
  <cols>
    <col min="1" max="1" width="5" style="1" customWidth="1"/>
    <col min="2" max="2" width="4.42578125" style="1" customWidth="1"/>
    <col min="3" max="6" width="3.42578125" customWidth="1"/>
    <col min="7" max="7" width="3.42578125" style="1" customWidth="1"/>
    <col min="8" max="11" width="3.42578125" customWidth="1"/>
    <col min="12" max="12" width="3.42578125" style="1" customWidth="1"/>
    <col min="13" max="16" width="3.42578125" customWidth="1"/>
    <col min="17" max="17" width="3.42578125" style="1" customWidth="1"/>
    <col min="18" max="21" width="3.42578125" customWidth="1"/>
    <col min="22" max="22" width="3.42578125" style="1" customWidth="1"/>
    <col min="23" max="26" width="3.42578125" customWidth="1"/>
    <col min="27" max="27" width="3.42578125" style="1" customWidth="1"/>
    <col min="28" max="31" width="3.42578125" customWidth="1"/>
    <col min="32" max="32" width="3.42578125" style="1" customWidth="1"/>
    <col min="33" max="36" width="3.42578125" customWidth="1"/>
    <col min="37" max="37" width="3.42578125" style="1" customWidth="1"/>
    <col min="38" max="41" width="3.42578125" customWidth="1"/>
    <col min="42" max="42" width="3.42578125" style="1" customWidth="1"/>
    <col min="43" max="46" width="3.42578125" customWidth="1"/>
    <col min="47" max="47" width="4.42578125" style="1" customWidth="1"/>
    <col min="48" max="48" width="4.28515625" style="1" customWidth="1"/>
    <col min="49" max="76" width="3.42578125" style="1" customWidth="1"/>
    <col min="77" max="124" width="3.42578125" customWidth="1"/>
  </cols>
  <sheetData>
    <row r="1" spans="1:77" s="1" customFormat="1" ht="15" customHeight="1" x14ac:dyDescent="0.25"/>
    <row r="2" spans="1:77" s="1" customFormat="1" ht="18" customHeight="1" x14ac:dyDescent="0.25"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 t="s">
        <v>0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77" s="1" customFormat="1" ht="15.75" customHeight="1" x14ac:dyDescent="0.25">
      <c r="J3" s="4"/>
      <c r="K3" s="4"/>
      <c r="L3" s="4"/>
      <c r="M3" s="4"/>
      <c r="N3" s="4"/>
      <c r="O3" s="4"/>
      <c r="P3" s="4"/>
      <c r="Q3" s="4"/>
      <c r="R3" s="4"/>
      <c r="S3" s="4"/>
      <c r="T3" s="4" t="s">
        <v>1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spans="1:77" s="1" customFormat="1" ht="15.75" customHeight="1" x14ac:dyDescent="0.25">
      <c r="C4" s="107" t="s">
        <v>2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77" s="1" customFormat="1" ht="15.75" thickBot="1" x14ac:dyDescent="0.3"/>
    <row r="6" spans="1:77" ht="15.75" thickBot="1" x14ac:dyDescent="0.3">
      <c r="C6" s="108" t="s">
        <v>3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  <c r="Q6" s="6"/>
      <c r="R6" s="108" t="s">
        <v>4</v>
      </c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10"/>
      <c r="AF6" s="6"/>
      <c r="AG6" s="108" t="s">
        <v>5</v>
      </c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10"/>
      <c r="AU6" s="7"/>
    </row>
    <row r="7" spans="1:77" s="1" customFormat="1" x14ac:dyDescent="0.25"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6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6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7"/>
    </row>
    <row r="8" spans="1:77" s="9" customFormat="1" x14ac:dyDescent="0.25">
      <c r="A8" s="1"/>
      <c r="B8" s="1"/>
      <c r="C8" s="114" t="s">
        <v>6</v>
      </c>
      <c r="D8" s="114"/>
      <c r="E8" s="114"/>
      <c r="F8" s="114"/>
      <c r="G8" s="6"/>
      <c r="H8" s="114" t="s">
        <v>7</v>
      </c>
      <c r="I8" s="114"/>
      <c r="J8" s="114"/>
      <c r="K8" s="114"/>
      <c r="L8" s="6"/>
      <c r="M8" s="114" t="s">
        <v>8</v>
      </c>
      <c r="N8" s="114"/>
      <c r="O8" s="114"/>
      <c r="P8" s="114"/>
      <c r="Q8" s="6"/>
      <c r="R8" s="114" t="s">
        <v>9</v>
      </c>
      <c r="S8" s="114"/>
      <c r="T8" s="114"/>
      <c r="U8" s="114"/>
      <c r="V8" s="6"/>
      <c r="W8" s="114" t="s">
        <v>10</v>
      </c>
      <c r="X8" s="114"/>
      <c r="Y8" s="114"/>
      <c r="Z8" s="114"/>
      <c r="AA8" s="6"/>
      <c r="AB8" s="115" t="s">
        <v>11</v>
      </c>
      <c r="AC8" s="115"/>
      <c r="AD8" s="115"/>
      <c r="AE8" s="115"/>
      <c r="AF8" s="6"/>
      <c r="AG8" s="114" t="s">
        <v>12</v>
      </c>
      <c r="AH8" s="114"/>
      <c r="AI8" s="114"/>
      <c r="AJ8" s="114"/>
      <c r="AK8" s="6"/>
      <c r="AL8" s="114" t="s">
        <v>13</v>
      </c>
      <c r="AM8" s="114"/>
      <c r="AN8" s="114"/>
      <c r="AO8" s="114"/>
      <c r="AP8" s="6"/>
      <c r="AQ8" s="115" t="s">
        <v>14</v>
      </c>
      <c r="AR8" s="115"/>
      <c r="AS8" s="115"/>
      <c r="AT8" s="115"/>
      <c r="AU8" s="7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8"/>
    </row>
    <row r="9" spans="1:77" s="9" customFormat="1" x14ac:dyDescent="0.25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7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8"/>
    </row>
    <row r="10" spans="1:77" s="12" customFormat="1" x14ac:dyDescent="0.25">
      <c r="A10" s="1"/>
      <c r="B10" s="112"/>
      <c r="C10" s="113" t="s">
        <v>15</v>
      </c>
      <c r="D10" s="113"/>
      <c r="E10" s="113" t="s">
        <v>16</v>
      </c>
      <c r="F10" s="113"/>
      <c r="G10"/>
      <c r="H10" s="113" t="s">
        <v>15</v>
      </c>
      <c r="I10" s="113"/>
      <c r="J10" s="113" t="s">
        <v>16</v>
      </c>
      <c r="K10" s="113"/>
      <c r="L10" s="6"/>
      <c r="M10" s="113" t="s">
        <v>15</v>
      </c>
      <c r="N10" s="113"/>
      <c r="O10" s="113" t="s">
        <v>16</v>
      </c>
      <c r="P10" s="113"/>
      <c r="Q10" s="6"/>
      <c r="R10" s="113" t="s">
        <v>15</v>
      </c>
      <c r="S10" s="113"/>
      <c r="T10" s="113" t="s">
        <v>16</v>
      </c>
      <c r="U10" s="113"/>
      <c r="V10" s="6"/>
      <c r="W10" s="113" t="s">
        <v>15</v>
      </c>
      <c r="X10" s="113"/>
      <c r="Y10" s="113" t="s">
        <v>16</v>
      </c>
      <c r="Z10" s="113"/>
      <c r="AA10" s="6"/>
      <c r="AB10" s="1"/>
      <c r="AC10" s="1"/>
      <c r="AD10" s="111"/>
      <c r="AE10" s="111"/>
      <c r="AF10" s="6"/>
      <c r="AG10" s="1"/>
      <c r="AH10" s="1"/>
      <c r="AI10" s="111"/>
      <c r="AJ10" s="111"/>
      <c r="AK10" s="6"/>
      <c r="AL10" s="1"/>
      <c r="AM10" s="1"/>
      <c r="AN10" s="1"/>
      <c r="AO10" s="1"/>
      <c r="AP10" s="1"/>
      <c r="AQ10" s="1"/>
      <c r="AR10" s="1"/>
      <c r="AS10" s="1"/>
      <c r="AT10" s="1"/>
      <c r="AU10" s="10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/>
      <c r="BT10"/>
      <c r="BU10"/>
      <c r="BV10"/>
      <c r="BW10"/>
      <c r="BX10"/>
      <c r="BY10" s="11"/>
    </row>
    <row r="11" spans="1:77" s="12" customFormat="1" ht="15" customHeight="1" x14ac:dyDescent="0.25">
      <c r="A11" s="1"/>
      <c r="B11" s="112"/>
      <c r="C11" s="117" t="s">
        <v>17</v>
      </c>
      <c r="D11" s="117"/>
      <c r="E11" s="117"/>
      <c r="F11" s="117"/>
      <c r="G11"/>
      <c r="H11" s="117" t="s">
        <v>18</v>
      </c>
      <c r="I11" s="117"/>
      <c r="J11" s="117"/>
      <c r="K11" s="117"/>
      <c r="L11" s="6"/>
      <c r="M11" s="117" t="s">
        <v>19</v>
      </c>
      <c r="N11" s="117"/>
      <c r="O11" s="117"/>
      <c r="P11" s="117"/>
      <c r="Q11" s="6"/>
      <c r="R11" s="117" t="s">
        <v>20</v>
      </c>
      <c r="S11" s="117"/>
      <c r="T11" s="117"/>
      <c r="U11" s="117"/>
      <c r="V11" s="6"/>
      <c r="W11" s="117" t="s">
        <v>21</v>
      </c>
      <c r="X11" s="117"/>
      <c r="Y11" s="117"/>
      <c r="Z11" s="117"/>
      <c r="AA11" s="6"/>
      <c r="AB11" s="116"/>
      <c r="AC11" s="116"/>
      <c r="AD11" s="116"/>
      <c r="AE11" s="116"/>
      <c r="AF11" s="6"/>
      <c r="AG11" s="116"/>
      <c r="AH11" s="116"/>
      <c r="AI11" s="116"/>
      <c r="AJ11" s="116"/>
      <c r="AK11" s="6"/>
      <c r="AL11" s="1"/>
      <c r="AM11" s="1"/>
      <c r="AN11" s="1"/>
      <c r="AO11" s="1"/>
      <c r="AP11" s="1"/>
      <c r="AQ11" s="1"/>
      <c r="AR11" s="1"/>
      <c r="AS11" s="1"/>
      <c r="AT11" s="1"/>
      <c r="AU11" s="10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/>
      <c r="BT11"/>
      <c r="BU11"/>
      <c r="BV11"/>
      <c r="BW11"/>
      <c r="BX11"/>
      <c r="BY11" s="11"/>
    </row>
    <row r="12" spans="1:77" s="12" customFormat="1" x14ac:dyDescent="0.25">
      <c r="A12" s="1"/>
      <c r="B12" s="112"/>
      <c r="C12" s="117"/>
      <c r="D12" s="117"/>
      <c r="E12" s="117"/>
      <c r="F12" s="117"/>
      <c r="G12"/>
      <c r="H12" s="117"/>
      <c r="I12" s="117"/>
      <c r="J12" s="117"/>
      <c r="K12" s="117"/>
      <c r="L12" s="6"/>
      <c r="M12" s="117"/>
      <c r="N12" s="117"/>
      <c r="O12" s="117"/>
      <c r="P12" s="117"/>
      <c r="Q12" s="6"/>
      <c r="R12" s="117"/>
      <c r="S12" s="117"/>
      <c r="T12" s="117"/>
      <c r="U12" s="117"/>
      <c r="V12" s="6"/>
      <c r="W12" s="117"/>
      <c r="X12" s="117"/>
      <c r="Y12" s="117"/>
      <c r="Z12" s="117"/>
      <c r="AA12" s="6"/>
      <c r="AB12" s="116"/>
      <c r="AC12" s="116"/>
      <c r="AD12" s="116"/>
      <c r="AE12" s="116"/>
      <c r="AF12" s="6"/>
      <c r="AG12" s="116"/>
      <c r="AH12" s="116"/>
      <c r="AI12" s="116"/>
      <c r="AJ12" s="116"/>
      <c r="AK12" s="6"/>
      <c r="AL12" s="1"/>
      <c r="AM12" s="1"/>
      <c r="AN12" s="1"/>
      <c r="AO12" s="1"/>
      <c r="AP12" s="1"/>
      <c r="AQ12" s="1"/>
      <c r="AR12" s="1"/>
      <c r="AS12" s="1"/>
      <c r="AT12" s="1"/>
      <c r="AU12" s="10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/>
      <c r="BT12"/>
      <c r="BU12"/>
      <c r="BV12"/>
      <c r="BW12"/>
      <c r="BX12"/>
      <c r="BY12" s="11"/>
    </row>
    <row r="13" spans="1:77" s="12" customFormat="1" x14ac:dyDescent="0.25">
      <c r="A13" s="1"/>
      <c r="B13" s="112"/>
      <c r="C13" s="13">
        <v>3</v>
      </c>
      <c r="D13" s="13">
        <v>3</v>
      </c>
      <c r="E13" s="13">
        <v>6</v>
      </c>
      <c r="F13" s="13">
        <v>9</v>
      </c>
      <c r="G13"/>
      <c r="H13" s="13">
        <v>4</v>
      </c>
      <c r="I13" s="13">
        <v>4</v>
      </c>
      <c r="J13" s="13">
        <v>8</v>
      </c>
      <c r="K13" s="13">
        <v>12</v>
      </c>
      <c r="L13" s="6"/>
      <c r="M13" s="13">
        <v>4</v>
      </c>
      <c r="N13" s="13">
        <v>4</v>
      </c>
      <c r="O13" s="13">
        <v>8</v>
      </c>
      <c r="P13" s="13">
        <v>12</v>
      </c>
      <c r="Q13" s="6"/>
      <c r="R13" s="13">
        <v>4</v>
      </c>
      <c r="S13" s="13">
        <v>4</v>
      </c>
      <c r="T13" s="13">
        <v>8</v>
      </c>
      <c r="U13" s="13">
        <v>12</v>
      </c>
      <c r="V13" s="6"/>
      <c r="W13" s="13">
        <v>3</v>
      </c>
      <c r="X13" s="13">
        <v>6</v>
      </c>
      <c r="Y13" s="13">
        <v>3</v>
      </c>
      <c r="Z13" s="13">
        <v>9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1"/>
      <c r="AM13" s="1"/>
      <c r="AN13" s="1"/>
      <c r="AO13" s="1"/>
      <c r="AP13" s="1"/>
      <c r="AQ13" s="1"/>
      <c r="AR13" s="1"/>
      <c r="AS13" s="1"/>
      <c r="AT13" s="1"/>
      <c r="AU13" s="10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/>
      <c r="BT13"/>
      <c r="BU13"/>
      <c r="BV13"/>
      <c r="BW13"/>
      <c r="BX13"/>
      <c r="BY13" s="11"/>
    </row>
    <row r="14" spans="1:77" s="12" customFormat="1" x14ac:dyDescent="0.25">
      <c r="A14" s="1"/>
      <c r="B14" s="112"/>
      <c r="C14" s="6"/>
      <c r="D14" s="6"/>
      <c r="E14" s="6"/>
      <c r="F14" s="6"/>
      <c r="G14" s="1"/>
      <c r="H14" s="6"/>
      <c r="I14" s="6"/>
      <c r="J14" s="6"/>
      <c r="K14" s="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0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/>
      <c r="BT14"/>
      <c r="BU14"/>
      <c r="BV14"/>
      <c r="BW14"/>
      <c r="BX14"/>
      <c r="BY14" s="11"/>
    </row>
    <row r="15" spans="1:77" s="9" customFormat="1" x14ac:dyDescent="0.25">
      <c r="A15" s="1"/>
      <c r="B15" s="112"/>
      <c r="C15" s="113" t="s">
        <v>15</v>
      </c>
      <c r="D15" s="113"/>
      <c r="E15" s="113" t="s">
        <v>16</v>
      </c>
      <c r="F15" s="113"/>
      <c r="G15" s="6"/>
      <c r="H15" s="113" t="s">
        <v>15</v>
      </c>
      <c r="I15" s="113"/>
      <c r="J15" s="113" t="s">
        <v>16</v>
      </c>
      <c r="K15" s="113"/>
      <c r="L15" s="6"/>
      <c r="M15" s="113" t="s">
        <v>15</v>
      </c>
      <c r="N15" s="113"/>
      <c r="O15" s="113" t="s">
        <v>16</v>
      </c>
      <c r="P15" s="113"/>
      <c r="Q15" s="6"/>
      <c r="R15" s="113" t="s">
        <v>15</v>
      </c>
      <c r="S15" s="113"/>
      <c r="T15" s="113" t="s">
        <v>22</v>
      </c>
      <c r="U15" s="113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0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8"/>
    </row>
    <row r="16" spans="1:77" s="9" customFormat="1" ht="15" customHeight="1" x14ac:dyDescent="0.25">
      <c r="A16" s="1"/>
      <c r="B16" s="112"/>
      <c r="C16" s="117" t="s">
        <v>23</v>
      </c>
      <c r="D16" s="117"/>
      <c r="E16" s="117"/>
      <c r="F16" s="117"/>
      <c r="G16" s="6"/>
      <c r="H16" s="117" t="s">
        <v>24</v>
      </c>
      <c r="I16" s="117"/>
      <c r="J16" s="117"/>
      <c r="K16" s="117"/>
      <c r="L16" s="6"/>
      <c r="M16" s="117" t="s">
        <v>25</v>
      </c>
      <c r="N16" s="117"/>
      <c r="O16" s="117"/>
      <c r="P16" s="117"/>
      <c r="Q16" s="6"/>
      <c r="R16" s="117" t="s">
        <v>26</v>
      </c>
      <c r="S16" s="117"/>
      <c r="T16" s="117"/>
      <c r="U16" s="11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0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8"/>
    </row>
    <row r="17" spans="1:77" s="9" customFormat="1" x14ac:dyDescent="0.25">
      <c r="A17" s="1"/>
      <c r="B17" s="112"/>
      <c r="C17" s="117"/>
      <c r="D17" s="117"/>
      <c r="E17" s="117"/>
      <c r="F17" s="117"/>
      <c r="G17" s="6"/>
      <c r="H17" s="117"/>
      <c r="I17" s="117"/>
      <c r="J17" s="117"/>
      <c r="K17" s="117"/>
      <c r="L17" s="6"/>
      <c r="M17" s="117"/>
      <c r="N17" s="117"/>
      <c r="O17" s="117"/>
      <c r="P17" s="117"/>
      <c r="Q17" s="6"/>
      <c r="R17" s="117"/>
      <c r="S17" s="117"/>
      <c r="T17" s="117"/>
      <c r="U17" s="117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8"/>
    </row>
    <row r="18" spans="1:77" s="9" customFormat="1" x14ac:dyDescent="0.25">
      <c r="A18" s="1"/>
      <c r="B18" s="112"/>
      <c r="C18" s="14">
        <v>4</v>
      </c>
      <c r="D18" s="14">
        <v>4</v>
      </c>
      <c r="E18" s="14">
        <v>8</v>
      </c>
      <c r="F18" s="14">
        <v>12</v>
      </c>
      <c r="G18" s="6"/>
      <c r="H18" s="13">
        <v>3</v>
      </c>
      <c r="I18" s="13">
        <v>3</v>
      </c>
      <c r="J18" s="13">
        <v>6</v>
      </c>
      <c r="K18" s="13">
        <v>9</v>
      </c>
      <c r="L18" s="6"/>
      <c r="M18" s="13">
        <v>4</v>
      </c>
      <c r="N18" s="13">
        <v>4</v>
      </c>
      <c r="O18" s="13">
        <v>8</v>
      </c>
      <c r="P18" s="13">
        <v>12</v>
      </c>
      <c r="Q18" s="6"/>
      <c r="R18" s="13">
        <v>4</v>
      </c>
      <c r="S18" s="13">
        <v>4</v>
      </c>
      <c r="T18" s="13">
        <v>8</v>
      </c>
      <c r="U18" s="13">
        <v>12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0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8"/>
    </row>
    <row r="19" spans="1:77" s="9" customFormat="1" x14ac:dyDescent="0.25">
      <c r="A19" s="1"/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0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8"/>
    </row>
    <row r="20" spans="1:77" s="12" customFormat="1" x14ac:dyDescent="0.25">
      <c r="A20" s="1"/>
      <c r="B20" s="1"/>
      <c r="C20" s="113" t="s">
        <v>15</v>
      </c>
      <c r="D20" s="113"/>
      <c r="E20" s="113" t="s">
        <v>22</v>
      </c>
      <c r="F20" s="113"/>
      <c r="G20" s="6"/>
      <c r="H20" s="113" t="s">
        <v>15</v>
      </c>
      <c r="I20" s="113"/>
      <c r="J20" s="113" t="s">
        <v>22</v>
      </c>
      <c r="K20" s="113"/>
      <c r="L20" s="6"/>
      <c r="M20" s="113" t="s">
        <v>15</v>
      </c>
      <c r="N20" s="113"/>
      <c r="O20" s="113" t="s">
        <v>22</v>
      </c>
      <c r="P20" s="113"/>
      <c r="Q20" s="6"/>
      <c r="R20" s="113" t="s">
        <v>15</v>
      </c>
      <c r="S20" s="113"/>
      <c r="T20" s="113" t="s">
        <v>22</v>
      </c>
      <c r="U20" s="113"/>
      <c r="V20" s="6"/>
      <c r="W20" s="113" t="s">
        <v>15</v>
      </c>
      <c r="X20" s="113"/>
      <c r="Y20" s="113" t="s">
        <v>22</v>
      </c>
      <c r="Z20" s="113"/>
      <c r="AA20" s="1"/>
      <c r="AB20" s="113" t="s">
        <v>15</v>
      </c>
      <c r="AC20" s="113"/>
      <c r="AD20" s="113" t="s">
        <v>16</v>
      </c>
      <c r="AE20" s="113"/>
      <c r="AF20" s="1"/>
      <c r="AG20" s="113" t="s">
        <v>15</v>
      </c>
      <c r="AH20" s="113"/>
      <c r="AI20" s="113" t="s">
        <v>22</v>
      </c>
      <c r="AJ20" s="113"/>
      <c r="AK20" s="1"/>
      <c r="AL20" s="113" t="s">
        <v>15</v>
      </c>
      <c r="AM20" s="113"/>
      <c r="AN20" s="113" t="s">
        <v>22</v>
      </c>
      <c r="AO20" s="113"/>
      <c r="AP20" s="6"/>
      <c r="AQ20" s="113" t="s">
        <v>15</v>
      </c>
      <c r="AR20" s="113"/>
      <c r="AS20" s="113" t="s">
        <v>16</v>
      </c>
      <c r="AT20" s="113"/>
      <c r="AU20" s="10"/>
      <c r="AV20" s="1"/>
      <c r="AW20" s="1"/>
      <c r="AX20" s="111"/>
      <c r="AY20" s="111"/>
      <c r="AZ20" s="111"/>
      <c r="BA20" s="11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/>
      <c r="BT20"/>
      <c r="BU20"/>
      <c r="BV20"/>
      <c r="BW20"/>
      <c r="BX20"/>
      <c r="BY20" s="11"/>
    </row>
    <row r="21" spans="1:77" s="12" customFormat="1" ht="15" customHeight="1" x14ac:dyDescent="0.25">
      <c r="A21" s="1"/>
      <c r="B21" s="1"/>
      <c r="C21" s="117" t="s">
        <v>27</v>
      </c>
      <c r="D21" s="117"/>
      <c r="E21" s="117"/>
      <c r="F21" s="117"/>
      <c r="G21" s="6"/>
      <c r="H21" s="117" t="s">
        <v>28</v>
      </c>
      <c r="I21" s="117"/>
      <c r="J21" s="117"/>
      <c r="K21" s="117"/>
      <c r="L21" s="6"/>
      <c r="M21" s="117" t="s">
        <v>29</v>
      </c>
      <c r="N21" s="117"/>
      <c r="O21" s="117"/>
      <c r="P21" s="117"/>
      <c r="Q21" s="6"/>
      <c r="R21" s="118" t="s">
        <v>30</v>
      </c>
      <c r="S21" s="118"/>
      <c r="T21" s="118"/>
      <c r="U21" s="118"/>
      <c r="V21" s="6"/>
      <c r="W21" s="118" t="s">
        <v>31</v>
      </c>
      <c r="X21" s="118"/>
      <c r="Y21" s="118"/>
      <c r="Z21" s="118"/>
      <c r="AA21" s="1"/>
      <c r="AB21" s="118" t="s">
        <v>32</v>
      </c>
      <c r="AC21" s="118"/>
      <c r="AD21" s="118"/>
      <c r="AE21" s="118"/>
      <c r="AF21" s="1"/>
      <c r="AG21" s="118" t="s">
        <v>33</v>
      </c>
      <c r="AH21" s="118"/>
      <c r="AI21" s="118"/>
      <c r="AJ21" s="118"/>
      <c r="AK21" s="1"/>
      <c r="AL21" s="118" t="s">
        <v>34</v>
      </c>
      <c r="AM21" s="118"/>
      <c r="AN21" s="118"/>
      <c r="AO21" s="118"/>
      <c r="AP21" s="6"/>
      <c r="AQ21" s="118" t="s">
        <v>35</v>
      </c>
      <c r="AR21" s="118"/>
      <c r="AS21" s="118"/>
      <c r="AT21" s="118"/>
      <c r="AU21" s="10"/>
      <c r="AV21" s="1"/>
      <c r="AW21" s="1"/>
      <c r="AX21" s="119"/>
      <c r="AY21" s="119"/>
      <c r="AZ21" s="119"/>
      <c r="BA21" s="119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/>
      <c r="BT21"/>
      <c r="BU21"/>
      <c r="BV21"/>
      <c r="BW21"/>
      <c r="BX21"/>
      <c r="BY21" s="11"/>
    </row>
    <row r="22" spans="1:77" s="12" customFormat="1" x14ac:dyDescent="0.25">
      <c r="A22" s="1"/>
      <c r="B22" s="1"/>
      <c r="C22" s="117"/>
      <c r="D22" s="117"/>
      <c r="E22" s="117"/>
      <c r="F22" s="117"/>
      <c r="G22" s="6"/>
      <c r="H22" s="117"/>
      <c r="I22" s="117"/>
      <c r="J22" s="117"/>
      <c r="K22" s="117"/>
      <c r="L22" s="6"/>
      <c r="M22" s="117"/>
      <c r="N22" s="117"/>
      <c r="O22" s="117"/>
      <c r="P22" s="117"/>
      <c r="Q22" s="6"/>
      <c r="R22" s="118"/>
      <c r="S22" s="118"/>
      <c r="T22" s="118"/>
      <c r="U22" s="118"/>
      <c r="V22" s="6"/>
      <c r="W22" s="118"/>
      <c r="X22" s="118"/>
      <c r="Y22" s="118"/>
      <c r="Z22" s="118"/>
      <c r="AA22" s="1"/>
      <c r="AB22" s="118"/>
      <c r="AC22" s="118"/>
      <c r="AD22" s="118"/>
      <c r="AE22" s="118"/>
      <c r="AF22" s="1"/>
      <c r="AG22" s="118"/>
      <c r="AH22" s="118"/>
      <c r="AI22" s="118"/>
      <c r="AJ22" s="118"/>
      <c r="AK22" s="1"/>
      <c r="AL22" s="118"/>
      <c r="AM22" s="118"/>
      <c r="AN22" s="118"/>
      <c r="AO22" s="118"/>
      <c r="AP22" s="6"/>
      <c r="AQ22" s="118"/>
      <c r="AR22" s="118"/>
      <c r="AS22" s="118"/>
      <c r="AT22" s="118"/>
      <c r="AU22" s="10"/>
      <c r="AV22" s="1"/>
      <c r="AW22" s="1"/>
      <c r="AX22" s="119"/>
      <c r="AY22" s="119"/>
      <c r="AZ22" s="119"/>
      <c r="BA22" s="119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/>
      <c r="BT22"/>
      <c r="BU22"/>
      <c r="BV22"/>
      <c r="BW22"/>
      <c r="BX22"/>
      <c r="BY22" s="11"/>
    </row>
    <row r="23" spans="1:77" s="12" customFormat="1" x14ac:dyDescent="0.25">
      <c r="A23" s="1"/>
      <c r="B23" s="1"/>
      <c r="C23" s="14">
        <v>3</v>
      </c>
      <c r="D23" s="14">
        <v>6</v>
      </c>
      <c r="E23" s="14">
        <v>3</v>
      </c>
      <c r="F23" s="14">
        <v>9</v>
      </c>
      <c r="G23" s="6"/>
      <c r="H23" s="14">
        <v>3</v>
      </c>
      <c r="I23" s="14">
        <v>3</v>
      </c>
      <c r="J23" s="14">
        <v>3</v>
      </c>
      <c r="K23" s="14">
        <v>9</v>
      </c>
      <c r="L23" s="6"/>
      <c r="M23" s="14">
        <v>4</v>
      </c>
      <c r="N23" s="14">
        <v>4</v>
      </c>
      <c r="O23" s="14">
        <v>8</v>
      </c>
      <c r="P23" s="14">
        <v>12</v>
      </c>
      <c r="Q23" s="6"/>
      <c r="R23" s="13">
        <v>3</v>
      </c>
      <c r="S23" s="13">
        <v>6</v>
      </c>
      <c r="T23" s="13">
        <v>3</v>
      </c>
      <c r="U23" s="13">
        <v>9</v>
      </c>
      <c r="V23" s="6"/>
      <c r="W23" s="13">
        <v>3</v>
      </c>
      <c r="X23" s="13">
        <v>6</v>
      </c>
      <c r="Y23" s="13">
        <v>3</v>
      </c>
      <c r="Z23" s="13">
        <v>9</v>
      </c>
      <c r="AA23" s="1"/>
      <c r="AB23" s="13">
        <v>3</v>
      </c>
      <c r="AC23" s="13">
        <v>3</v>
      </c>
      <c r="AD23" s="13">
        <v>6</v>
      </c>
      <c r="AE23" s="13">
        <v>9</v>
      </c>
      <c r="AF23" s="1"/>
      <c r="AG23" s="13">
        <v>3</v>
      </c>
      <c r="AH23" s="13">
        <v>6</v>
      </c>
      <c r="AI23" s="13">
        <v>3</v>
      </c>
      <c r="AJ23" s="13">
        <v>9</v>
      </c>
      <c r="AK23" s="1"/>
      <c r="AL23" s="13">
        <v>3</v>
      </c>
      <c r="AM23" s="13">
        <v>6</v>
      </c>
      <c r="AN23" s="13">
        <v>3</v>
      </c>
      <c r="AO23" s="13">
        <v>9</v>
      </c>
      <c r="AP23" s="6"/>
      <c r="AQ23" s="13">
        <v>3</v>
      </c>
      <c r="AR23" s="13">
        <v>6</v>
      </c>
      <c r="AS23" s="13">
        <v>3</v>
      </c>
      <c r="AT23" s="13">
        <v>9</v>
      </c>
      <c r="AU23" s="10"/>
      <c r="AV23" s="1"/>
      <c r="AW23" s="1"/>
      <c r="AX23" s="6"/>
      <c r="AY23" s="6"/>
      <c r="AZ23" s="6"/>
      <c r="BA23" s="6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/>
      <c r="BT23"/>
      <c r="BU23"/>
      <c r="BV23"/>
      <c r="BW23"/>
      <c r="BX23"/>
      <c r="BY23" s="11"/>
    </row>
    <row r="24" spans="1:77" s="9" customFormat="1" x14ac:dyDescent="0.25">
      <c r="A24" s="1"/>
      <c r="B24" s="1"/>
      <c r="C24" s="6"/>
      <c r="D24" s="6"/>
      <c r="E24" s="6"/>
      <c r="F24" s="6"/>
      <c r="G24" s="6"/>
      <c r="H24" s="6"/>
      <c r="I24" s="6"/>
      <c r="J24" s="6"/>
      <c r="K24" s="6"/>
      <c r="L24" s="6"/>
      <c r="M24" s="1"/>
      <c r="N24" s="1"/>
      <c r="O24" s="1"/>
      <c r="P24" s="1"/>
      <c r="Q24" s="6"/>
      <c r="R24" s="6"/>
      <c r="S24" s="6"/>
      <c r="T24" s="6"/>
      <c r="U24" s="6"/>
      <c r="V24" s="6"/>
      <c r="W24" s="1"/>
      <c r="X24" s="1"/>
      <c r="Y24" s="6"/>
      <c r="Z24" s="6"/>
      <c r="AA24" s="6"/>
      <c r="AB24" s="1"/>
      <c r="AC24" s="1"/>
      <c r="AD24" s="1"/>
      <c r="AE24" s="1"/>
      <c r="AF24" s="1"/>
      <c r="AG24" s="6"/>
      <c r="AH24" s="6"/>
      <c r="AI24" s="6"/>
      <c r="AJ24" s="6"/>
      <c r="AK24" s="1"/>
      <c r="AL24" s="1"/>
      <c r="AM24" s="6"/>
      <c r="AN24" s="6"/>
      <c r="AO24" s="6"/>
      <c r="AP24" s="6"/>
      <c r="AQ24" s="6"/>
      <c r="AR24" s="1"/>
      <c r="AS24" s="1"/>
      <c r="AT24" s="6"/>
      <c r="AU24" s="6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8"/>
    </row>
    <row r="25" spans="1:77" s="9" customFormat="1" x14ac:dyDescent="0.25">
      <c r="A25" s="1"/>
      <c r="B25" s="1"/>
      <c r="C25" s="113" t="s">
        <v>15</v>
      </c>
      <c r="D25" s="113"/>
      <c r="E25" s="113" t="s">
        <v>22</v>
      </c>
      <c r="F25" s="113"/>
      <c r="G25" s="6"/>
      <c r="H25" s="6"/>
      <c r="I25" s="6"/>
      <c r="J25" s="6"/>
      <c r="K25" s="6"/>
      <c r="L25" s="6"/>
      <c r="M25" s="1"/>
      <c r="N25" s="1"/>
      <c r="O25" s="1"/>
      <c r="P25" s="1"/>
      <c r="Q25" s="6"/>
      <c r="R25" s="6"/>
      <c r="S25" s="6"/>
      <c r="T25" s="6"/>
      <c r="U25" s="6"/>
      <c r="V25" s="6"/>
      <c r="W25" s="113" t="s">
        <v>15</v>
      </c>
      <c r="X25" s="113"/>
      <c r="Y25" s="113" t="s">
        <v>22</v>
      </c>
      <c r="Z25" s="113"/>
      <c r="AA25" s="6"/>
      <c r="AB25" s="113" t="s">
        <v>15</v>
      </c>
      <c r="AC25" s="113"/>
      <c r="AD25" s="113" t="s">
        <v>22</v>
      </c>
      <c r="AE25" s="113"/>
      <c r="AF25" s="1"/>
      <c r="AG25" s="111"/>
      <c r="AH25" s="111"/>
      <c r="AI25" s="111"/>
      <c r="AJ25" s="111"/>
      <c r="AK25" s="6"/>
      <c r="AL25" s="113" t="s">
        <v>15</v>
      </c>
      <c r="AM25" s="113"/>
      <c r="AN25" s="113" t="s">
        <v>22</v>
      </c>
      <c r="AO25" s="113"/>
      <c r="AP25" s="6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8"/>
    </row>
    <row r="26" spans="1:77" s="9" customFormat="1" ht="15" customHeight="1" x14ac:dyDescent="0.25">
      <c r="A26" s="1"/>
      <c r="B26" s="1"/>
      <c r="C26" s="117" t="s">
        <v>36</v>
      </c>
      <c r="D26" s="117"/>
      <c r="E26" s="117"/>
      <c r="F26" s="117"/>
      <c r="G26" s="6"/>
      <c r="H26" s="6"/>
      <c r="I26" s="6"/>
      <c r="J26" s="6"/>
      <c r="K26" s="6"/>
      <c r="L26" s="6"/>
      <c r="M26" s="1"/>
      <c r="N26" s="1"/>
      <c r="O26" s="1"/>
      <c r="P26" s="1"/>
      <c r="Q26" s="6"/>
      <c r="R26" s="6"/>
      <c r="S26" s="6"/>
      <c r="T26" s="6"/>
      <c r="U26" s="6"/>
      <c r="V26" s="6"/>
      <c r="W26" s="118" t="s">
        <v>37</v>
      </c>
      <c r="X26" s="118"/>
      <c r="Y26" s="118"/>
      <c r="Z26" s="118"/>
      <c r="AA26" s="6"/>
      <c r="AB26" s="118" t="s">
        <v>38</v>
      </c>
      <c r="AC26" s="118"/>
      <c r="AD26" s="118"/>
      <c r="AE26" s="118"/>
      <c r="AF26" s="1"/>
      <c r="AG26" s="116"/>
      <c r="AH26" s="116"/>
      <c r="AI26" s="116"/>
      <c r="AJ26" s="116"/>
      <c r="AK26" s="6"/>
      <c r="AL26" s="118" t="s">
        <v>39</v>
      </c>
      <c r="AM26" s="118"/>
      <c r="AN26" s="118"/>
      <c r="AO26" s="118"/>
      <c r="AP26" s="6"/>
      <c r="AQ26" s="15"/>
      <c r="AR26" s="1"/>
      <c r="AS26" s="1"/>
      <c r="AT26" s="1"/>
      <c r="AU26" s="1"/>
      <c r="AV26" s="15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8"/>
    </row>
    <row r="27" spans="1:77" s="9" customFormat="1" x14ac:dyDescent="0.25">
      <c r="A27" s="1"/>
      <c r="B27" s="1"/>
      <c r="C27" s="117"/>
      <c r="D27" s="117"/>
      <c r="E27" s="117"/>
      <c r="F27" s="117"/>
      <c r="G27" s="6"/>
      <c r="H27" s="6"/>
      <c r="I27" s="6"/>
      <c r="J27" s="6"/>
      <c r="K27" s="6"/>
      <c r="L27" s="6"/>
      <c r="M27" s="1"/>
      <c r="N27" s="1"/>
      <c r="O27" s="1"/>
      <c r="P27" s="1"/>
      <c r="Q27" s="6"/>
      <c r="R27" s="6"/>
      <c r="S27" s="6"/>
      <c r="T27" s="6"/>
      <c r="U27" s="6"/>
      <c r="V27" s="6"/>
      <c r="W27" s="118"/>
      <c r="X27" s="118"/>
      <c r="Y27" s="118"/>
      <c r="Z27" s="118"/>
      <c r="AA27" s="6"/>
      <c r="AB27" s="118"/>
      <c r="AC27" s="118"/>
      <c r="AD27" s="118"/>
      <c r="AE27" s="118"/>
      <c r="AF27" s="1"/>
      <c r="AG27" s="116"/>
      <c r="AH27" s="116"/>
      <c r="AI27" s="116"/>
      <c r="AJ27" s="116"/>
      <c r="AK27" s="6"/>
      <c r="AL27" s="118"/>
      <c r="AM27" s="118"/>
      <c r="AN27" s="118"/>
      <c r="AO27" s="118"/>
      <c r="AP27" s="6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8"/>
    </row>
    <row r="28" spans="1:77" s="9" customFormat="1" x14ac:dyDescent="0.25">
      <c r="A28" s="1"/>
      <c r="B28" s="1"/>
      <c r="C28" s="13">
        <v>2</v>
      </c>
      <c r="D28" s="13">
        <v>4</v>
      </c>
      <c r="E28" s="13">
        <v>2</v>
      </c>
      <c r="F28" s="13">
        <v>6</v>
      </c>
      <c r="G28" s="6"/>
      <c r="H28" s="6"/>
      <c r="I28" s="6"/>
      <c r="J28" s="6"/>
      <c r="K28" s="6"/>
      <c r="L28" s="6"/>
      <c r="M28" s="1"/>
      <c r="N28" s="1"/>
      <c r="O28" s="1"/>
      <c r="P28" s="1"/>
      <c r="Q28" s="6"/>
      <c r="R28" s="6"/>
      <c r="S28" s="6"/>
      <c r="T28" s="6"/>
      <c r="U28" s="6"/>
      <c r="V28" s="6"/>
      <c r="W28" s="16">
        <v>2</v>
      </c>
      <c r="X28" s="16">
        <v>2</v>
      </c>
      <c r="Y28" s="16">
        <v>4</v>
      </c>
      <c r="Z28" s="16">
        <v>6</v>
      </c>
      <c r="AA28" s="6"/>
      <c r="AB28" s="16">
        <v>2</v>
      </c>
      <c r="AC28" s="16">
        <v>2</v>
      </c>
      <c r="AD28" s="16">
        <v>4</v>
      </c>
      <c r="AE28" s="16">
        <v>6</v>
      </c>
      <c r="AF28" s="1"/>
      <c r="AG28" s="6"/>
      <c r="AH28" s="6"/>
      <c r="AI28" s="6"/>
      <c r="AJ28" s="6"/>
      <c r="AK28" s="6"/>
      <c r="AL28" s="16">
        <v>2</v>
      </c>
      <c r="AM28" s="16">
        <v>6</v>
      </c>
      <c r="AN28" s="16">
        <v>3</v>
      </c>
      <c r="AO28" s="16">
        <v>9</v>
      </c>
      <c r="AP28" s="6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8"/>
    </row>
    <row r="29" spans="1:77" s="9" customFormat="1" ht="15.75" thickBot="1" x14ac:dyDescent="0.3">
      <c r="A29" s="1"/>
      <c r="B29" s="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1"/>
      <c r="AC29" s="1"/>
      <c r="AD29" s="1"/>
      <c r="AE29" s="1"/>
      <c r="AF29" s="1"/>
      <c r="AG29" s="1"/>
      <c r="AH29" s="1"/>
      <c r="AI29" s="1"/>
      <c r="AJ29" s="1"/>
      <c r="AK29" s="6"/>
      <c r="AL29" s="6"/>
      <c r="AM29" s="6"/>
      <c r="AN29" s="6"/>
      <c r="AO29" s="6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8"/>
    </row>
    <row r="30" spans="1:77" s="9" customFormat="1" x14ac:dyDescent="0.25">
      <c r="A30" s="1"/>
      <c r="B30" s="1"/>
      <c r="C30" s="113" t="s">
        <v>15</v>
      </c>
      <c r="D30" s="113"/>
      <c r="E30" s="113" t="s">
        <v>16</v>
      </c>
      <c r="F30" s="113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13" t="s">
        <v>15</v>
      </c>
      <c r="S30" s="113"/>
      <c r="T30" s="113" t="s">
        <v>16</v>
      </c>
      <c r="U30" s="113"/>
      <c r="V30" s="1"/>
      <c r="W30" s="113" t="s">
        <v>40</v>
      </c>
      <c r="X30" s="113"/>
      <c r="Y30" s="113" t="s">
        <v>22</v>
      </c>
      <c r="Z30" s="113"/>
      <c r="AA30" s="1"/>
      <c r="AB30" s="1"/>
      <c r="AC30" s="1"/>
      <c r="AD30" s="1"/>
      <c r="AE30" s="1"/>
      <c r="AF30" s="1"/>
      <c r="AG30" s="113" t="s">
        <v>15</v>
      </c>
      <c r="AH30" s="113"/>
      <c r="AI30" s="113" t="s">
        <v>22</v>
      </c>
      <c r="AJ30" s="113"/>
      <c r="AK30" s="1"/>
      <c r="AL30" s="1"/>
      <c r="AM30" s="1"/>
      <c r="AN30" s="1"/>
      <c r="AO30" s="1"/>
      <c r="AP30" s="6"/>
      <c r="AQ30" s="120" t="s">
        <v>15</v>
      </c>
      <c r="AR30" s="120"/>
      <c r="AS30" s="120" t="s">
        <v>16</v>
      </c>
      <c r="AT30" s="120"/>
      <c r="AU30" s="10"/>
      <c r="AV30" s="111"/>
      <c r="AW30" s="111"/>
      <c r="AX30" s="111"/>
      <c r="AY30" s="11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8"/>
    </row>
    <row r="31" spans="1:77" s="9" customFormat="1" ht="15" customHeight="1" x14ac:dyDescent="0.25">
      <c r="A31" s="1"/>
      <c r="B31" s="1"/>
      <c r="C31" s="117" t="s">
        <v>41</v>
      </c>
      <c r="D31" s="117"/>
      <c r="E31" s="117"/>
      <c r="F31" s="11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21" t="s">
        <v>42</v>
      </c>
      <c r="S31" s="121"/>
      <c r="T31" s="121"/>
      <c r="U31" s="121"/>
      <c r="V31" s="1"/>
      <c r="W31" s="121" t="s">
        <v>43</v>
      </c>
      <c r="X31" s="121"/>
      <c r="Y31" s="121"/>
      <c r="Z31" s="121"/>
      <c r="AA31" s="1"/>
      <c r="AB31" s="1"/>
      <c r="AC31" s="1"/>
      <c r="AD31" s="1"/>
      <c r="AE31" s="1"/>
      <c r="AF31" s="1"/>
      <c r="AG31" s="121" t="s">
        <v>44</v>
      </c>
      <c r="AH31" s="121"/>
      <c r="AI31" s="121"/>
      <c r="AJ31" s="121"/>
      <c r="AK31" s="1"/>
      <c r="AL31" s="1"/>
      <c r="AM31" s="1"/>
      <c r="AN31" s="1"/>
      <c r="AO31" s="1"/>
      <c r="AP31" s="6"/>
      <c r="AQ31" s="121" t="s">
        <v>45</v>
      </c>
      <c r="AR31" s="121"/>
      <c r="AS31" s="121"/>
      <c r="AT31" s="121"/>
      <c r="AU31" s="10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8"/>
    </row>
    <row r="32" spans="1:77" s="9" customFormat="1" x14ac:dyDescent="0.25">
      <c r="A32" s="1"/>
      <c r="B32" s="1"/>
      <c r="C32" s="117"/>
      <c r="D32" s="117"/>
      <c r="E32" s="117"/>
      <c r="F32" s="11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21"/>
      <c r="S32" s="121"/>
      <c r="T32" s="121"/>
      <c r="U32" s="121"/>
      <c r="V32" s="1"/>
      <c r="W32" s="121"/>
      <c r="X32" s="121"/>
      <c r="Y32" s="121"/>
      <c r="Z32" s="121"/>
      <c r="AA32" s="1"/>
      <c r="AB32" s="1"/>
      <c r="AC32" s="1"/>
      <c r="AD32" s="1"/>
      <c r="AE32" s="1"/>
      <c r="AF32" s="1"/>
      <c r="AG32" s="121"/>
      <c r="AH32" s="121"/>
      <c r="AI32" s="121"/>
      <c r="AJ32" s="121"/>
      <c r="AK32" s="1"/>
      <c r="AL32" s="1"/>
      <c r="AM32" s="1"/>
      <c r="AN32" s="1"/>
      <c r="AO32" s="1"/>
      <c r="AP32" s="6"/>
      <c r="AQ32" s="121"/>
      <c r="AR32" s="121"/>
      <c r="AS32" s="121"/>
      <c r="AT32" s="121"/>
      <c r="AU32" s="10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8"/>
    </row>
    <row r="33" spans="1:77" s="9" customFormat="1" x14ac:dyDescent="0.25">
      <c r="A33" s="1"/>
      <c r="B33" s="1"/>
      <c r="C33" s="14">
        <v>2</v>
      </c>
      <c r="D33" s="14">
        <v>2</v>
      </c>
      <c r="E33" s="14">
        <v>4</v>
      </c>
      <c r="F33" s="14">
        <v>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6">
        <v>2</v>
      </c>
      <c r="S33" s="16">
        <v>2</v>
      </c>
      <c r="T33" s="16">
        <v>4</v>
      </c>
      <c r="U33" s="16">
        <v>6</v>
      </c>
      <c r="V33" s="1"/>
      <c r="W33" s="16">
        <v>3</v>
      </c>
      <c r="X33" s="16">
        <v>6</v>
      </c>
      <c r="Y33" s="16">
        <v>6</v>
      </c>
      <c r="Z33" s="16">
        <v>9</v>
      </c>
      <c r="AA33" s="1"/>
      <c r="AB33" s="1"/>
      <c r="AC33" s="1"/>
      <c r="AD33" s="1"/>
      <c r="AE33" s="1"/>
      <c r="AF33" s="1"/>
      <c r="AG33" s="16">
        <v>3</v>
      </c>
      <c r="AH33" s="16">
        <v>3</v>
      </c>
      <c r="AI33" s="16">
        <v>3</v>
      </c>
      <c r="AJ33" s="16">
        <v>9</v>
      </c>
      <c r="AK33" s="1"/>
      <c r="AL33" s="1"/>
      <c r="AM33" s="1"/>
      <c r="AN33" s="1"/>
      <c r="AO33" s="1"/>
      <c r="AP33" s="6"/>
      <c r="AQ33" s="16">
        <v>3</v>
      </c>
      <c r="AR33" s="16">
        <v>4</v>
      </c>
      <c r="AS33" s="16">
        <v>2</v>
      </c>
      <c r="AT33" s="16">
        <v>6</v>
      </c>
      <c r="AU33" s="10"/>
      <c r="AV33" s="6"/>
      <c r="AW33" s="6"/>
      <c r="AX33" s="6"/>
      <c r="AY33" s="6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8"/>
    </row>
    <row r="34" spans="1:77" s="9" customFormat="1" x14ac:dyDescent="0.25">
      <c r="A34" s="1"/>
      <c r="B34" s="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"/>
      <c r="AC34" s="1"/>
      <c r="AD34" s="1"/>
      <c r="AE34" s="1"/>
      <c r="AF34" s="1"/>
      <c r="AG34" s="1"/>
      <c r="AH34" s="1"/>
      <c r="AI34" s="1"/>
      <c r="AJ34" s="1"/>
      <c r="AK34" s="6"/>
      <c r="AL34" s="1"/>
      <c r="AM34" s="1"/>
      <c r="AN34" s="1"/>
      <c r="AO34" s="1"/>
      <c r="AP34" s="6"/>
      <c r="AQ34" s="6"/>
      <c r="AR34" s="6"/>
      <c r="AS34" s="6"/>
      <c r="AT34" s="6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8"/>
    </row>
    <row r="35" spans="1:77" s="9" customFormat="1" ht="15" customHeight="1" x14ac:dyDescent="0.25">
      <c r="A35" s="1"/>
      <c r="B35" s="1"/>
      <c r="C35" s="113" t="s">
        <v>15</v>
      </c>
      <c r="D35" s="113"/>
      <c r="E35" s="113" t="s">
        <v>16</v>
      </c>
      <c r="F35" s="113"/>
      <c r="G35" s="6"/>
      <c r="H35" s="113" t="s">
        <v>15</v>
      </c>
      <c r="I35" s="113"/>
      <c r="J35" s="113" t="s">
        <v>22</v>
      </c>
      <c r="K35" s="113"/>
      <c r="L35" s="6"/>
      <c r="M35" s="1"/>
      <c r="N35" s="1"/>
      <c r="O35" s="1"/>
      <c r="P35" s="1"/>
      <c r="Q35" s="6"/>
      <c r="R35" s="113" t="s">
        <v>15</v>
      </c>
      <c r="S35" s="113"/>
      <c r="T35" s="113" t="s">
        <v>22</v>
      </c>
      <c r="U35" s="113"/>
      <c r="V35" s="6"/>
      <c r="W35" s="113" t="s">
        <v>15</v>
      </c>
      <c r="X35" s="113"/>
      <c r="Y35" s="113" t="s">
        <v>22</v>
      </c>
      <c r="Z35" s="113"/>
      <c r="AA35" s="6"/>
      <c r="AB35" s="122" t="s">
        <v>15</v>
      </c>
      <c r="AC35" s="123"/>
      <c r="AD35" s="122" t="s">
        <v>22</v>
      </c>
      <c r="AE35" s="123"/>
      <c r="AF35" s="6"/>
      <c r="AG35" s="122" t="s">
        <v>15</v>
      </c>
      <c r="AH35" s="123"/>
      <c r="AI35" s="122" t="s">
        <v>22</v>
      </c>
      <c r="AJ35" s="123"/>
      <c r="AK35" s="6"/>
      <c r="AL35" s="113" t="s">
        <v>15</v>
      </c>
      <c r="AM35" s="113"/>
      <c r="AN35" s="113" t="s">
        <v>22</v>
      </c>
      <c r="AO35" s="113"/>
      <c r="AP35" s="1"/>
      <c r="AQ35" s="113" t="s">
        <v>15</v>
      </c>
      <c r="AR35" s="113"/>
      <c r="AS35" s="113" t="s">
        <v>16</v>
      </c>
      <c r="AT35" s="113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8"/>
    </row>
    <row r="36" spans="1:77" s="9" customFormat="1" ht="15" customHeight="1" x14ac:dyDescent="0.25">
      <c r="A36" s="1"/>
      <c r="B36" s="1"/>
      <c r="C36" s="117" t="s">
        <v>46</v>
      </c>
      <c r="D36" s="117"/>
      <c r="E36" s="117"/>
      <c r="F36" s="117"/>
      <c r="G36" s="6"/>
      <c r="H36" s="117" t="s">
        <v>47</v>
      </c>
      <c r="I36" s="117"/>
      <c r="J36" s="117"/>
      <c r="K36" s="117"/>
      <c r="L36" s="6"/>
      <c r="M36" s="1"/>
      <c r="N36" s="1"/>
      <c r="O36" s="1"/>
      <c r="P36" s="1"/>
      <c r="Q36" s="6"/>
      <c r="R36" s="117" t="s">
        <v>48</v>
      </c>
      <c r="S36" s="117"/>
      <c r="T36" s="117"/>
      <c r="U36" s="117"/>
      <c r="V36" s="6"/>
      <c r="W36" s="124" t="s">
        <v>49</v>
      </c>
      <c r="X36" s="124"/>
      <c r="Y36" s="124"/>
      <c r="Z36" s="124"/>
      <c r="AA36" s="6"/>
      <c r="AB36" s="117" t="s">
        <v>50</v>
      </c>
      <c r="AC36" s="117"/>
      <c r="AD36" s="117"/>
      <c r="AE36" s="117"/>
      <c r="AF36" s="6"/>
      <c r="AG36" s="117" t="s">
        <v>51</v>
      </c>
      <c r="AH36" s="117"/>
      <c r="AI36" s="117"/>
      <c r="AJ36" s="117"/>
      <c r="AK36" s="6"/>
      <c r="AL36" s="117" t="s">
        <v>52</v>
      </c>
      <c r="AM36" s="117"/>
      <c r="AN36" s="117"/>
      <c r="AO36" s="117"/>
      <c r="AP36" s="1"/>
      <c r="AQ36" s="117" t="s">
        <v>53</v>
      </c>
      <c r="AR36" s="117"/>
      <c r="AS36" s="117"/>
      <c r="AT36" s="117"/>
      <c r="AU36" s="1"/>
      <c r="AV36" s="15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8"/>
    </row>
    <row r="37" spans="1:77" s="9" customFormat="1" x14ac:dyDescent="0.25">
      <c r="A37" s="1"/>
      <c r="B37" s="1"/>
      <c r="C37" s="117"/>
      <c r="D37" s="117"/>
      <c r="E37" s="117"/>
      <c r="F37" s="117"/>
      <c r="G37" s="6"/>
      <c r="H37" s="117"/>
      <c r="I37" s="117"/>
      <c r="J37" s="117"/>
      <c r="K37" s="117"/>
      <c r="L37" s="6"/>
      <c r="M37" s="1"/>
      <c r="N37" s="1"/>
      <c r="O37" s="1"/>
      <c r="P37" s="1"/>
      <c r="Q37" s="6"/>
      <c r="R37" s="117"/>
      <c r="S37" s="117"/>
      <c r="T37" s="117"/>
      <c r="U37" s="117"/>
      <c r="V37" s="6"/>
      <c r="W37" s="124"/>
      <c r="X37" s="124"/>
      <c r="Y37" s="124"/>
      <c r="Z37" s="124"/>
      <c r="AA37" s="6"/>
      <c r="AB37" s="117"/>
      <c r="AC37" s="117"/>
      <c r="AD37" s="117"/>
      <c r="AE37" s="117"/>
      <c r="AF37" s="6"/>
      <c r="AG37" s="117"/>
      <c r="AH37" s="117"/>
      <c r="AI37" s="117"/>
      <c r="AJ37" s="117"/>
      <c r="AK37" s="6"/>
      <c r="AL37" s="117"/>
      <c r="AM37" s="117"/>
      <c r="AN37" s="117"/>
      <c r="AO37" s="117"/>
      <c r="AP37" s="1"/>
      <c r="AQ37" s="117"/>
      <c r="AR37" s="117"/>
      <c r="AS37" s="117"/>
      <c r="AT37" s="117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8"/>
    </row>
    <row r="38" spans="1:77" s="9" customFormat="1" x14ac:dyDescent="0.25">
      <c r="A38" s="1"/>
      <c r="B38" s="1"/>
      <c r="C38" s="14">
        <v>2</v>
      </c>
      <c r="D38" s="14">
        <v>2</v>
      </c>
      <c r="E38" s="14">
        <v>4</v>
      </c>
      <c r="F38" s="14">
        <v>6</v>
      </c>
      <c r="G38" s="6"/>
      <c r="H38" s="14">
        <v>2</v>
      </c>
      <c r="I38" s="14">
        <v>4</v>
      </c>
      <c r="J38" s="14">
        <v>2</v>
      </c>
      <c r="K38" s="14">
        <v>6</v>
      </c>
      <c r="L38" s="6"/>
      <c r="M38" s="1"/>
      <c r="N38" s="1"/>
      <c r="O38" s="1"/>
      <c r="P38" s="1"/>
      <c r="Q38" s="6"/>
      <c r="R38" s="17">
        <v>3</v>
      </c>
      <c r="S38" s="17">
        <v>6</v>
      </c>
      <c r="T38" s="17">
        <v>3</v>
      </c>
      <c r="U38" s="17">
        <v>9</v>
      </c>
      <c r="V38" s="6"/>
      <c r="W38" s="17">
        <v>4</v>
      </c>
      <c r="X38" s="17">
        <v>4</v>
      </c>
      <c r="Y38" s="17">
        <v>2</v>
      </c>
      <c r="Z38" s="17">
        <v>6</v>
      </c>
      <c r="AA38" s="6"/>
      <c r="AB38" s="17">
        <v>2</v>
      </c>
      <c r="AC38" s="17">
        <v>3</v>
      </c>
      <c r="AD38" s="17">
        <v>2</v>
      </c>
      <c r="AE38" s="17">
        <v>6</v>
      </c>
      <c r="AF38" s="6"/>
      <c r="AG38" s="17">
        <v>3</v>
      </c>
      <c r="AH38" s="17">
        <v>3</v>
      </c>
      <c r="AI38" s="17">
        <v>6</v>
      </c>
      <c r="AJ38" s="17">
        <v>9</v>
      </c>
      <c r="AK38" s="6"/>
      <c r="AL38" s="17">
        <v>3</v>
      </c>
      <c r="AM38" s="17">
        <v>6</v>
      </c>
      <c r="AN38" s="17">
        <v>3</v>
      </c>
      <c r="AO38" s="17">
        <v>9</v>
      </c>
      <c r="AP38" s="1"/>
      <c r="AQ38" s="17">
        <v>2</v>
      </c>
      <c r="AR38" s="17">
        <v>4</v>
      </c>
      <c r="AS38" s="17">
        <v>2</v>
      </c>
      <c r="AT38" s="17">
        <v>6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8"/>
    </row>
    <row r="39" spans="1:77" s="9" customFormat="1" ht="13.5" customHeight="1" x14ac:dyDescent="0.25">
      <c r="A39" s="1"/>
      <c r="B39" s="1"/>
      <c r="C39" s="6"/>
      <c r="D39" s="6"/>
      <c r="E39" s="6"/>
      <c r="F39" s="6"/>
      <c r="G39" s="6"/>
      <c r="H39" s="6"/>
      <c r="I39" s="6"/>
      <c r="J39" s="6"/>
      <c r="K39" s="6"/>
      <c r="L39" s="6"/>
      <c r="M39" s="1"/>
      <c r="N39" s="1"/>
      <c r="O39" s="1"/>
      <c r="P39" s="1"/>
      <c r="Q39" s="6"/>
      <c r="R39" s="6"/>
      <c r="S39" s="6"/>
      <c r="T39" s="6"/>
      <c r="U39" s="6"/>
      <c r="V39" s="6"/>
      <c r="W39" s="1"/>
      <c r="X39" s="1"/>
      <c r="Y39" s="1"/>
      <c r="Z39" s="1"/>
      <c r="AA39" s="1"/>
      <c r="AB39" s="1"/>
      <c r="AC39" s="1"/>
      <c r="AD39" s="1"/>
      <c r="AE39" s="1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8"/>
    </row>
    <row r="40" spans="1:77" s="9" customFormat="1" x14ac:dyDescent="0.25">
      <c r="A40" s="1"/>
      <c r="B40" s="1"/>
      <c r="C40" s="6"/>
      <c r="D40" s="6"/>
      <c r="E40" s="6"/>
      <c r="F40" s="6"/>
      <c r="G40" s="6"/>
      <c r="H40" s="6"/>
      <c r="I40" s="6"/>
      <c r="J40" s="6"/>
      <c r="K40" s="6"/>
      <c r="L40" s="6"/>
      <c r="M40" s="1"/>
      <c r="N40" s="1"/>
      <c r="O40" s="1"/>
      <c r="P40" s="1"/>
      <c r="Q40" s="6"/>
      <c r="R40" s="1"/>
      <c r="S40" s="1"/>
      <c r="T40" s="1"/>
      <c r="U40" s="1"/>
      <c r="V40" s="1"/>
      <c r="W40" s="1"/>
      <c r="X40" s="1"/>
      <c r="Y40" s="1"/>
      <c r="Z40" s="1"/>
      <c r="AA40" s="1"/>
      <c r="AB40" s="113" t="s">
        <v>40</v>
      </c>
      <c r="AC40" s="113"/>
      <c r="AD40" s="113" t="s">
        <v>22</v>
      </c>
      <c r="AE40" s="113"/>
      <c r="AF40" s="6"/>
      <c r="AG40" s="113" t="s">
        <v>40</v>
      </c>
      <c r="AH40" s="113"/>
      <c r="AI40" s="113" t="s">
        <v>22</v>
      </c>
      <c r="AJ40" s="113"/>
      <c r="AK40" s="6"/>
      <c r="AL40" s="113" t="s">
        <v>40</v>
      </c>
      <c r="AM40" s="113"/>
      <c r="AN40" s="113" t="s">
        <v>22</v>
      </c>
      <c r="AO40" s="113"/>
      <c r="AP40" s="1"/>
      <c r="AQ40" s="113" t="s">
        <v>40</v>
      </c>
      <c r="AR40" s="113"/>
      <c r="AS40" s="113" t="s">
        <v>22</v>
      </c>
      <c r="AT40" s="113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8"/>
    </row>
    <row r="41" spans="1:77" s="9" customFormat="1" ht="15" customHeight="1" x14ac:dyDescent="0.25">
      <c r="A41" s="1"/>
      <c r="B41" s="1"/>
      <c r="C41" s="6"/>
      <c r="D41" s="6"/>
      <c r="E41" s="6"/>
      <c r="F41" s="6"/>
      <c r="G41" s="6"/>
      <c r="H41" s="6"/>
      <c r="I41" s="6"/>
      <c r="J41" s="6"/>
      <c r="K41" s="6"/>
      <c r="L41" s="6"/>
      <c r="M41" s="1"/>
      <c r="N41" s="1"/>
      <c r="O41" s="1"/>
      <c r="P41" s="1"/>
      <c r="Q41" s="6"/>
      <c r="R41" s="1"/>
      <c r="S41" s="1"/>
      <c r="T41" s="1"/>
      <c r="U41" s="1"/>
      <c r="V41" s="1"/>
      <c r="W41" s="1"/>
      <c r="X41" s="1"/>
      <c r="Y41" s="1"/>
      <c r="Z41" s="1"/>
      <c r="AA41" s="1"/>
      <c r="AB41" s="125" t="s">
        <v>54</v>
      </c>
      <c r="AC41" s="125"/>
      <c r="AD41" s="125"/>
      <c r="AE41" s="125"/>
      <c r="AF41" s="6"/>
      <c r="AG41" s="125" t="s">
        <v>55</v>
      </c>
      <c r="AH41" s="125"/>
      <c r="AI41" s="125"/>
      <c r="AJ41" s="125"/>
      <c r="AK41" s="6"/>
      <c r="AL41" s="125" t="s">
        <v>55</v>
      </c>
      <c r="AM41" s="125"/>
      <c r="AN41" s="125"/>
      <c r="AO41" s="125"/>
      <c r="AP41" s="1"/>
      <c r="AQ41" s="125" t="s">
        <v>55</v>
      </c>
      <c r="AR41" s="125"/>
      <c r="AS41" s="125"/>
      <c r="AT41" s="125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8"/>
    </row>
    <row r="42" spans="1:77" s="9" customFormat="1" x14ac:dyDescent="0.25">
      <c r="A42" s="1"/>
      <c r="B42" s="1"/>
      <c r="C42" s="6"/>
      <c r="D42" s="6"/>
      <c r="E42" s="6"/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6"/>
      <c r="R42" s="1"/>
      <c r="S42" s="1"/>
      <c r="T42" s="1"/>
      <c r="U42" s="1"/>
      <c r="V42" s="1"/>
      <c r="W42" s="1"/>
      <c r="X42" s="1"/>
      <c r="Y42" s="1"/>
      <c r="Z42" s="1"/>
      <c r="AA42" s="1"/>
      <c r="AB42" s="125"/>
      <c r="AC42" s="125"/>
      <c r="AD42" s="125"/>
      <c r="AE42" s="125"/>
      <c r="AF42" s="6"/>
      <c r="AG42" s="125"/>
      <c r="AH42" s="125"/>
      <c r="AI42" s="125"/>
      <c r="AJ42" s="125"/>
      <c r="AK42" s="6"/>
      <c r="AL42" s="125"/>
      <c r="AM42" s="125"/>
      <c r="AN42" s="125"/>
      <c r="AO42" s="125"/>
      <c r="AP42" s="1"/>
      <c r="AQ42" s="125"/>
      <c r="AR42" s="125"/>
      <c r="AS42" s="125"/>
      <c r="AT42" s="125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8"/>
    </row>
    <row r="43" spans="1:77" s="9" customFormat="1" x14ac:dyDescent="0.25">
      <c r="A43" s="1"/>
      <c r="B43" s="1"/>
      <c r="C43" s="6"/>
      <c r="D43" s="6"/>
      <c r="E43" s="6"/>
      <c r="F43" s="6"/>
      <c r="G43" s="6"/>
      <c r="H43" s="6"/>
      <c r="I43" s="6"/>
      <c r="J43" s="6"/>
      <c r="K43" s="6"/>
      <c r="L43" s="6"/>
      <c r="M43" s="1"/>
      <c r="N43" s="1"/>
      <c r="O43" s="1"/>
      <c r="P43" s="1"/>
      <c r="Q43" s="6"/>
      <c r="R43" s="1"/>
      <c r="S43" s="1"/>
      <c r="T43" s="1"/>
      <c r="U43" s="1"/>
      <c r="V43" s="1"/>
      <c r="W43" s="1"/>
      <c r="X43" s="1"/>
      <c r="Y43" s="1"/>
      <c r="Z43" s="1"/>
      <c r="AA43" s="1"/>
      <c r="AB43" s="18">
        <v>2</v>
      </c>
      <c r="AC43" s="18">
        <v>6</v>
      </c>
      <c r="AD43" s="18">
        <v>3</v>
      </c>
      <c r="AE43" s="18">
        <v>9</v>
      </c>
      <c r="AF43" s="6"/>
      <c r="AG43" s="18">
        <v>2</v>
      </c>
      <c r="AH43" s="18">
        <v>2</v>
      </c>
      <c r="AI43" s="18">
        <v>4</v>
      </c>
      <c r="AJ43" s="18">
        <v>6</v>
      </c>
      <c r="AK43" s="6"/>
      <c r="AL43" s="18">
        <v>3</v>
      </c>
      <c r="AM43" s="18">
        <v>6</v>
      </c>
      <c r="AN43" s="18">
        <v>3</v>
      </c>
      <c r="AO43" s="18">
        <v>9</v>
      </c>
      <c r="AP43" s="1"/>
      <c r="AQ43" s="18">
        <v>3</v>
      </c>
      <c r="AR43" s="18">
        <v>2</v>
      </c>
      <c r="AS43" s="18">
        <v>4</v>
      </c>
      <c r="AT43" s="18">
        <v>6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8"/>
    </row>
    <row r="44" spans="1:77" s="9" customFormat="1" x14ac:dyDescent="0.25">
      <c r="A44" s="1"/>
      <c r="B44" s="1"/>
      <c r="C44" s="6"/>
      <c r="D44" s="6"/>
      <c r="E44" s="6"/>
      <c r="F44" s="6"/>
      <c r="G44" s="6"/>
      <c r="H44" s="6"/>
      <c r="I44" s="6"/>
      <c r="J44" s="6"/>
      <c r="K44" s="6"/>
      <c r="L44" s="6"/>
      <c r="M44" s="1"/>
      <c r="N44" s="1"/>
      <c r="O44" s="1"/>
      <c r="P44" s="1"/>
      <c r="Q44" s="6"/>
      <c r="R44" s="1"/>
      <c r="S44" s="1"/>
      <c r="T44" s="1"/>
      <c r="U44" s="1"/>
      <c r="V44" s="1"/>
      <c r="W44" s="1"/>
      <c r="X44" s="1"/>
      <c r="Y44" s="1"/>
      <c r="Z44" s="1"/>
      <c r="AA44" s="1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8"/>
    </row>
    <row r="45" spans="1:77" s="9" customFormat="1" x14ac:dyDescent="0.25">
      <c r="A45" s="1"/>
      <c r="B45" s="1"/>
      <c r="C45" s="6"/>
      <c r="D45" s="6"/>
      <c r="E45" s="6"/>
      <c r="F45" s="6"/>
      <c r="G45" s="6"/>
      <c r="H45" s="6"/>
      <c r="I45" s="6"/>
      <c r="J45" s="6"/>
      <c r="K45" s="6"/>
      <c r="L45" s="6"/>
      <c r="M45" s="1"/>
      <c r="N45" s="1"/>
      <c r="O45" s="1"/>
      <c r="P45" s="1"/>
      <c r="Q45" s="6"/>
      <c r="R45" s="1"/>
      <c r="S45" s="1"/>
      <c r="T45" s="1"/>
      <c r="U45" s="1"/>
      <c r="V45" s="1"/>
      <c r="W45" s="1"/>
      <c r="X45" s="1"/>
      <c r="Y45" s="1"/>
      <c r="Z45" s="1"/>
      <c r="AA45" s="1"/>
      <c r="AB45" s="113" t="s">
        <v>40</v>
      </c>
      <c r="AC45" s="113"/>
      <c r="AD45" s="113" t="s">
        <v>22</v>
      </c>
      <c r="AE45" s="113"/>
      <c r="AF45" s="6"/>
      <c r="AG45" s="113" t="s">
        <v>40</v>
      </c>
      <c r="AH45" s="113"/>
      <c r="AI45" s="113" t="s">
        <v>22</v>
      </c>
      <c r="AJ45" s="113"/>
      <c r="AK45" s="6"/>
      <c r="AL45" s="113" t="s">
        <v>40</v>
      </c>
      <c r="AM45" s="113"/>
      <c r="AN45" s="113" t="s">
        <v>22</v>
      </c>
      <c r="AO45" s="113"/>
      <c r="AP45" s="1"/>
      <c r="AQ45" s="113" t="s">
        <v>40</v>
      </c>
      <c r="AR45" s="113"/>
      <c r="AS45" s="113" t="s">
        <v>22</v>
      </c>
      <c r="AT45" s="113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8"/>
    </row>
    <row r="46" spans="1:77" s="9" customFormat="1" ht="15" customHeight="1" x14ac:dyDescent="0.25">
      <c r="A46" s="1"/>
      <c r="B46" s="1"/>
      <c r="C46" s="6"/>
      <c r="D46" s="6"/>
      <c r="E46" s="6"/>
      <c r="F46" s="6"/>
      <c r="G46" s="6"/>
      <c r="H46" s="6"/>
      <c r="I46" s="6"/>
      <c r="J46" s="6"/>
      <c r="K46" s="6"/>
      <c r="L46" s="6"/>
      <c r="M46" s="1"/>
      <c r="N46" s="1"/>
      <c r="O46" s="1"/>
      <c r="P46" s="1"/>
      <c r="Q46" s="6"/>
      <c r="R46" s="1"/>
      <c r="S46" s="1"/>
      <c r="T46" s="1"/>
      <c r="U46" s="1"/>
      <c r="V46" s="1"/>
      <c r="W46" s="1"/>
      <c r="X46" s="1"/>
      <c r="Y46" s="1"/>
      <c r="Z46" s="1"/>
      <c r="AA46" s="1"/>
      <c r="AB46" s="125" t="s">
        <v>56</v>
      </c>
      <c r="AC46" s="125"/>
      <c r="AD46" s="125"/>
      <c r="AE46" s="125"/>
      <c r="AF46" s="6"/>
      <c r="AG46" s="125" t="s">
        <v>56</v>
      </c>
      <c r="AH46" s="125"/>
      <c r="AI46" s="125"/>
      <c r="AJ46" s="125"/>
      <c r="AK46" s="6"/>
      <c r="AL46" s="125" t="s">
        <v>56</v>
      </c>
      <c r="AM46" s="125"/>
      <c r="AN46" s="125"/>
      <c r="AO46" s="125"/>
      <c r="AP46" s="1"/>
      <c r="AQ46" s="125" t="s">
        <v>56</v>
      </c>
      <c r="AR46" s="125"/>
      <c r="AS46" s="125"/>
      <c r="AT46" s="125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8"/>
    </row>
    <row r="47" spans="1:77" s="9" customFormat="1" x14ac:dyDescent="0.25">
      <c r="A47" s="1"/>
      <c r="B47" s="1"/>
      <c r="C47" s="6"/>
      <c r="D47" s="6"/>
      <c r="E47" s="6"/>
      <c r="F47" s="6"/>
      <c r="G47" s="6"/>
      <c r="H47" s="6"/>
      <c r="I47" s="6"/>
      <c r="J47" s="6"/>
      <c r="K47" s="6"/>
      <c r="L47" s="6"/>
      <c r="M47" s="1"/>
      <c r="N47" s="1"/>
      <c r="O47" s="1"/>
      <c r="P47" s="1"/>
      <c r="Q47" s="6"/>
      <c r="R47" s="1"/>
      <c r="S47" s="1"/>
      <c r="T47" s="1"/>
      <c r="U47" s="1"/>
      <c r="V47" s="1"/>
      <c r="W47" s="1"/>
      <c r="X47" s="1"/>
      <c r="Y47" s="1"/>
      <c r="Z47" s="1"/>
      <c r="AA47" s="1"/>
      <c r="AB47" s="125"/>
      <c r="AC47" s="125"/>
      <c r="AD47" s="125"/>
      <c r="AE47" s="125"/>
      <c r="AF47" s="6"/>
      <c r="AG47" s="125"/>
      <c r="AH47" s="125"/>
      <c r="AI47" s="125"/>
      <c r="AJ47" s="125"/>
      <c r="AK47" s="6"/>
      <c r="AL47" s="125"/>
      <c r="AM47" s="125"/>
      <c r="AN47" s="125"/>
      <c r="AO47" s="125"/>
      <c r="AP47" s="1"/>
      <c r="AQ47" s="125"/>
      <c r="AR47" s="125"/>
      <c r="AS47" s="125"/>
      <c r="AT47" s="125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8"/>
    </row>
    <row r="48" spans="1:77" s="9" customFormat="1" x14ac:dyDescent="0.25">
      <c r="A48" s="1"/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1"/>
      <c r="N48" s="1"/>
      <c r="O48" s="1"/>
      <c r="P48" s="1"/>
      <c r="Q48" s="6"/>
      <c r="R48" s="1"/>
      <c r="S48" s="1"/>
      <c r="T48" s="1"/>
      <c r="U48" s="1"/>
      <c r="V48" s="1"/>
      <c r="W48" s="1"/>
      <c r="X48" s="1"/>
      <c r="Y48" s="1"/>
      <c r="Z48" s="1"/>
      <c r="AA48" s="1"/>
      <c r="AB48" s="18">
        <v>2</v>
      </c>
      <c r="AC48" s="18">
        <v>6</v>
      </c>
      <c r="AD48" s="18">
        <v>3</v>
      </c>
      <c r="AE48" s="18">
        <v>9</v>
      </c>
      <c r="AF48" s="6"/>
      <c r="AG48" s="18">
        <v>2</v>
      </c>
      <c r="AH48" s="18">
        <v>2</v>
      </c>
      <c r="AI48" s="18">
        <v>4</v>
      </c>
      <c r="AJ48" s="18">
        <v>6</v>
      </c>
      <c r="AK48" s="6"/>
      <c r="AL48" s="18">
        <v>3</v>
      </c>
      <c r="AM48" s="18">
        <v>6</v>
      </c>
      <c r="AN48" s="18">
        <v>3</v>
      </c>
      <c r="AO48" s="18">
        <v>9</v>
      </c>
      <c r="AP48" s="1"/>
      <c r="AQ48" s="18">
        <v>3</v>
      </c>
      <c r="AR48" s="18">
        <v>2</v>
      </c>
      <c r="AS48" s="18">
        <v>4</v>
      </c>
      <c r="AT48" s="18">
        <v>6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8"/>
    </row>
    <row r="49" spans="1:77" s="9" customFormat="1" ht="13.5" customHeight="1" x14ac:dyDescent="0.25">
      <c r="A49" s="1"/>
      <c r="B49" s="1"/>
      <c r="C49" s="6"/>
      <c r="D49" s="6"/>
      <c r="E49" s="6"/>
      <c r="F49" s="6"/>
      <c r="G49" s="6"/>
      <c r="H49" s="6"/>
      <c r="I49" s="6"/>
      <c r="J49" s="6"/>
      <c r="K49" s="6"/>
      <c r="L49" s="6"/>
      <c r="M49" s="1"/>
      <c r="N49" s="1"/>
      <c r="O49" s="1"/>
      <c r="P49" s="1"/>
      <c r="Q49" s="6"/>
      <c r="R49" s="6"/>
      <c r="S49" s="6"/>
      <c r="T49" s="6"/>
      <c r="U49" s="6"/>
      <c r="V49" s="6"/>
      <c r="W49" s="1"/>
      <c r="X49" s="1"/>
      <c r="Y49" s="1"/>
      <c r="Z49" s="1"/>
      <c r="AA49" s="1"/>
      <c r="AB49" s="1"/>
      <c r="AC49" s="1"/>
      <c r="AD49" s="1"/>
      <c r="AE49" s="1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8"/>
    </row>
    <row r="50" spans="1:77" s="9" customFormat="1" x14ac:dyDescent="0.25">
      <c r="A50" s="1"/>
      <c r="B50" s="1"/>
      <c r="C50" s="113" t="s">
        <v>15</v>
      </c>
      <c r="D50" s="113"/>
      <c r="E50" s="113" t="s">
        <v>16</v>
      </c>
      <c r="F50" s="113"/>
      <c r="G50" s="1"/>
      <c r="H50" s="113" t="s">
        <v>15</v>
      </c>
      <c r="I50" s="113"/>
      <c r="J50" s="113" t="s">
        <v>16</v>
      </c>
      <c r="K50" s="11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29" t="s">
        <v>15</v>
      </c>
      <c r="X50" s="129"/>
      <c r="Y50" s="129" t="s">
        <v>16</v>
      </c>
      <c r="Z50" s="129"/>
      <c r="AA50" s="1"/>
      <c r="AB50" s="129" t="s">
        <v>15</v>
      </c>
      <c r="AC50" s="129"/>
      <c r="AD50" s="129" t="s">
        <v>16</v>
      </c>
      <c r="AE50" s="129"/>
      <c r="AF50" s="6"/>
      <c r="AG50" s="129" t="s">
        <v>15</v>
      </c>
      <c r="AH50" s="129"/>
      <c r="AI50" s="129" t="s">
        <v>16</v>
      </c>
      <c r="AJ50" s="129"/>
      <c r="AK50" s="6"/>
      <c r="AL50" s="129" t="s">
        <v>15</v>
      </c>
      <c r="AM50" s="129"/>
      <c r="AN50" s="129" t="s">
        <v>16</v>
      </c>
      <c r="AO50" s="129"/>
      <c r="AP50" s="1"/>
      <c r="AQ50" s="1"/>
      <c r="AR50" s="1"/>
      <c r="AS50" s="1"/>
      <c r="AT50" s="1"/>
      <c r="AU50" s="10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8"/>
    </row>
    <row r="51" spans="1:77" s="9" customFormat="1" ht="14.45" customHeight="1" x14ac:dyDescent="0.25">
      <c r="A51" s="1"/>
      <c r="B51" s="1"/>
      <c r="C51" s="126" t="s">
        <v>57</v>
      </c>
      <c r="D51" s="126"/>
      <c r="E51" s="126"/>
      <c r="F51" s="126"/>
      <c r="G51" s="1"/>
      <c r="H51" s="127" t="s">
        <v>199</v>
      </c>
      <c r="I51" s="127"/>
      <c r="J51" s="127"/>
      <c r="K51" s="12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28" t="s">
        <v>58</v>
      </c>
      <c r="X51" s="128"/>
      <c r="Y51" s="128"/>
      <c r="Z51" s="128"/>
      <c r="AA51" s="1"/>
      <c r="AB51" s="128" t="s">
        <v>59</v>
      </c>
      <c r="AC51" s="128"/>
      <c r="AD51" s="128"/>
      <c r="AE51" s="128"/>
      <c r="AF51" s="6"/>
      <c r="AG51" s="128" t="s">
        <v>60</v>
      </c>
      <c r="AH51" s="128"/>
      <c r="AI51" s="128"/>
      <c r="AJ51" s="128"/>
      <c r="AK51" s="6"/>
      <c r="AL51" s="128" t="s">
        <v>61</v>
      </c>
      <c r="AM51" s="128"/>
      <c r="AN51" s="128"/>
      <c r="AO51" s="128"/>
      <c r="AP51" s="1"/>
      <c r="AQ51" s="1"/>
      <c r="AR51" s="1"/>
      <c r="AS51" s="1"/>
      <c r="AT51" s="1"/>
      <c r="AU51" s="10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8"/>
    </row>
    <row r="52" spans="1:77" s="9" customFormat="1" ht="21.6" customHeight="1" x14ac:dyDescent="0.25">
      <c r="A52" s="1"/>
      <c r="B52" s="1"/>
      <c r="C52" s="126"/>
      <c r="D52" s="126"/>
      <c r="E52" s="126"/>
      <c r="F52" s="126"/>
      <c r="G52" s="1"/>
      <c r="H52" s="127"/>
      <c r="I52" s="127"/>
      <c r="J52" s="127"/>
      <c r="K52" s="12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28"/>
      <c r="X52" s="128"/>
      <c r="Y52" s="128"/>
      <c r="Z52" s="128"/>
      <c r="AA52" s="1"/>
      <c r="AB52" s="128"/>
      <c r="AC52" s="128"/>
      <c r="AD52" s="128"/>
      <c r="AE52" s="128"/>
      <c r="AF52" s="6"/>
      <c r="AG52" s="128"/>
      <c r="AH52" s="128"/>
      <c r="AI52" s="128"/>
      <c r="AJ52" s="128"/>
      <c r="AK52" s="6"/>
      <c r="AL52" s="128"/>
      <c r="AM52" s="128"/>
      <c r="AN52" s="128"/>
      <c r="AO52" s="128"/>
      <c r="AP52" s="1"/>
      <c r="AQ52" s="1"/>
      <c r="AR52" s="1"/>
      <c r="AS52" s="1"/>
      <c r="AT52" s="1"/>
      <c r="AU52" s="10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8"/>
    </row>
    <row r="53" spans="1:77" s="9" customFormat="1" x14ac:dyDescent="0.25">
      <c r="A53" s="1"/>
      <c r="B53" s="1"/>
      <c r="C53" s="19">
        <v>0</v>
      </c>
      <c r="D53" s="19">
        <v>0</v>
      </c>
      <c r="E53" s="19">
        <v>0</v>
      </c>
      <c r="F53" s="19">
        <v>0</v>
      </c>
      <c r="G53" s="1"/>
      <c r="H53" s="19">
        <v>2</v>
      </c>
      <c r="I53" s="19">
        <v>2</v>
      </c>
      <c r="J53" s="19">
        <v>4</v>
      </c>
      <c r="K53" s="19">
        <v>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9">
        <v>0</v>
      </c>
      <c r="X53" s="19">
        <v>0</v>
      </c>
      <c r="Y53" s="19">
        <v>0</v>
      </c>
      <c r="Z53" s="19">
        <v>0</v>
      </c>
      <c r="AA53" s="1"/>
      <c r="AB53" s="19">
        <v>2</v>
      </c>
      <c r="AC53" s="19">
        <v>2</v>
      </c>
      <c r="AD53" s="19">
        <v>4</v>
      </c>
      <c r="AE53" s="19">
        <v>6</v>
      </c>
      <c r="AF53" s="6"/>
      <c r="AG53" s="19">
        <v>2</v>
      </c>
      <c r="AH53" s="19">
        <v>2</v>
      </c>
      <c r="AI53" s="19">
        <v>4</v>
      </c>
      <c r="AJ53" s="19">
        <v>6</v>
      </c>
      <c r="AK53" s="6"/>
      <c r="AL53" s="19">
        <v>2</v>
      </c>
      <c r="AM53" s="19">
        <v>2</v>
      </c>
      <c r="AN53" s="19">
        <v>4</v>
      </c>
      <c r="AO53" s="19">
        <v>6</v>
      </c>
      <c r="AP53" s="1"/>
      <c r="AQ53" s="1"/>
      <c r="AR53" s="1"/>
      <c r="AS53" s="1"/>
      <c r="AT53" s="1"/>
      <c r="AU53" s="10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8"/>
    </row>
    <row r="54" spans="1:77" s="9" customFormat="1" x14ac:dyDescent="0.25">
      <c r="A54" s="1"/>
      <c r="B54" s="1"/>
      <c r="C54" s="6"/>
      <c r="D54" s="6"/>
      <c r="E54" s="6"/>
      <c r="F54" s="6"/>
      <c r="G54" s="1"/>
      <c r="H54" s="6"/>
      <c r="I54" s="6"/>
      <c r="J54" s="6"/>
      <c r="K54" s="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0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8"/>
    </row>
    <row r="55" spans="1:77" s="9" customFormat="1" x14ac:dyDescent="0.25">
      <c r="A55" s="1"/>
      <c r="B55" s="1"/>
      <c r="C55" s="111"/>
      <c r="D55" s="111"/>
      <c r="E55" s="111"/>
      <c r="F55" s="111"/>
      <c r="G55" s="6"/>
      <c r="H55" s="113" t="s">
        <v>15</v>
      </c>
      <c r="I55" s="113"/>
      <c r="J55" s="113" t="s">
        <v>16</v>
      </c>
      <c r="K55" s="113"/>
      <c r="L55" s="6"/>
      <c r="M55" s="113" t="s">
        <v>15</v>
      </c>
      <c r="N55" s="113"/>
      <c r="O55" s="113" t="s">
        <v>16</v>
      </c>
      <c r="P55" s="113"/>
      <c r="Q55" s="1"/>
      <c r="R55" s="1"/>
      <c r="S55" s="1"/>
      <c r="T55" s="1"/>
      <c r="U55" s="1"/>
      <c r="V55" s="6"/>
      <c r="W55" s="1"/>
      <c r="X55" s="1"/>
      <c r="Y55" s="1"/>
      <c r="Z55" s="1"/>
      <c r="AA55" s="6"/>
      <c r="AB55" s="129" t="s">
        <v>15</v>
      </c>
      <c r="AC55" s="129"/>
      <c r="AD55" s="129" t="s">
        <v>22</v>
      </c>
      <c r="AE55" s="130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6"/>
      <c r="AQ55" s="6"/>
      <c r="AR55" s="6"/>
      <c r="AS55" s="6"/>
      <c r="AT55" s="6"/>
      <c r="AU55" s="10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8"/>
    </row>
    <row r="56" spans="1:77" s="9" customFormat="1" ht="15" customHeight="1" x14ac:dyDescent="0.25">
      <c r="A56" s="1"/>
      <c r="B56" s="1"/>
      <c r="C56" s="119"/>
      <c r="D56" s="119"/>
      <c r="E56" s="119"/>
      <c r="F56" s="119"/>
      <c r="G56" s="6"/>
      <c r="H56" s="131" t="s">
        <v>62</v>
      </c>
      <c r="I56" s="131"/>
      <c r="J56" s="131"/>
      <c r="K56" s="131"/>
      <c r="L56" s="6"/>
      <c r="M56" s="132" t="s">
        <v>63</v>
      </c>
      <c r="N56" s="132"/>
      <c r="O56" s="132"/>
      <c r="P56" s="132"/>
      <c r="Q56" s="1"/>
      <c r="R56" s="1"/>
      <c r="S56" s="1"/>
      <c r="T56" s="1"/>
      <c r="U56" s="1"/>
      <c r="V56" s="6"/>
      <c r="W56" s="1"/>
      <c r="X56" s="1"/>
      <c r="Y56" s="1"/>
      <c r="Z56" s="1"/>
      <c r="AA56" s="6"/>
      <c r="AB56" s="133" t="s">
        <v>64</v>
      </c>
      <c r="AC56" s="133"/>
      <c r="AD56" s="133"/>
      <c r="AE56" s="134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6"/>
      <c r="AQ56" s="6"/>
      <c r="AR56" s="6"/>
      <c r="AS56" s="6"/>
      <c r="AT56" s="6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8"/>
    </row>
    <row r="57" spans="1:77" s="9" customFormat="1" x14ac:dyDescent="0.25">
      <c r="A57" s="1"/>
      <c r="B57" s="1"/>
      <c r="C57" s="119"/>
      <c r="D57" s="119"/>
      <c r="E57" s="119"/>
      <c r="F57" s="119"/>
      <c r="G57" s="6"/>
      <c r="H57" s="131"/>
      <c r="I57" s="131"/>
      <c r="J57" s="131"/>
      <c r="K57" s="131"/>
      <c r="L57" s="6"/>
      <c r="M57" s="132"/>
      <c r="N57" s="132"/>
      <c r="O57" s="132"/>
      <c r="P57" s="132"/>
      <c r="Q57" s="1"/>
      <c r="R57" s="1"/>
      <c r="S57" s="1"/>
      <c r="T57" s="1"/>
      <c r="U57" s="1"/>
      <c r="V57" s="6"/>
      <c r="W57" s="1"/>
      <c r="X57" s="1"/>
      <c r="Y57" s="1"/>
      <c r="Z57" s="1"/>
      <c r="AA57" s="6"/>
      <c r="AB57" s="133"/>
      <c r="AC57" s="133"/>
      <c r="AD57" s="133"/>
      <c r="AE57" s="134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6"/>
      <c r="AQ57" s="6"/>
      <c r="AR57" s="6"/>
      <c r="AS57" s="6"/>
      <c r="AT57" s="6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8"/>
    </row>
    <row r="58" spans="1:77" s="9" customFormat="1" x14ac:dyDescent="0.25">
      <c r="A58" s="1"/>
      <c r="B58" s="1"/>
      <c r="C58" s="6"/>
      <c r="D58" s="6"/>
      <c r="E58" s="6"/>
      <c r="F58" s="6"/>
      <c r="G58" s="6"/>
      <c r="H58" s="19">
        <v>0</v>
      </c>
      <c r="I58" s="19">
        <v>0</v>
      </c>
      <c r="J58" s="19">
        <v>0</v>
      </c>
      <c r="K58" s="19">
        <v>0</v>
      </c>
      <c r="L58" s="6"/>
      <c r="M58" s="19">
        <v>2</v>
      </c>
      <c r="N58" s="19">
        <v>2</v>
      </c>
      <c r="O58" s="19">
        <v>4</v>
      </c>
      <c r="P58" s="19">
        <v>6</v>
      </c>
      <c r="Q58" s="1"/>
      <c r="R58" s="1"/>
      <c r="S58" s="1"/>
      <c r="T58" s="1"/>
      <c r="U58" s="1"/>
      <c r="V58" s="6"/>
      <c r="W58" s="1"/>
      <c r="X58" s="1"/>
      <c r="Y58" s="1"/>
      <c r="Z58" s="1"/>
      <c r="AA58" s="6"/>
      <c r="AB58" s="19">
        <v>1</v>
      </c>
      <c r="AC58" s="19">
        <v>2</v>
      </c>
      <c r="AD58" s="19">
        <v>1</v>
      </c>
      <c r="AE58" s="20">
        <v>3</v>
      </c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6"/>
      <c r="AQ58" s="6"/>
      <c r="AR58" s="6"/>
      <c r="AS58" s="6"/>
      <c r="AT58" s="6"/>
      <c r="AU58" s="10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8"/>
    </row>
    <row r="59" spans="1:77" s="9" customFormat="1" x14ac:dyDescent="0.25">
      <c r="A59" s="1"/>
      <c r="B59" s="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10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8"/>
    </row>
    <row r="60" spans="1:77" s="9" customFormat="1" ht="15" customHeight="1" x14ac:dyDescent="0.25">
      <c r="A60" s="1"/>
      <c r="B60" s="1"/>
      <c r="C60" s="113" t="s">
        <v>15</v>
      </c>
      <c r="D60" s="113"/>
      <c r="E60" s="113" t="s">
        <v>16</v>
      </c>
      <c r="F60" s="113"/>
      <c r="G60" s="1"/>
      <c r="H60" s="122" t="s">
        <v>15</v>
      </c>
      <c r="I60" s="123"/>
      <c r="J60" s="122" t="s">
        <v>16</v>
      </c>
      <c r="K60" s="123"/>
      <c r="L60" s="1"/>
      <c r="M60" s="122" t="s">
        <v>15</v>
      </c>
      <c r="N60" s="123"/>
      <c r="O60" s="122" t="s">
        <v>16</v>
      </c>
      <c r="P60" s="123"/>
      <c r="Q60" s="1"/>
      <c r="R60" s="1"/>
      <c r="S60" s="1"/>
      <c r="T60" s="1"/>
      <c r="U60" s="1"/>
      <c r="V60" s="6"/>
      <c r="W60" s="122" t="s">
        <v>15</v>
      </c>
      <c r="X60" s="123"/>
      <c r="Y60" s="122" t="s">
        <v>16</v>
      </c>
      <c r="Z60" s="123"/>
      <c r="AA60" s="6"/>
      <c r="AB60" s="113" t="s">
        <v>15</v>
      </c>
      <c r="AC60" s="113"/>
      <c r="AD60" s="113" t="s">
        <v>16</v>
      </c>
      <c r="AE60" s="113"/>
      <c r="AF60" s="6"/>
      <c r="AG60" s="113" t="s">
        <v>15</v>
      </c>
      <c r="AH60" s="113"/>
      <c r="AI60" s="113" t="s">
        <v>16</v>
      </c>
      <c r="AJ60" s="113"/>
      <c r="AK60" s="6"/>
      <c r="AL60" s="1"/>
      <c r="AM60" s="1"/>
      <c r="AN60" s="1"/>
      <c r="AO60" s="1"/>
      <c r="AP60" s="6"/>
      <c r="AQ60" s="6"/>
      <c r="AR60" s="6"/>
      <c r="AS60" s="6"/>
      <c r="AT60" s="6"/>
      <c r="AU60" s="10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8"/>
    </row>
    <row r="61" spans="1:77" s="9" customFormat="1" ht="15" customHeight="1" x14ac:dyDescent="0.25">
      <c r="A61" s="1"/>
      <c r="B61" s="1"/>
      <c r="C61" s="128" t="s">
        <v>65</v>
      </c>
      <c r="D61" s="128"/>
      <c r="E61" s="128"/>
      <c r="F61" s="128"/>
      <c r="G61" s="1"/>
      <c r="H61" s="135" t="s">
        <v>66</v>
      </c>
      <c r="I61" s="136"/>
      <c r="J61" s="136"/>
      <c r="K61" s="137"/>
      <c r="L61" s="1"/>
      <c r="M61" s="135" t="s">
        <v>67</v>
      </c>
      <c r="N61" s="136"/>
      <c r="O61" s="136"/>
      <c r="P61" s="137"/>
      <c r="Q61" s="1"/>
      <c r="R61" s="1"/>
      <c r="S61" s="1"/>
      <c r="T61" s="1"/>
      <c r="U61" s="1"/>
      <c r="V61" s="6"/>
      <c r="W61" s="141" t="s">
        <v>68</v>
      </c>
      <c r="X61" s="142"/>
      <c r="Y61" s="142"/>
      <c r="Z61" s="143"/>
      <c r="AA61" s="6"/>
      <c r="AB61" s="132" t="s">
        <v>69</v>
      </c>
      <c r="AC61" s="132"/>
      <c r="AD61" s="132"/>
      <c r="AE61" s="132"/>
      <c r="AF61" s="6"/>
      <c r="AG61" s="132" t="s">
        <v>70</v>
      </c>
      <c r="AH61" s="132"/>
      <c r="AI61" s="132"/>
      <c r="AJ61" s="132"/>
      <c r="AK61" s="6"/>
      <c r="AL61" s="1"/>
      <c r="AM61" s="1"/>
      <c r="AN61" s="1"/>
      <c r="AO61" s="1"/>
      <c r="AP61" s="6"/>
      <c r="AQ61" s="6"/>
      <c r="AR61" s="6"/>
      <c r="AS61" s="6"/>
      <c r="AT61" s="6"/>
      <c r="AU61" s="10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8"/>
    </row>
    <row r="62" spans="1:77" s="9" customFormat="1" x14ac:dyDescent="0.25">
      <c r="A62" s="1"/>
      <c r="B62" s="1"/>
      <c r="C62" s="128"/>
      <c r="D62" s="128"/>
      <c r="E62" s="128"/>
      <c r="F62" s="128"/>
      <c r="G62" s="1"/>
      <c r="H62" s="138"/>
      <c r="I62" s="139"/>
      <c r="J62" s="139"/>
      <c r="K62" s="140"/>
      <c r="L62" s="1"/>
      <c r="M62" s="138"/>
      <c r="N62" s="139"/>
      <c r="O62" s="139"/>
      <c r="P62" s="140"/>
      <c r="Q62" s="1"/>
      <c r="R62" s="1"/>
      <c r="S62" s="1"/>
      <c r="T62" s="1"/>
      <c r="U62" s="1"/>
      <c r="V62" s="6"/>
      <c r="W62" s="144"/>
      <c r="X62" s="145"/>
      <c r="Y62" s="145"/>
      <c r="Z62" s="146"/>
      <c r="AA62" s="6"/>
      <c r="AB62" s="132"/>
      <c r="AC62" s="132"/>
      <c r="AD62" s="132"/>
      <c r="AE62" s="132"/>
      <c r="AF62" s="6"/>
      <c r="AG62" s="132"/>
      <c r="AH62" s="132"/>
      <c r="AI62" s="132"/>
      <c r="AJ62" s="132"/>
      <c r="AK62" s="6"/>
      <c r="AL62" s="1"/>
      <c r="AM62" s="1"/>
      <c r="AN62" s="1"/>
      <c r="AO62" s="1"/>
      <c r="AP62" s="6"/>
      <c r="AQ62" s="6"/>
      <c r="AR62" s="6"/>
      <c r="AS62" s="6"/>
      <c r="AT62" s="6"/>
      <c r="AU62" s="10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8"/>
    </row>
    <row r="63" spans="1:77" s="9" customFormat="1" x14ac:dyDescent="0.25">
      <c r="A63" s="1"/>
      <c r="B63" s="1"/>
      <c r="C63" s="19">
        <v>0</v>
      </c>
      <c r="D63" s="19">
        <v>0</v>
      </c>
      <c r="E63" s="19">
        <v>0</v>
      </c>
      <c r="F63" s="19">
        <v>0</v>
      </c>
      <c r="G63" s="1"/>
      <c r="H63" s="19">
        <v>2</v>
      </c>
      <c r="I63" s="19">
        <v>2</v>
      </c>
      <c r="J63" s="19">
        <v>4</v>
      </c>
      <c r="K63" s="19">
        <v>6</v>
      </c>
      <c r="L63" s="1"/>
      <c r="M63" s="19">
        <v>2</v>
      </c>
      <c r="N63" s="19">
        <v>2</v>
      </c>
      <c r="O63" s="19">
        <v>4</v>
      </c>
      <c r="P63" s="19">
        <v>6</v>
      </c>
      <c r="Q63" s="1"/>
      <c r="R63" s="1"/>
      <c r="S63" s="1"/>
      <c r="T63" s="1"/>
      <c r="U63" s="1"/>
      <c r="V63" s="6"/>
      <c r="W63" s="19">
        <v>0</v>
      </c>
      <c r="X63" s="19">
        <v>0</v>
      </c>
      <c r="Y63" s="19">
        <v>0</v>
      </c>
      <c r="Z63" s="19">
        <v>0</v>
      </c>
      <c r="AA63" s="6"/>
      <c r="AB63" s="19">
        <v>2</v>
      </c>
      <c r="AC63" s="19">
        <v>2</v>
      </c>
      <c r="AD63" s="19">
        <v>4</v>
      </c>
      <c r="AE63" s="19">
        <v>6</v>
      </c>
      <c r="AF63" s="6"/>
      <c r="AG63" s="19">
        <v>2</v>
      </c>
      <c r="AH63" s="19">
        <v>2</v>
      </c>
      <c r="AI63" s="19">
        <v>4</v>
      </c>
      <c r="AJ63" s="19">
        <v>6</v>
      </c>
      <c r="AK63" s="6"/>
      <c r="AL63" s="1"/>
      <c r="AM63" s="1"/>
      <c r="AN63" s="1"/>
      <c r="AO63" s="1"/>
      <c r="AP63" s="6"/>
      <c r="AQ63" s="6"/>
      <c r="AR63" s="6"/>
      <c r="AS63" s="6"/>
      <c r="AT63" s="6"/>
      <c r="AU63" s="10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8"/>
    </row>
    <row r="64" spans="1:77" s="9" customFormat="1" x14ac:dyDescent="0.25">
      <c r="A64" s="1"/>
      <c r="B64" s="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10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8"/>
    </row>
    <row r="65" spans="1:81" s="9" customFormat="1" x14ac:dyDescent="0.25">
      <c r="A65" s="1"/>
      <c r="B65" s="1"/>
      <c r="C65" s="1"/>
      <c r="D65" s="1"/>
      <c r="E65" s="1"/>
      <c r="F65" s="1"/>
      <c r="G65" s="1"/>
      <c r="H65" s="113" t="s">
        <v>15</v>
      </c>
      <c r="I65" s="113"/>
      <c r="J65" s="113" t="s">
        <v>16</v>
      </c>
      <c r="K65" s="113"/>
      <c r="L65" s="6"/>
      <c r="M65" s="113" t="s">
        <v>15</v>
      </c>
      <c r="N65" s="113"/>
      <c r="O65" s="113" t="s">
        <v>16</v>
      </c>
      <c r="P65" s="113"/>
      <c r="Q65" s="6"/>
      <c r="R65" s="113" t="s">
        <v>15</v>
      </c>
      <c r="S65" s="113"/>
      <c r="T65" s="113" t="s">
        <v>16</v>
      </c>
      <c r="U65" s="113"/>
      <c r="V65" s="6"/>
      <c r="W65" s="113" t="s">
        <v>15</v>
      </c>
      <c r="X65" s="113"/>
      <c r="Y65" s="113" t="s">
        <v>16</v>
      </c>
      <c r="Z65" s="113"/>
      <c r="AA65" s="6"/>
      <c r="AB65" s="113" t="s">
        <v>15</v>
      </c>
      <c r="AC65" s="113"/>
      <c r="AD65" s="113" t="s">
        <v>16</v>
      </c>
      <c r="AE65" s="113"/>
      <c r="AF65" s="6"/>
      <c r="AG65" s="1"/>
      <c r="AH65" s="1"/>
      <c r="AI65" s="1"/>
      <c r="AJ65" s="1"/>
      <c r="AK65" s="6"/>
      <c r="AL65" s="1"/>
      <c r="AM65" s="1"/>
      <c r="AN65" s="1"/>
      <c r="AO65" s="1"/>
      <c r="AP65" s="1"/>
      <c r="AQ65" s="1"/>
      <c r="AR65" s="1"/>
      <c r="AS65" s="1"/>
      <c r="AT65" s="1"/>
      <c r="AU65" s="10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8"/>
    </row>
    <row r="66" spans="1:81" s="9" customFormat="1" ht="15" customHeight="1" x14ac:dyDescent="0.25">
      <c r="A66" s="1"/>
      <c r="B66" s="1"/>
      <c r="C66" s="1"/>
      <c r="D66" s="1"/>
      <c r="E66" s="1"/>
      <c r="F66" s="1"/>
      <c r="G66" s="1"/>
      <c r="H66" s="128" t="s">
        <v>71</v>
      </c>
      <c r="I66" s="128"/>
      <c r="J66" s="128"/>
      <c r="K66" s="128"/>
      <c r="L66" s="6"/>
      <c r="M66" s="132" t="s">
        <v>72</v>
      </c>
      <c r="N66" s="132"/>
      <c r="O66" s="132"/>
      <c r="P66" s="132"/>
      <c r="Q66" s="6"/>
      <c r="R66" s="132" t="s">
        <v>73</v>
      </c>
      <c r="S66" s="132"/>
      <c r="T66" s="132"/>
      <c r="U66" s="132"/>
      <c r="V66" s="6"/>
      <c r="W66" s="132" t="s">
        <v>74</v>
      </c>
      <c r="X66" s="132"/>
      <c r="Y66" s="132"/>
      <c r="Z66" s="132"/>
      <c r="AA66" s="6"/>
      <c r="AB66" s="132" t="s">
        <v>75</v>
      </c>
      <c r="AC66" s="132"/>
      <c r="AD66" s="132"/>
      <c r="AE66" s="132"/>
      <c r="AF66" s="6"/>
      <c r="AG66" s="1"/>
      <c r="AH66" s="1"/>
      <c r="AI66" s="1"/>
      <c r="AJ66" s="1"/>
      <c r="AK66" s="6"/>
      <c r="AL66" s="1"/>
      <c r="AM66" s="1"/>
      <c r="AN66" s="1"/>
      <c r="AO66" s="1"/>
      <c r="AP66" s="1"/>
      <c r="AQ66" s="1"/>
      <c r="AR66" s="1"/>
      <c r="AS66" s="1"/>
      <c r="AT66" s="1"/>
      <c r="AU66" s="10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8"/>
    </row>
    <row r="67" spans="1:81" s="9" customFormat="1" x14ac:dyDescent="0.25">
      <c r="A67" s="1"/>
      <c r="B67" s="1"/>
      <c r="C67" s="1"/>
      <c r="D67" s="1"/>
      <c r="E67" s="1"/>
      <c r="F67" s="1"/>
      <c r="G67" s="1"/>
      <c r="H67" s="128"/>
      <c r="I67" s="128"/>
      <c r="J67" s="128"/>
      <c r="K67" s="128"/>
      <c r="L67" s="6"/>
      <c r="M67" s="132"/>
      <c r="N67" s="132"/>
      <c r="O67" s="132"/>
      <c r="P67" s="132"/>
      <c r="Q67" s="6"/>
      <c r="R67" s="132"/>
      <c r="S67" s="132"/>
      <c r="T67" s="132"/>
      <c r="U67" s="132"/>
      <c r="V67" s="6"/>
      <c r="W67" s="132"/>
      <c r="X67" s="132"/>
      <c r="Y67" s="132"/>
      <c r="Z67" s="132"/>
      <c r="AA67" s="6"/>
      <c r="AB67" s="132"/>
      <c r="AC67" s="132"/>
      <c r="AD67" s="132"/>
      <c r="AE67" s="132"/>
      <c r="AF67" s="6"/>
      <c r="AG67" s="1"/>
      <c r="AH67" s="1"/>
      <c r="AI67" s="1"/>
      <c r="AJ67" s="1"/>
      <c r="AK67" s="6"/>
      <c r="AL67" s="1"/>
      <c r="AM67" s="1"/>
      <c r="AN67" s="1"/>
      <c r="AO67" s="1"/>
      <c r="AP67" s="1"/>
      <c r="AQ67" s="1"/>
      <c r="AR67" s="1"/>
      <c r="AS67" s="1"/>
      <c r="AT67" s="1"/>
      <c r="AU67" s="10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8"/>
    </row>
    <row r="68" spans="1:81" s="9" customFormat="1" x14ac:dyDescent="0.25">
      <c r="A68" s="1"/>
      <c r="B68" s="1"/>
      <c r="C68" s="1"/>
      <c r="D68" s="1"/>
      <c r="E68" s="1"/>
      <c r="F68" s="1"/>
      <c r="G68" s="1"/>
      <c r="H68" s="19">
        <v>0</v>
      </c>
      <c r="I68" s="19">
        <v>0</v>
      </c>
      <c r="J68" s="19">
        <v>0</v>
      </c>
      <c r="K68" s="19">
        <v>0</v>
      </c>
      <c r="L68" s="6"/>
      <c r="M68" s="19">
        <v>2</v>
      </c>
      <c r="N68" s="19">
        <v>2</v>
      </c>
      <c r="O68" s="19">
        <v>4</v>
      </c>
      <c r="P68" s="19">
        <v>6</v>
      </c>
      <c r="Q68" s="6"/>
      <c r="R68" s="19">
        <v>2</v>
      </c>
      <c r="S68" s="19">
        <v>2</v>
      </c>
      <c r="T68" s="19">
        <v>4</v>
      </c>
      <c r="U68" s="19">
        <v>6</v>
      </c>
      <c r="V68" s="6"/>
      <c r="W68" s="19">
        <v>2</v>
      </c>
      <c r="X68" s="19">
        <v>2</v>
      </c>
      <c r="Y68" s="19">
        <v>4</v>
      </c>
      <c r="Z68" s="19">
        <v>6</v>
      </c>
      <c r="AA68" s="6"/>
      <c r="AB68" s="19">
        <v>2</v>
      </c>
      <c r="AC68" s="19">
        <v>2</v>
      </c>
      <c r="AD68" s="19">
        <v>4</v>
      </c>
      <c r="AE68" s="19">
        <v>6</v>
      </c>
      <c r="AF68" s="6"/>
      <c r="AG68" s="1"/>
      <c r="AH68" s="1"/>
      <c r="AI68" s="1"/>
      <c r="AJ68" s="1"/>
      <c r="AK68" s="6"/>
      <c r="AL68" s="1"/>
      <c r="AM68" s="1"/>
      <c r="AN68" s="1"/>
      <c r="AO68" s="1"/>
      <c r="AP68" s="1"/>
      <c r="AQ68" s="1"/>
      <c r="AR68" s="1"/>
      <c r="AS68" s="1"/>
      <c r="AT68" s="1"/>
      <c r="AU68" s="10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8"/>
    </row>
    <row r="69" spans="1:81" s="9" customFormat="1" x14ac:dyDescent="0.25">
      <c r="A69" s="1"/>
      <c r="B69" s="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2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8"/>
    </row>
    <row r="70" spans="1:81" s="1" customFormat="1" x14ac:dyDescent="0.25">
      <c r="B70" s="6"/>
      <c r="C70" s="147">
        <f>C53+C13+C18+C38+C28+C58+C63+C68+C33+C23+C43+C48</f>
        <v>16</v>
      </c>
      <c r="D70" s="147"/>
      <c r="E70" s="6"/>
      <c r="F70" s="6"/>
      <c r="G70" s="6"/>
      <c r="H70" s="147">
        <f>H53+H13+H18+H38+H28+H58+H63+H68+H33+H23+H43+H48</f>
        <v>16</v>
      </c>
      <c r="I70" s="147"/>
      <c r="J70" s="6"/>
      <c r="K70" s="6"/>
      <c r="L70" s="6"/>
      <c r="M70" s="147">
        <f>M53+M13+M18+M38+M28+M58+M63+M68+M33+M23+M43+M48</f>
        <v>18</v>
      </c>
      <c r="N70" s="147"/>
      <c r="O70" s="6"/>
      <c r="P70" s="6"/>
      <c r="Q70" s="6"/>
      <c r="R70" s="147">
        <f>R53+R13+R18+R38+R28+R58+R63+R68+R33+R23+R43+R48</f>
        <v>18</v>
      </c>
      <c r="S70" s="147"/>
      <c r="T70" s="6"/>
      <c r="U70" s="6"/>
      <c r="V70" s="6"/>
      <c r="W70" s="147">
        <f>W53+W13+W18+W38+W28+W58+W63+W68+W33+W23+W43+W48</f>
        <v>17</v>
      </c>
      <c r="X70" s="147"/>
      <c r="Y70" s="6"/>
      <c r="Z70" s="6"/>
      <c r="AA70" s="6"/>
      <c r="AB70" s="147">
        <f>AB53+AB13+AB18+AB38+AB28+AB58+AB63+AB68+AB33+AB23+AB43+AB48</f>
        <v>18</v>
      </c>
      <c r="AC70" s="147"/>
      <c r="AD70" s="6"/>
      <c r="AE70" s="6"/>
      <c r="AF70" s="6"/>
      <c r="AG70" s="147">
        <f>AG53+AG13+AG18+AG38+AG28+AG58+AG63+AG68+AG33+AG23+AG43+AG48</f>
        <v>17</v>
      </c>
      <c r="AH70" s="147"/>
      <c r="AI70" s="6"/>
      <c r="AJ70" s="6"/>
      <c r="AK70" s="6"/>
      <c r="AL70" s="147">
        <f>AL53+AL13+AL18+AL38+AL28+AL58+AL63+AL68+AL33+AL23+AL43+AL48</f>
        <v>16</v>
      </c>
      <c r="AM70" s="147"/>
      <c r="AN70" s="6"/>
      <c r="AO70" s="6"/>
      <c r="AP70" s="6"/>
      <c r="AQ70" s="147">
        <f>AQ53+AQ13+AQ18+AQ38+AQ28+AQ58+AQ63+AQ68+AQ33+AQ23+AQ43+AQ48</f>
        <v>14</v>
      </c>
      <c r="AR70" s="147"/>
      <c r="AS70" s="6"/>
      <c r="AT70" s="10"/>
      <c r="AU70" s="23">
        <f>SUM(C70:AR70)</f>
        <v>150</v>
      </c>
    </row>
    <row r="71" spans="1:81" ht="15" customHeight="1" x14ac:dyDescent="0.25">
      <c r="C71" s="1"/>
      <c r="D71" s="1"/>
      <c r="E71" s="1"/>
      <c r="F71" s="1"/>
      <c r="H71" s="1"/>
      <c r="I71" s="1"/>
      <c r="J71" s="1"/>
      <c r="K71" s="1"/>
      <c r="M71" s="1"/>
      <c r="N71" s="1"/>
      <c r="O71" s="1"/>
      <c r="P71" s="1"/>
      <c r="R71" s="1"/>
      <c r="S71" s="1"/>
      <c r="T71" s="1"/>
      <c r="U71" s="1"/>
      <c r="W71" s="1"/>
      <c r="X71" s="1"/>
      <c r="Y71" s="1"/>
      <c r="Z71" s="1"/>
      <c r="AB71" s="1"/>
      <c r="AC71" s="1"/>
      <c r="AD71" s="1"/>
      <c r="AE71" s="1"/>
      <c r="AG71" s="1"/>
      <c r="AH71" s="1"/>
      <c r="AI71" s="1"/>
      <c r="AJ71" s="1"/>
      <c r="AL71" s="1"/>
      <c r="AM71" s="1"/>
      <c r="AN71" s="1"/>
      <c r="AO71" s="1"/>
      <c r="AQ71" s="1"/>
      <c r="AR71" s="1"/>
      <c r="AS71" s="1"/>
      <c r="AT71" s="1"/>
    </row>
    <row r="72" spans="1:81" ht="15" customHeight="1" x14ac:dyDescent="0.25">
      <c r="B72" s="24"/>
      <c r="C72" s="24"/>
      <c r="D72" s="24"/>
      <c r="E72" s="1"/>
      <c r="F72" s="152" t="s">
        <v>76</v>
      </c>
      <c r="G72" s="152"/>
      <c r="H72" s="152"/>
      <c r="I72" s="152"/>
      <c r="J72" s="152"/>
      <c r="K72" s="1"/>
      <c r="L72" s="25"/>
      <c r="M72" s="25"/>
      <c r="N72" s="25"/>
      <c r="O72" s="1"/>
      <c r="P72" s="152" t="s">
        <v>77</v>
      </c>
      <c r="Q72" s="152"/>
      <c r="R72" s="152"/>
      <c r="S72" s="152"/>
      <c r="T72" s="152"/>
      <c r="U72" s="23"/>
      <c r="V72" s="23"/>
      <c r="W72" s="23"/>
      <c r="X72" s="1"/>
      <c r="Y72" s="152" t="s">
        <v>78</v>
      </c>
      <c r="Z72" s="152"/>
      <c r="AA72" s="152"/>
      <c r="AB72" s="152"/>
      <c r="AC72" s="152"/>
      <c r="AD72" s="1"/>
      <c r="AE72" s="26"/>
      <c r="AF72" s="26"/>
      <c r="AG72" s="26"/>
      <c r="AH72" s="1"/>
      <c r="AI72" s="152" t="s">
        <v>79</v>
      </c>
      <c r="AJ72" s="152"/>
      <c r="AK72" s="152"/>
      <c r="AL72" s="152"/>
      <c r="AM72" s="152"/>
      <c r="AN72" s="1"/>
      <c r="AO72" s="27"/>
      <c r="AP72" s="27"/>
      <c r="AQ72" s="27"/>
      <c r="AR72" s="1"/>
      <c r="AS72" s="148" t="s">
        <v>80</v>
      </c>
      <c r="AT72" s="148"/>
      <c r="AU72" s="148"/>
      <c r="AV72" s="28"/>
      <c r="AW72" s="28"/>
      <c r="BX72"/>
    </row>
    <row r="73" spans="1:81" ht="15" customHeight="1" x14ac:dyDescent="0.25">
      <c r="B73" s="24"/>
      <c r="C73" s="24"/>
      <c r="D73" s="24"/>
      <c r="E73" s="1"/>
      <c r="F73" s="152"/>
      <c r="G73" s="152"/>
      <c r="H73" s="152"/>
      <c r="I73" s="152"/>
      <c r="J73" s="152"/>
      <c r="K73" s="1"/>
      <c r="L73" s="25"/>
      <c r="M73" s="25"/>
      <c r="N73" s="25"/>
      <c r="O73" s="1"/>
      <c r="P73" s="152"/>
      <c r="Q73" s="152"/>
      <c r="R73" s="152"/>
      <c r="S73" s="152"/>
      <c r="T73" s="152"/>
      <c r="U73" s="23"/>
      <c r="V73" s="23"/>
      <c r="W73" s="23"/>
      <c r="X73" s="1"/>
      <c r="Y73" s="152"/>
      <c r="Z73" s="152"/>
      <c r="AA73" s="152"/>
      <c r="AB73" s="152"/>
      <c r="AC73" s="152"/>
      <c r="AD73" s="1"/>
      <c r="AE73" s="26"/>
      <c r="AF73" s="26"/>
      <c r="AG73" s="26"/>
      <c r="AH73" s="1"/>
      <c r="AI73" s="152"/>
      <c r="AJ73" s="152"/>
      <c r="AK73" s="152"/>
      <c r="AL73" s="152"/>
      <c r="AM73" s="152"/>
      <c r="AN73" s="1"/>
      <c r="AO73" s="27"/>
      <c r="AP73" s="27"/>
      <c r="AQ73" s="27"/>
      <c r="AR73" s="1"/>
      <c r="AS73" s="148"/>
      <c r="AT73" s="148"/>
      <c r="AU73" s="148"/>
      <c r="AV73" s="28"/>
      <c r="AW73" s="28"/>
      <c r="BX73"/>
    </row>
    <row r="74" spans="1:81" ht="15.75" thickBot="1" x14ac:dyDescent="0.3">
      <c r="C74" s="1"/>
      <c r="D74" s="1"/>
      <c r="E74" s="1"/>
      <c r="F74" s="1"/>
      <c r="H74" s="1"/>
      <c r="I74" s="1"/>
      <c r="J74" s="1"/>
      <c r="K74" s="1"/>
      <c r="M74" s="1"/>
      <c r="O74" s="1"/>
      <c r="P74" s="1"/>
      <c r="R74" s="1"/>
      <c r="S74" s="1"/>
      <c r="T74" s="1"/>
      <c r="W74" s="1"/>
      <c r="X74" s="1"/>
      <c r="Y74" s="1"/>
      <c r="Z74" s="1"/>
      <c r="AB74" s="1"/>
      <c r="AC74" s="1"/>
      <c r="AD74" s="1"/>
      <c r="AE74" s="1"/>
      <c r="AG74" s="1"/>
      <c r="AH74" s="1"/>
      <c r="AI74" s="1"/>
      <c r="AJ74" s="1"/>
      <c r="AL74" s="1"/>
      <c r="AM74" s="1"/>
      <c r="AN74" s="1"/>
      <c r="AO74" s="1"/>
      <c r="AQ74" s="1"/>
      <c r="AR74" s="1"/>
      <c r="AS74" s="1"/>
      <c r="AT74" s="1"/>
    </row>
    <row r="75" spans="1:81" ht="24" customHeight="1" thickBot="1" x14ac:dyDescent="0.3">
      <c r="C75" s="1"/>
      <c r="D75" s="1"/>
      <c r="E75" s="1"/>
      <c r="F75" s="1"/>
      <c r="H75" s="29"/>
      <c r="I75" s="149" t="s">
        <v>81</v>
      </c>
      <c r="J75" s="150"/>
      <c r="K75" s="150"/>
      <c r="L75" s="150"/>
      <c r="M75" s="150"/>
      <c r="N75" s="150"/>
      <c r="O75" s="150"/>
      <c r="P75" s="151"/>
      <c r="Q75" s="149" t="s">
        <v>82</v>
      </c>
      <c r="R75" s="150"/>
      <c r="S75" s="150"/>
      <c r="T75" s="150"/>
      <c r="U75" s="150"/>
      <c r="V75" s="150"/>
      <c r="W75" s="149" t="s">
        <v>83</v>
      </c>
      <c r="X75" s="150"/>
      <c r="Y75" s="150"/>
      <c r="Z75" s="150"/>
      <c r="AA75" s="150"/>
      <c r="AB75" s="150"/>
      <c r="AC75" s="149" t="s">
        <v>84</v>
      </c>
      <c r="AD75" s="150"/>
      <c r="AE75" s="150"/>
      <c r="AF75" s="150"/>
      <c r="AG75" s="150"/>
      <c r="AH75" s="150"/>
      <c r="AI75" s="149" t="s">
        <v>85</v>
      </c>
      <c r="AJ75" s="150"/>
      <c r="AK75" s="150"/>
      <c r="AL75" s="150"/>
      <c r="AM75" s="150"/>
      <c r="AN75" s="151"/>
      <c r="AO75" s="1"/>
      <c r="AP75" s="30"/>
      <c r="AQ75" s="1"/>
      <c r="AR75" s="1"/>
      <c r="AS75" s="1"/>
      <c r="AT75" s="1"/>
      <c r="BY75" s="1"/>
      <c r="BZ75" s="1"/>
      <c r="CA75" s="1"/>
      <c r="CB75" s="1"/>
      <c r="CC75" s="1"/>
    </row>
    <row r="76" spans="1:81" ht="27.95" customHeight="1" thickBot="1" x14ac:dyDescent="0.3">
      <c r="B76" s="153"/>
      <c r="C76" s="153"/>
      <c r="D76" s="153"/>
      <c r="E76" s="153"/>
      <c r="F76" s="1"/>
      <c r="H76" s="1"/>
      <c r="I76" s="163" t="s">
        <v>86</v>
      </c>
      <c r="J76" s="164"/>
      <c r="K76" s="165" t="s">
        <v>87</v>
      </c>
      <c r="L76" s="166"/>
      <c r="M76" s="166"/>
      <c r="N76" s="166"/>
      <c r="O76" s="166"/>
      <c r="P76" s="167"/>
      <c r="Q76" s="168" t="s">
        <v>88</v>
      </c>
      <c r="R76" s="169"/>
      <c r="S76" s="169"/>
      <c r="T76" s="169"/>
      <c r="U76" s="169"/>
      <c r="V76" s="170"/>
      <c r="W76" s="160" t="s">
        <v>89</v>
      </c>
      <c r="X76" s="161"/>
      <c r="Y76" s="161"/>
      <c r="Z76" s="161"/>
      <c r="AA76" s="161"/>
      <c r="AB76" s="162"/>
      <c r="AC76" s="160" t="s">
        <v>90</v>
      </c>
      <c r="AD76" s="161"/>
      <c r="AE76" s="161"/>
      <c r="AF76" s="161"/>
      <c r="AG76" s="161"/>
      <c r="AH76" s="162"/>
      <c r="AI76" s="160" t="s">
        <v>91</v>
      </c>
      <c r="AJ76" s="161"/>
      <c r="AK76" s="161"/>
      <c r="AL76" s="161"/>
      <c r="AM76" s="161"/>
      <c r="AN76" s="162"/>
      <c r="AO76" s="1"/>
      <c r="AP76" s="30"/>
      <c r="AQ76" s="1"/>
      <c r="AR76" s="1"/>
      <c r="AS76" s="1"/>
      <c r="AT76" s="1"/>
      <c r="BS76"/>
      <c r="BT76"/>
      <c r="BU76"/>
      <c r="BV76"/>
      <c r="BW76"/>
      <c r="BX76"/>
    </row>
    <row r="77" spans="1:81" ht="35.1" customHeight="1" thickBot="1" x14ac:dyDescent="0.3">
      <c r="B77" s="153"/>
      <c r="C77" s="153"/>
      <c r="D77" s="153"/>
      <c r="E77" s="153"/>
      <c r="F77" s="1"/>
      <c r="H77" s="1"/>
      <c r="I77" s="154" t="s">
        <v>92</v>
      </c>
      <c r="J77" s="155"/>
      <c r="K77" s="154" t="s">
        <v>93</v>
      </c>
      <c r="L77" s="156"/>
      <c r="M77" s="156"/>
      <c r="N77" s="156"/>
      <c r="O77" s="156"/>
      <c r="P77" s="155"/>
      <c r="Q77" s="157" t="s">
        <v>94</v>
      </c>
      <c r="R77" s="158"/>
      <c r="S77" s="158"/>
      <c r="T77" s="158"/>
      <c r="U77" s="158"/>
      <c r="V77" s="159"/>
      <c r="W77" s="157" t="s">
        <v>95</v>
      </c>
      <c r="X77" s="158"/>
      <c r="Y77" s="158"/>
      <c r="Z77" s="158"/>
      <c r="AA77" s="158"/>
      <c r="AB77" s="159"/>
      <c r="AC77" s="157" t="s">
        <v>96</v>
      </c>
      <c r="AD77" s="158"/>
      <c r="AE77" s="158"/>
      <c r="AF77" s="158"/>
      <c r="AG77" s="158"/>
      <c r="AH77" s="159"/>
      <c r="AI77" s="157" t="s">
        <v>97</v>
      </c>
      <c r="AJ77" s="158"/>
      <c r="AK77" s="158"/>
      <c r="AL77" s="158"/>
      <c r="AM77" s="158"/>
      <c r="AN77" s="159"/>
      <c r="AO77" s="1"/>
      <c r="AP77" s="30"/>
      <c r="AQ77" s="1"/>
      <c r="AR77" s="1"/>
      <c r="AS77" s="1"/>
      <c r="AT77" s="1"/>
      <c r="BS77"/>
      <c r="BT77"/>
      <c r="BU77"/>
      <c r="BV77"/>
      <c r="BW77"/>
      <c r="BX77"/>
    </row>
    <row r="78" spans="1:81" ht="41.25" customHeight="1" thickBot="1" x14ac:dyDescent="0.3">
      <c r="B78" s="153"/>
      <c r="C78" s="153"/>
      <c r="D78" s="153"/>
      <c r="E78" s="153"/>
      <c r="F78" s="1"/>
      <c r="H78" s="1"/>
      <c r="I78" s="154" t="s">
        <v>92</v>
      </c>
      <c r="J78" s="155"/>
      <c r="K78" s="154" t="s">
        <v>194</v>
      </c>
      <c r="L78" s="156"/>
      <c r="M78" s="156"/>
      <c r="N78" s="156"/>
      <c r="O78" s="156"/>
      <c r="P78" s="155"/>
      <c r="Q78" s="157" t="s">
        <v>196</v>
      </c>
      <c r="R78" s="158"/>
      <c r="S78" s="158"/>
      <c r="T78" s="158"/>
      <c r="U78" s="158"/>
      <c r="V78" s="159"/>
      <c r="W78" s="157" t="s">
        <v>195</v>
      </c>
      <c r="X78" s="158"/>
      <c r="Y78" s="158"/>
      <c r="Z78" s="158"/>
      <c r="AA78" s="158"/>
      <c r="AB78" s="159"/>
      <c r="AC78" s="157" t="s">
        <v>197</v>
      </c>
      <c r="AD78" s="158"/>
      <c r="AE78" s="158"/>
      <c r="AF78" s="158"/>
      <c r="AG78" s="158"/>
      <c r="AH78" s="159"/>
      <c r="AI78" s="157" t="s">
        <v>198</v>
      </c>
      <c r="AJ78" s="158"/>
      <c r="AK78" s="158"/>
      <c r="AL78" s="158"/>
      <c r="AM78" s="158"/>
      <c r="AN78" s="159"/>
      <c r="AO78" s="1"/>
      <c r="AP78" s="30"/>
      <c r="AQ78" s="1"/>
      <c r="AR78" s="1"/>
      <c r="AS78" s="1"/>
      <c r="AT78" s="1"/>
      <c r="BS78"/>
      <c r="BT78"/>
      <c r="BU78"/>
      <c r="BV78"/>
      <c r="BW78"/>
      <c r="BX78"/>
    </row>
    <row r="79" spans="1:81" x14ac:dyDescent="0.25">
      <c r="C79" s="31"/>
      <c r="D79" s="1"/>
      <c r="E79" s="1"/>
      <c r="F79" s="1"/>
      <c r="H79" s="31"/>
      <c r="I79" s="1"/>
      <c r="J79" s="1"/>
      <c r="K79" s="1"/>
      <c r="M79" s="1"/>
      <c r="N79" s="1"/>
      <c r="O79" s="1"/>
      <c r="P79" s="1"/>
      <c r="R79" s="1"/>
      <c r="S79" s="1"/>
      <c r="T79" s="1"/>
      <c r="U79" s="1"/>
      <c r="W79" s="31"/>
      <c r="X79" s="1"/>
      <c r="Y79" s="1"/>
      <c r="Z79" s="1"/>
      <c r="AB79" s="1"/>
      <c r="AC79" s="1"/>
      <c r="AD79" s="1"/>
      <c r="AE79" s="1"/>
      <c r="AG79" s="1"/>
      <c r="AH79" s="1"/>
      <c r="AI79" s="1"/>
      <c r="AJ79" s="1"/>
      <c r="AL79" s="1"/>
      <c r="AM79" s="1"/>
      <c r="AN79" s="1"/>
      <c r="AO79" s="1"/>
      <c r="AQ79" s="1"/>
      <c r="AR79" s="1"/>
      <c r="AS79" s="1"/>
      <c r="AT79" s="1"/>
    </row>
    <row r="80" spans="1:81" x14ac:dyDescent="0.25">
      <c r="C80" s="1"/>
      <c r="D80" s="1"/>
      <c r="E80" s="1"/>
    </row>
    <row r="81" spans="3:46" x14ac:dyDescent="0.25">
      <c r="C81" s="31"/>
      <c r="D81" s="1"/>
      <c r="E81" s="1"/>
      <c r="F81" s="1"/>
      <c r="H81" s="31"/>
      <c r="I81" s="1"/>
      <c r="J81" s="1"/>
      <c r="K81" s="1"/>
      <c r="M81" s="1"/>
      <c r="N81" s="1"/>
      <c r="O81" s="1"/>
      <c r="P81" s="1"/>
      <c r="R81" s="1"/>
      <c r="S81" s="1"/>
      <c r="T81" s="1"/>
      <c r="U81" s="1"/>
    </row>
    <row r="82" spans="3:46" x14ac:dyDescent="0.25">
      <c r="C82" s="32"/>
      <c r="D82" s="1"/>
      <c r="E82" s="1"/>
      <c r="F82" s="1"/>
      <c r="H82" s="32"/>
      <c r="I82" s="1"/>
      <c r="J82" s="1"/>
      <c r="K82" s="1"/>
      <c r="M82" s="1"/>
      <c r="N82" s="1"/>
      <c r="O82" s="1"/>
      <c r="P82" s="1"/>
      <c r="R82" s="1"/>
      <c r="S82" s="1"/>
      <c r="T82" s="1"/>
      <c r="U82" s="1"/>
    </row>
    <row r="83" spans="3:46" x14ac:dyDescent="0.25">
      <c r="C83" s="31"/>
      <c r="D83" s="1"/>
      <c r="E83" s="1"/>
      <c r="F83" s="1"/>
      <c r="H83" s="31"/>
      <c r="I83" s="1"/>
      <c r="J83" s="1"/>
      <c r="K83" s="1"/>
      <c r="M83" s="1"/>
      <c r="N83" s="1"/>
      <c r="O83" s="1"/>
      <c r="P83" s="1"/>
      <c r="R83" s="1"/>
      <c r="S83" s="1"/>
      <c r="T83" s="1"/>
      <c r="U83" s="1"/>
      <c r="W83" s="31"/>
      <c r="X83" s="1"/>
      <c r="Y83" s="1"/>
      <c r="Z83" s="1"/>
      <c r="AB83" s="1"/>
      <c r="AC83" s="1"/>
      <c r="AD83" s="1"/>
      <c r="AE83" s="1"/>
      <c r="AG83" s="1"/>
      <c r="AH83" s="1"/>
      <c r="AI83" s="1"/>
      <c r="AJ83" s="1"/>
      <c r="AL83" s="1"/>
      <c r="AM83" s="1"/>
      <c r="AN83" s="1"/>
      <c r="AO83" s="1"/>
      <c r="AQ83" s="1"/>
      <c r="AR83" s="1"/>
      <c r="AS83" s="1"/>
      <c r="AT83" s="1"/>
    </row>
    <row r="84" spans="3:46" x14ac:dyDescent="0.25">
      <c r="C84" s="1"/>
      <c r="D84" s="1"/>
      <c r="E84" s="1"/>
      <c r="F84" s="1"/>
      <c r="H84" s="1"/>
      <c r="I84" s="1"/>
      <c r="J84" s="1"/>
      <c r="K84" s="1"/>
      <c r="M84" s="1"/>
      <c r="N84" s="1"/>
      <c r="O84" s="1"/>
      <c r="P84" s="1"/>
      <c r="R84" s="1"/>
      <c r="S84" s="1"/>
      <c r="T84" s="1"/>
      <c r="U84" s="1"/>
      <c r="V84" s="172"/>
      <c r="W84" s="172"/>
      <c r="X84" s="172"/>
      <c r="Y84" s="172"/>
      <c r="Z84" s="172"/>
      <c r="AA84" s="33"/>
      <c r="AB84" s="1"/>
      <c r="AC84" s="1"/>
      <c r="AD84" s="1"/>
      <c r="AE84" s="1"/>
      <c r="AG84" s="1"/>
      <c r="AH84" s="1"/>
      <c r="AI84" s="1"/>
      <c r="AJ84" s="1"/>
      <c r="AL84" s="1"/>
      <c r="AM84" s="1"/>
      <c r="AN84" s="1"/>
      <c r="AO84" s="1"/>
      <c r="AQ84" s="1"/>
      <c r="AR84" s="1"/>
      <c r="AS84" s="1"/>
      <c r="AT84" s="1"/>
    </row>
    <row r="85" spans="3:46" ht="50.1" customHeight="1" x14ac:dyDescent="0.25">
      <c r="C85" s="1"/>
      <c r="D85" s="1"/>
      <c r="E85" s="1"/>
      <c r="F85" s="1"/>
      <c r="H85" s="171"/>
      <c r="I85" s="171"/>
      <c r="J85" s="171"/>
      <c r="K85" s="171"/>
      <c r="M85" s="171"/>
      <c r="N85" s="171"/>
      <c r="O85" s="171"/>
      <c r="P85" s="171"/>
      <c r="R85" s="171"/>
      <c r="S85" s="171"/>
      <c r="T85" s="171"/>
      <c r="U85" s="171"/>
      <c r="W85" s="171"/>
      <c r="X85" s="171"/>
      <c r="Y85" s="171"/>
      <c r="Z85" s="171"/>
      <c r="AB85" s="171"/>
      <c r="AC85" s="171"/>
      <c r="AD85" s="171"/>
      <c r="AE85" s="171"/>
      <c r="AG85" s="171"/>
      <c r="AH85" s="171"/>
      <c r="AI85" s="171"/>
      <c r="AJ85" s="171"/>
      <c r="AL85" s="171"/>
      <c r="AM85" s="171"/>
      <c r="AN85" s="171"/>
      <c r="AO85" s="171"/>
      <c r="AQ85" s="171"/>
      <c r="AR85" s="171"/>
      <c r="AS85" s="171"/>
      <c r="AT85" s="171"/>
    </row>
    <row r="86" spans="3:46" x14ac:dyDescent="0.25">
      <c r="C86" s="1"/>
      <c r="D86" s="1"/>
      <c r="E86" s="1"/>
      <c r="F86" s="1"/>
      <c r="H86" s="31"/>
      <c r="I86" s="1"/>
      <c r="J86" s="1"/>
      <c r="K86" s="1"/>
      <c r="M86" s="31"/>
      <c r="N86" s="1"/>
      <c r="O86" s="1"/>
      <c r="P86" s="1"/>
      <c r="R86" s="31"/>
      <c r="S86" s="1"/>
      <c r="T86" s="1"/>
      <c r="U86" s="1"/>
      <c r="W86" s="31"/>
      <c r="X86" s="1"/>
      <c r="Y86" s="1"/>
      <c r="Z86" s="1"/>
      <c r="AB86" s="31"/>
      <c r="AC86" s="1"/>
      <c r="AD86" s="1"/>
      <c r="AE86" s="1"/>
      <c r="AG86" s="31"/>
      <c r="AH86" s="1"/>
      <c r="AI86" s="1"/>
      <c r="AJ86" s="1"/>
      <c r="AL86" s="31"/>
      <c r="AM86" s="1"/>
      <c r="AN86" s="1"/>
      <c r="AO86" s="1"/>
      <c r="AQ86" s="31"/>
      <c r="AR86" s="1"/>
      <c r="AS86" s="1"/>
      <c r="AT86" s="1"/>
    </row>
    <row r="87" spans="3:46" x14ac:dyDescent="0.25">
      <c r="C87" s="1"/>
      <c r="D87" s="1"/>
      <c r="E87" s="1"/>
      <c r="F87" s="1"/>
      <c r="H87" s="31"/>
      <c r="I87" s="1"/>
      <c r="J87" s="1"/>
      <c r="K87" s="1"/>
      <c r="M87" s="1"/>
      <c r="N87" s="1"/>
      <c r="O87" s="1"/>
      <c r="P87" s="1"/>
      <c r="R87" s="1"/>
      <c r="S87" s="1"/>
      <c r="T87" s="1"/>
      <c r="U87" s="1"/>
      <c r="W87" s="1"/>
      <c r="X87" s="1"/>
      <c r="Y87" s="1"/>
      <c r="Z87" s="1"/>
      <c r="AB87" s="34"/>
      <c r="AC87" s="1"/>
      <c r="AD87" s="1"/>
      <c r="AE87" s="1"/>
      <c r="AG87" s="1"/>
      <c r="AH87" s="1"/>
      <c r="AI87" s="1"/>
      <c r="AJ87" s="1"/>
      <c r="AL87" s="1"/>
      <c r="AM87" s="1"/>
      <c r="AN87" s="1"/>
      <c r="AO87" s="1"/>
      <c r="AQ87" s="1"/>
      <c r="AR87" s="1"/>
      <c r="AS87" s="1"/>
      <c r="AT87" s="1"/>
    </row>
    <row r="88" spans="3:46" ht="50.1" customHeight="1" x14ac:dyDescent="0.25">
      <c r="C88" s="1"/>
      <c r="D88" s="1"/>
      <c r="E88" s="1"/>
      <c r="F88" s="1"/>
      <c r="H88" s="171"/>
      <c r="I88" s="171"/>
      <c r="J88" s="171"/>
      <c r="K88" s="171"/>
      <c r="M88" s="171"/>
      <c r="N88" s="171"/>
      <c r="O88" s="171"/>
      <c r="P88" s="171"/>
      <c r="R88" s="1"/>
      <c r="S88" s="1"/>
      <c r="T88" s="1"/>
      <c r="U88" s="1"/>
      <c r="W88" s="1"/>
      <c r="X88" s="1"/>
      <c r="Y88" s="1"/>
      <c r="Z88" s="1"/>
      <c r="AB88" s="171"/>
      <c r="AC88" s="171"/>
      <c r="AD88" s="171"/>
      <c r="AE88" s="171"/>
      <c r="AG88" s="171"/>
      <c r="AH88" s="171"/>
      <c r="AI88" s="171"/>
      <c r="AJ88" s="171"/>
      <c r="AL88" s="171"/>
      <c r="AM88" s="171"/>
      <c r="AN88" s="171"/>
      <c r="AO88" s="171"/>
      <c r="AQ88" s="171"/>
      <c r="AR88" s="171"/>
      <c r="AS88" s="171"/>
      <c r="AT88" s="171"/>
    </row>
    <row r="89" spans="3:46" x14ac:dyDescent="0.25">
      <c r="C89" s="1"/>
      <c r="D89" s="1"/>
      <c r="E89" s="1"/>
      <c r="F89" s="1"/>
      <c r="H89" s="31"/>
      <c r="I89" s="1"/>
      <c r="J89" s="1"/>
      <c r="K89" s="1"/>
      <c r="M89" s="31"/>
      <c r="N89" s="1"/>
      <c r="O89" s="1"/>
      <c r="P89" s="1"/>
      <c r="R89" s="1"/>
      <c r="S89" s="1"/>
      <c r="T89" s="1"/>
      <c r="U89" s="1"/>
      <c r="W89" s="1"/>
      <c r="X89" s="1"/>
      <c r="Y89" s="1"/>
      <c r="Z89" s="1"/>
      <c r="AB89" s="31"/>
      <c r="AC89" s="1"/>
      <c r="AD89" s="1"/>
      <c r="AE89" s="1"/>
      <c r="AG89" s="31"/>
      <c r="AH89" s="1"/>
      <c r="AI89" s="1"/>
      <c r="AJ89" s="1"/>
      <c r="AL89" s="31"/>
      <c r="AM89" s="1"/>
      <c r="AN89" s="1"/>
      <c r="AO89" s="1"/>
      <c r="AQ89" s="31"/>
      <c r="AR89" s="1"/>
      <c r="AS89" s="1"/>
      <c r="AT89" s="1"/>
    </row>
    <row r="90" spans="3:46" x14ac:dyDescent="0.25">
      <c r="C90" s="1"/>
      <c r="D90" s="1"/>
      <c r="E90" s="1"/>
      <c r="F90" s="1"/>
      <c r="H90" s="1"/>
      <c r="I90" s="1"/>
      <c r="J90" s="1"/>
      <c r="K90" s="1"/>
      <c r="M90" s="32"/>
      <c r="N90" s="1"/>
      <c r="O90" s="1"/>
      <c r="P90" s="1"/>
      <c r="R90" s="1"/>
      <c r="S90" s="1"/>
      <c r="T90" s="1"/>
      <c r="U90" s="1"/>
      <c r="W90" s="1"/>
      <c r="X90" s="1"/>
      <c r="Y90" s="1"/>
      <c r="Z90" s="1"/>
      <c r="AB90" s="1"/>
      <c r="AC90" s="1"/>
      <c r="AD90" s="1"/>
      <c r="AE90" s="1"/>
      <c r="AG90" s="1"/>
      <c r="AH90" s="1"/>
      <c r="AI90" s="1"/>
      <c r="AJ90" s="1"/>
      <c r="AL90" s="1"/>
      <c r="AM90" s="1"/>
      <c r="AN90" s="1"/>
      <c r="AO90" s="1"/>
      <c r="AQ90" s="1"/>
      <c r="AR90" s="1"/>
      <c r="AS90" s="1"/>
      <c r="AT90" s="1"/>
    </row>
    <row r="91" spans="3:46" ht="50.1" customHeight="1" x14ac:dyDescent="0.25">
      <c r="C91" s="1"/>
      <c r="D91" s="1"/>
      <c r="E91" s="1"/>
      <c r="F91" s="1"/>
      <c r="H91" s="1"/>
      <c r="I91" s="1"/>
      <c r="J91" s="1"/>
      <c r="K91" s="1"/>
      <c r="M91" s="171"/>
      <c r="N91" s="171"/>
      <c r="O91" s="171"/>
      <c r="P91" s="171"/>
      <c r="R91" s="1"/>
      <c r="S91" s="1"/>
      <c r="T91" s="1"/>
      <c r="U91" s="1"/>
      <c r="W91" s="1"/>
      <c r="X91" s="1"/>
      <c r="Y91" s="1"/>
      <c r="Z91" s="1"/>
      <c r="AB91" s="171"/>
      <c r="AC91" s="171"/>
      <c r="AD91" s="171"/>
      <c r="AE91" s="171"/>
      <c r="AG91" s="171"/>
      <c r="AH91" s="171"/>
      <c r="AI91" s="171"/>
      <c r="AJ91" s="171"/>
      <c r="AL91" s="171"/>
      <c r="AM91" s="171"/>
      <c r="AN91" s="171"/>
      <c r="AO91" s="171"/>
      <c r="AQ91" s="1"/>
      <c r="AR91" s="1"/>
      <c r="AS91" s="1"/>
      <c r="AT91" s="1"/>
    </row>
    <row r="92" spans="3:46" x14ac:dyDescent="0.25">
      <c r="C92" s="1"/>
      <c r="D92" s="1"/>
      <c r="E92" s="1"/>
      <c r="F92" s="1"/>
      <c r="H92" s="1"/>
      <c r="I92" s="1"/>
      <c r="J92" s="1"/>
      <c r="K92" s="1"/>
      <c r="M92" s="31"/>
      <c r="N92" s="1"/>
      <c r="O92" s="1"/>
      <c r="P92" s="1"/>
      <c r="R92" s="1"/>
      <c r="S92" s="1"/>
      <c r="T92" s="1"/>
      <c r="U92" s="1"/>
      <c r="W92" s="1"/>
      <c r="X92" s="1"/>
      <c r="Y92" s="1"/>
      <c r="Z92" s="1"/>
      <c r="AB92" s="31"/>
      <c r="AC92" s="1"/>
      <c r="AD92" s="1"/>
      <c r="AE92" s="1"/>
      <c r="AG92" s="31"/>
      <c r="AH92" s="1"/>
      <c r="AI92" s="1"/>
      <c r="AJ92" s="1"/>
      <c r="AL92" s="31"/>
      <c r="AM92" s="1"/>
      <c r="AN92" s="1"/>
      <c r="AO92" s="1"/>
      <c r="AQ92" s="1"/>
      <c r="AR92" s="1"/>
      <c r="AS92" s="1"/>
      <c r="AT92" s="1"/>
    </row>
    <row r="93" spans="3:46" x14ac:dyDescent="0.25">
      <c r="C93" s="1"/>
      <c r="D93" s="1"/>
      <c r="E93" s="1"/>
      <c r="F93" s="1"/>
      <c r="H93" s="1"/>
      <c r="I93" s="1"/>
      <c r="J93" s="1"/>
      <c r="K93" s="1"/>
      <c r="M93" s="1"/>
      <c r="N93" s="1"/>
      <c r="O93" s="1"/>
      <c r="P93" s="1"/>
      <c r="R93" s="1"/>
      <c r="S93" s="1"/>
      <c r="T93" s="1"/>
      <c r="U93" s="1"/>
      <c r="W93" s="1"/>
      <c r="X93" s="1"/>
      <c r="Y93" s="1"/>
      <c r="Z93" s="1"/>
      <c r="AB93" s="32"/>
      <c r="AC93" s="1"/>
      <c r="AD93" s="1"/>
      <c r="AE93" s="1"/>
      <c r="AG93" s="34"/>
      <c r="AH93" s="1"/>
      <c r="AI93" s="1"/>
      <c r="AJ93" s="1"/>
      <c r="AL93" s="1"/>
      <c r="AM93" s="1"/>
      <c r="AN93" s="1"/>
      <c r="AO93" s="1"/>
      <c r="AQ93" s="1"/>
      <c r="AR93" s="1"/>
      <c r="AS93" s="1"/>
      <c r="AT93" s="1"/>
    </row>
    <row r="94" spans="3:46" ht="50.1" customHeight="1" x14ac:dyDescent="0.25">
      <c r="C94" s="1"/>
      <c r="D94" s="1"/>
      <c r="E94" s="1"/>
      <c r="F94" s="1"/>
      <c r="H94" s="1"/>
      <c r="I94" s="1"/>
      <c r="J94" s="1"/>
      <c r="K94" s="1"/>
      <c r="M94" s="1"/>
      <c r="N94" s="1"/>
      <c r="O94" s="1"/>
      <c r="P94" s="1"/>
      <c r="R94" s="1"/>
      <c r="S94" s="1"/>
      <c r="T94" s="1"/>
      <c r="U94" s="1"/>
      <c r="W94" s="1"/>
      <c r="X94" s="1"/>
      <c r="Y94" s="1"/>
      <c r="Z94" s="1"/>
      <c r="AB94" s="171"/>
      <c r="AC94" s="171"/>
      <c r="AD94" s="171"/>
      <c r="AE94" s="171"/>
      <c r="AG94" s="171"/>
      <c r="AH94" s="171"/>
      <c r="AI94" s="171"/>
      <c r="AJ94" s="171"/>
      <c r="AL94" s="1"/>
      <c r="AM94" s="1"/>
      <c r="AN94" s="1"/>
      <c r="AO94" s="1"/>
      <c r="AQ94" s="1"/>
      <c r="AR94" s="1"/>
      <c r="AS94" s="1"/>
      <c r="AT94" s="1"/>
    </row>
    <row r="95" spans="3:46" x14ac:dyDescent="0.25">
      <c r="C95" s="1"/>
      <c r="D95" s="1"/>
      <c r="E95" s="1"/>
      <c r="F95" s="1"/>
      <c r="H95" s="1"/>
      <c r="I95" s="1"/>
      <c r="J95" s="1"/>
      <c r="K95" s="1"/>
      <c r="M95" s="1"/>
      <c r="N95" s="1"/>
      <c r="O95" s="1"/>
      <c r="P95" s="1"/>
      <c r="R95" s="1"/>
      <c r="S95" s="1"/>
      <c r="T95" s="1"/>
      <c r="U95" s="1"/>
      <c r="W95" s="1"/>
      <c r="X95" s="1"/>
      <c r="Y95" s="1"/>
      <c r="Z95" s="1"/>
      <c r="AB95" s="31"/>
      <c r="AC95" s="1"/>
      <c r="AD95" s="1"/>
      <c r="AE95" s="1"/>
      <c r="AG95" s="31"/>
      <c r="AH95" s="1"/>
      <c r="AI95" s="1"/>
      <c r="AJ95" s="1"/>
      <c r="AL95" s="1"/>
      <c r="AM95" s="1"/>
      <c r="AN95" s="1"/>
      <c r="AO95" s="1"/>
      <c r="AQ95" s="1"/>
      <c r="AR95" s="1"/>
      <c r="AS95" s="1"/>
      <c r="AT95" s="1"/>
    </row>
    <row r="96" spans="3:46" x14ac:dyDescent="0.25">
      <c r="C96" s="1"/>
      <c r="D96" s="1"/>
      <c r="E96" s="1"/>
      <c r="F96" s="1"/>
      <c r="H96" s="1"/>
      <c r="I96" s="1"/>
      <c r="J96" s="1"/>
      <c r="K96" s="1"/>
      <c r="M96" s="1"/>
      <c r="N96" s="1"/>
      <c r="O96" s="1"/>
      <c r="P96" s="1"/>
      <c r="R96" s="1"/>
      <c r="S96" s="1"/>
      <c r="T96" s="1"/>
      <c r="U96" s="1"/>
      <c r="W96" s="1"/>
      <c r="X96" s="1"/>
      <c r="Y96" s="1"/>
      <c r="Z96" s="1"/>
      <c r="AB96" s="32"/>
      <c r="AC96" s="1"/>
      <c r="AD96" s="1"/>
      <c r="AE96" s="1"/>
      <c r="AG96" s="1"/>
      <c r="AH96" s="1"/>
      <c r="AI96" s="1"/>
      <c r="AJ96" s="1"/>
      <c r="AL96" s="1"/>
      <c r="AM96" s="1"/>
      <c r="AN96" s="1"/>
      <c r="AO96" s="1"/>
      <c r="AQ96" s="1"/>
      <c r="AR96" s="1"/>
      <c r="AS96" s="1"/>
      <c r="AT96" s="1"/>
    </row>
    <row r="97" spans="3:46" ht="50.1" customHeight="1" x14ac:dyDescent="0.25">
      <c r="C97" s="1"/>
      <c r="D97" s="1"/>
      <c r="E97" s="1"/>
      <c r="F97" s="1"/>
      <c r="H97" s="1"/>
      <c r="I97" s="1"/>
      <c r="J97" s="1"/>
      <c r="K97" s="1"/>
      <c r="M97" s="1"/>
      <c r="N97" s="1"/>
      <c r="O97" s="1"/>
      <c r="P97" s="1"/>
      <c r="R97" s="1"/>
      <c r="S97" s="1"/>
      <c r="T97" s="1"/>
      <c r="U97" s="1"/>
      <c r="W97" s="1"/>
      <c r="X97" s="1"/>
      <c r="Y97" s="1"/>
      <c r="Z97" s="1"/>
      <c r="AB97" s="171"/>
      <c r="AC97" s="171"/>
      <c r="AD97" s="171"/>
      <c r="AE97" s="171"/>
      <c r="AG97" s="1"/>
      <c r="AH97" s="1"/>
      <c r="AI97" s="1"/>
      <c r="AJ97" s="1"/>
      <c r="AL97" s="1"/>
      <c r="AM97" s="1"/>
      <c r="AN97" s="1"/>
      <c r="AO97" s="1"/>
      <c r="AQ97" s="1"/>
      <c r="AR97" s="1"/>
      <c r="AS97" s="1"/>
      <c r="AT97" s="1"/>
    </row>
    <row r="98" spans="3:46" x14ac:dyDescent="0.25">
      <c r="C98" s="1"/>
      <c r="D98" s="1"/>
      <c r="E98" s="1"/>
      <c r="F98" s="1"/>
      <c r="H98" s="1"/>
      <c r="I98" s="1"/>
      <c r="J98" s="1"/>
      <c r="K98" s="1"/>
      <c r="M98" s="1"/>
      <c r="N98" s="1"/>
      <c r="O98" s="1"/>
      <c r="P98" s="1"/>
      <c r="R98" s="1"/>
      <c r="S98" s="1"/>
      <c r="T98" s="1"/>
      <c r="U98" s="1"/>
      <c r="W98" s="1"/>
      <c r="X98" s="1"/>
      <c r="Y98" s="1"/>
      <c r="Z98" s="1"/>
      <c r="AB98" s="31"/>
      <c r="AC98" s="1"/>
      <c r="AD98" s="1"/>
      <c r="AE98" s="1"/>
      <c r="AG98" s="1"/>
      <c r="AH98" s="1"/>
      <c r="AI98" s="1"/>
      <c r="AJ98" s="1"/>
      <c r="AL98" s="1"/>
      <c r="AM98" s="1"/>
      <c r="AN98" s="1"/>
      <c r="AO98" s="1"/>
      <c r="AQ98" s="1"/>
      <c r="AR98" s="1"/>
      <c r="AS98" s="1"/>
      <c r="AT98" s="1"/>
    </row>
    <row r="99" spans="3:46" x14ac:dyDescent="0.25">
      <c r="C99" s="1"/>
      <c r="D99" s="1"/>
      <c r="E99" s="1"/>
      <c r="F99" s="1"/>
      <c r="H99" s="1"/>
      <c r="I99" s="1"/>
      <c r="J99" s="1"/>
      <c r="K99" s="1"/>
      <c r="M99" s="1"/>
      <c r="N99" s="1"/>
      <c r="O99" s="1"/>
      <c r="P99" s="1"/>
      <c r="R99" s="1"/>
      <c r="S99" s="1"/>
      <c r="T99" s="1"/>
      <c r="U99" s="1"/>
      <c r="W99" s="1"/>
      <c r="X99" s="1"/>
      <c r="Y99" s="1"/>
      <c r="Z99" s="1"/>
      <c r="AB99" s="32"/>
      <c r="AC99" s="1"/>
      <c r="AD99" s="1"/>
      <c r="AE99" s="1"/>
      <c r="AG99" s="1"/>
      <c r="AH99" s="1"/>
      <c r="AI99" s="1"/>
      <c r="AJ99" s="1"/>
      <c r="AL99" s="1"/>
      <c r="AM99" s="1"/>
      <c r="AN99" s="1"/>
      <c r="AO99" s="1"/>
      <c r="AQ99" s="1"/>
      <c r="AR99" s="1"/>
      <c r="AS99" s="1"/>
      <c r="AT99" s="1"/>
    </row>
    <row r="100" spans="3:46" ht="50.1" customHeight="1" x14ac:dyDescent="0.25">
      <c r="C100" s="1"/>
      <c r="D100" s="1"/>
      <c r="E100" s="1"/>
      <c r="F100" s="1"/>
      <c r="H100" s="1"/>
      <c r="I100" s="1"/>
      <c r="J100" s="1"/>
      <c r="K100" s="1"/>
      <c r="M100" s="1"/>
      <c r="N100" s="1"/>
      <c r="O100" s="1"/>
      <c r="P100" s="1"/>
      <c r="R100" s="1"/>
      <c r="S100" s="1"/>
      <c r="T100" s="1"/>
      <c r="U100" s="1"/>
      <c r="W100" s="1"/>
      <c r="X100" s="1"/>
      <c r="Y100" s="1"/>
      <c r="Z100" s="1"/>
      <c r="AB100" s="171"/>
      <c r="AC100" s="171"/>
      <c r="AD100" s="171"/>
      <c r="AE100" s="171"/>
      <c r="AG100" s="1"/>
      <c r="AH100" s="1"/>
      <c r="AI100" s="1"/>
      <c r="AJ100" s="1"/>
      <c r="AL100" s="1"/>
      <c r="AM100" s="1"/>
      <c r="AN100" s="1"/>
      <c r="AO100" s="1"/>
      <c r="AQ100" s="1"/>
      <c r="AR100" s="1"/>
      <c r="AS100" s="1"/>
      <c r="AT100" s="1"/>
    </row>
    <row r="101" spans="3:46" x14ac:dyDescent="0.25">
      <c r="AB101" s="35"/>
    </row>
  </sheetData>
  <mergeCells count="284">
    <mergeCell ref="AB97:AE97"/>
    <mergeCell ref="AB100:AE100"/>
    <mergeCell ref="M91:P91"/>
    <mergeCell ref="AB91:AE91"/>
    <mergeCell ref="AG91:AJ91"/>
    <mergeCell ref="AL91:AO91"/>
    <mergeCell ref="AB94:AE94"/>
    <mergeCell ref="AG94:AJ94"/>
    <mergeCell ref="AQ85:AT85"/>
    <mergeCell ref="H88:K88"/>
    <mergeCell ref="M88:P88"/>
    <mergeCell ref="AB88:AE88"/>
    <mergeCell ref="AG88:AJ88"/>
    <mergeCell ref="AL88:AO88"/>
    <mergeCell ref="AQ88:AT88"/>
    <mergeCell ref="AI78:AN78"/>
    <mergeCell ref="V84:Z84"/>
    <mergeCell ref="H85:K85"/>
    <mergeCell ref="M85:P85"/>
    <mergeCell ref="R85:U85"/>
    <mergeCell ref="W85:Z85"/>
    <mergeCell ref="AB85:AE85"/>
    <mergeCell ref="AG85:AJ85"/>
    <mergeCell ref="AL85:AO85"/>
    <mergeCell ref="B78:E78"/>
    <mergeCell ref="I78:J78"/>
    <mergeCell ref="K78:P78"/>
    <mergeCell ref="Q78:V78"/>
    <mergeCell ref="W78:AB78"/>
    <mergeCell ref="AC78:AH78"/>
    <mergeCell ref="AI76:AN76"/>
    <mergeCell ref="B77:E77"/>
    <mergeCell ref="I77:J77"/>
    <mergeCell ref="K77:P77"/>
    <mergeCell ref="Q77:V77"/>
    <mergeCell ref="W77:AB77"/>
    <mergeCell ref="AC77:AH77"/>
    <mergeCell ref="AI77:AN77"/>
    <mergeCell ref="B76:E76"/>
    <mergeCell ref="I76:J76"/>
    <mergeCell ref="K76:P76"/>
    <mergeCell ref="Q76:V76"/>
    <mergeCell ref="W76:AB76"/>
    <mergeCell ref="AC76:AH76"/>
    <mergeCell ref="AS72:AU73"/>
    <mergeCell ref="I75:P75"/>
    <mergeCell ref="Q75:V75"/>
    <mergeCell ref="W75:AB75"/>
    <mergeCell ref="AC75:AH75"/>
    <mergeCell ref="AI75:AN75"/>
    <mergeCell ref="AG70:AH70"/>
    <mergeCell ref="AL70:AM70"/>
    <mergeCell ref="AQ70:AR70"/>
    <mergeCell ref="F72:J73"/>
    <mergeCell ref="P72:T73"/>
    <mergeCell ref="Y72:AC73"/>
    <mergeCell ref="AI72:AM73"/>
    <mergeCell ref="C70:D70"/>
    <mergeCell ref="H70:I70"/>
    <mergeCell ref="M70:N70"/>
    <mergeCell ref="R70:S70"/>
    <mergeCell ref="W70:X70"/>
    <mergeCell ref="AB70:AC70"/>
    <mergeCell ref="W65:X65"/>
    <mergeCell ref="Y65:Z65"/>
    <mergeCell ref="AB65:AC65"/>
    <mergeCell ref="AD65:AE65"/>
    <mergeCell ref="H66:K67"/>
    <mergeCell ref="M66:P67"/>
    <mergeCell ref="R66:U67"/>
    <mergeCell ref="W66:Z67"/>
    <mergeCell ref="AB66:AE67"/>
    <mergeCell ref="H65:I65"/>
    <mergeCell ref="J65:K65"/>
    <mergeCell ref="M65:N65"/>
    <mergeCell ref="O65:P65"/>
    <mergeCell ref="R65:S65"/>
    <mergeCell ref="T65:U65"/>
    <mergeCell ref="C61:F62"/>
    <mergeCell ref="H61:K62"/>
    <mergeCell ref="M61:P62"/>
    <mergeCell ref="W61:Z62"/>
    <mergeCell ref="AB61:AE62"/>
    <mergeCell ref="AG61:AJ62"/>
    <mergeCell ref="W60:X60"/>
    <mergeCell ref="Y60:Z60"/>
    <mergeCell ref="AB60:AC60"/>
    <mergeCell ref="AD60:AE60"/>
    <mergeCell ref="AG60:AH60"/>
    <mergeCell ref="AI60:AJ60"/>
    <mergeCell ref="C60:D60"/>
    <mergeCell ref="E60:F60"/>
    <mergeCell ref="H60:I60"/>
    <mergeCell ref="J60:K60"/>
    <mergeCell ref="M60:N60"/>
    <mergeCell ref="O60:P60"/>
    <mergeCell ref="AB55:AC55"/>
    <mergeCell ref="AD55:AE55"/>
    <mergeCell ref="C56:F57"/>
    <mergeCell ref="H56:K57"/>
    <mergeCell ref="M56:P57"/>
    <mergeCell ref="AB56:AE57"/>
    <mergeCell ref="C55:D55"/>
    <mergeCell ref="E55:F55"/>
    <mergeCell ref="H55:I55"/>
    <mergeCell ref="J55:K55"/>
    <mergeCell ref="M55:N55"/>
    <mergeCell ref="O55:P55"/>
    <mergeCell ref="C51:F52"/>
    <mergeCell ref="H51:K52"/>
    <mergeCell ref="W51:Z52"/>
    <mergeCell ref="AB51:AE52"/>
    <mergeCell ref="AG51:AJ52"/>
    <mergeCell ref="AL51:AO52"/>
    <mergeCell ref="AB50:AC50"/>
    <mergeCell ref="AD50:AE50"/>
    <mergeCell ref="AG50:AH50"/>
    <mergeCell ref="AI50:AJ50"/>
    <mergeCell ref="AL50:AM50"/>
    <mergeCell ref="AN50:AO50"/>
    <mergeCell ref="C50:D50"/>
    <mergeCell ref="E50:F50"/>
    <mergeCell ref="H50:I50"/>
    <mergeCell ref="J50:K50"/>
    <mergeCell ref="W50:X50"/>
    <mergeCell ref="Y50:Z50"/>
    <mergeCell ref="AN45:AO45"/>
    <mergeCell ref="AQ45:AR45"/>
    <mergeCell ref="AS45:AT45"/>
    <mergeCell ref="AB46:AE47"/>
    <mergeCell ref="AG46:AJ47"/>
    <mergeCell ref="AL46:AO47"/>
    <mergeCell ref="AQ46:AT47"/>
    <mergeCell ref="AS40:AT40"/>
    <mergeCell ref="AB41:AE42"/>
    <mergeCell ref="AG41:AJ42"/>
    <mergeCell ref="AL41:AO42"/>
    <mergeCell ref="AQ41:AT42"/>
    <mergeCell ref="AB45:AC45"/>
    <mergeCell ref="AD45:AE45"/>
    <mergeCell ref="AG45:AH45"/>
    <mergeCell ref="AI45:AJ45"/>
    <mergeCell ref="AL45:AM45"/>
    <mergeCell ref="AG36:AJ37"/>
    <mergeCell ref="AL36:AO37"/>
    <mergeCell ref="AQ36:AT37"/>
    <mergeCell ref="AB40:AC40"/>
    <mergeCell ref="AD40:AE40"/>
    <mergeCell ref="AG40:AH40"/>
    <mergeCell ref="AI40:AJ40"/>
    <mergeCell ref="AL40:AM40"/>
    <mergeCell ref="AN40:AO40"/>
    <mergeCell ref="AQ40:AR40"/>
    <mergeCell ref="C36:F37"/>
    <mergeCell ref="H36:K37"/>
    <mergeCell ref="R36:U37"/>
    <mergeCell ref="W36:Z37"/>
    <mergeCell ref="AB36:AE37"/>
    <mergeCell ref="T35:U35"/>
    <mergeCell ref="W35:X35"/>
    <mergeCell ref="Y35:Z35"/>
    <mergeCell ref="AB35:AC35"/>
    <mergeCell ref="AD35:AE35"/>
    <mergeCell ref="C31:F32"/>
    <mergeCell ref="R31:U32"/>
    <mergeCell ref="W31:Z32"/>
    <mergeCell ref="AG31:AJ32"/>
    <mergeCell ref="AQ31:AT32"/>
    <mergeCell ref="C35:D35"/>
    <mergeCell ref="E35:F35"/>
    <mergeCell ref="H35:I35"/>
    <mergeCell ref="J35:K35"/>
    <mergeCell ref="R35:S35"/>
    <mergeCell ref="AI35:AJ35"/>
    <mergeCell ref="AL35:AM35"/>
    <mergeCell ref="AN35:AO35"/>
    <mergeCell ref="AQ35:AR35"/>
    <mergeCell ref="AS35:AT35"/>
    <mergeCell ref="AG35:AH35"/>
    <mergeCell ref="AG30:AH30"/>
    <mergeCell ref="AI30:AJ30"/>
    <mergeCell ref="AQ30:AR30"/>
    <mergeCell ref="AS30:AT30"/>
    <mergeCell ref="AV30:AW30"/>
    <mergeCell ref="AX30:AY30"/>
    <mergeCell ref="C30:D30"/>
    <mergeCell ref="E30:F30"/>
    <mergeCell ref="R30:S30"/>
    <mergeCell ref="T30:U30"/>
    <mergeCell ref="W30:X30"/>
    <mergeCell ref="Y30:Z30"/>
    <mergeCell ref="AL25:AM25"/>
    <mergeCell ref="AN25:AO25"/>
    <mergeCell ref="C26:F27"/>
    <mergeCell ref="W26:Z27"/>
    <mergeCell ref="AB26:AE27"/>
    <mergeCell ref="AG26:AJ27"/>
    <mergeCell ref="AL26:AO27"/>
    <mergeCell ref="AQ21:AT22"/>
    <mergeCell ref="AX21:BA22"/>
    <mergeCell ref="C25:D25"/>
    <mergeCell ref="E25:F25"/>
    <mergeCell ref="W25:X25"/>
    <mergeCell ref="Y25:Z25"/>
    <mergeCell ref="AB25:AC25"/>
    <mergeCell ref="AD25:AE25"/>
    <mergeCell ref="AG25:AH25"/>
    <mergeCell ref="AI25:AJ25"/>
    <mergeCell ref="AX20:AY20"/>
    <mergeCell ref="AZ20:BA20"/>
    <mergeCell ref="C21:F22"/>
    <mergeCell ref="H21:K22"/>
    <mergeCell ref="M21:P22"/>
    <mergeCell ref="R21:U22"/>
    <mergeCell ref="W21:Z22"/>
    <mergeCell ref="AB21:AE22"/>
    <mergeCell ref="AG21:AJ22"/>
    <mergeCell ref="AL21:AO22"/>
    <mergeCell ref="AG20:AH20"/>
    <mergeCell ref="AI20:AJ20"/>
    <mergeCell ref="AL20:AM20"/>
    <mergeCell ref="AN20:AO20"/>
    <mergeCell ref="AQ20:AR20"/>
    <mergeCell ref="AS20:AT20"/>
    <mergeCell ref="R20:S20"/>
    <mergeCell ref="T20:U20"/>
    <mergeCell ref="W20:X20"/>
    <mergeCell ref="Y20:Z20"/>
    <mergeCell ref="AB20:AC20"/>
    <mergeCell ref="AD20:AE20"/>
    <mergeCell ref="C16:F17"/>
    <mergeCell ref="H16:K17"/>
    <mergeCell ref="M16:P17"/>
    <mergeCell ref="R16:U17"/>
    <mergeCell ref="C20:D20"/>
    <mergeCell ref="E20:F20"/>
    <mergeCell ref="H20:I20"/>
    <mergeCell ref="J20:K20"/>
    <mergeCell ref="M20:N20"/>
    <mergeCell ref="O20:P20"/>
    <mergeCell ref="AL8:AO8"/>
    <mergeCell ref="AQ8:AT8"/>
    <mergeCell ref="R8:U8"/>
    <mergeCell ref="W8:Z8"/>
    <mergeCell ref="AB8:AE8"/>
    <mergeCell ref="AG11:AJ12"/>
    <mergeCell ref="C15:D15"/>
    <mergeCell ref="E15:F15"/>
    <mergeCell ref="H15:I15"/>
    <mergeCell ref="J15:K15"/>
    <mergeCell ref="M15:N15"/>
    <mergeCell ref="O15:P15"/>
    <mergeCell ref="R15:S15"/>
    <mergeCell ref="T15:U15"/>
    <mergeCell ref="C11:F12"/>
    <mergeCell ref="H11:K12"/>
    <mergeCell ref="M11:P12"/>
    <mergeCell ref="R11:U12"/>
    <mergeCell ref="W11:Z12"/>
    <mergeCell ref="AB11:AE12"/>
    <mergeCell ref="C4:AT4"/>
    <mergeCell ref="C6:P6"/>
    <mergeCell ref="R6:AE6"/>
    <mergeCell ref="AG6:AT6"/>
    <mergeCell ref="C7:P7"/>
    <mergeCell ref="R7:AE7"/>
    <mergeCell ref="AG7:AT7"/>
    <mergeCell ref="B10:B18"/>
    <mergeCell ref="C10:D10"/>
    <mergeCell ref="E10:F10"/>
    <mergeCell ref="H10:I10"/>
    <mergeCell ref="J10:K10"/>
    <mergeCell ref="M10:N10"/>
    <mergeCell ref="O10:P10"/>
    <mergeCell ref="C8:F8"/>
    <mergeCell ref="H8:K8"/>
    <mergeCell ref="M8:P8"/>
    <mergeCell ref="R10:S10"/>
    <mergeCell ref="T10:U10"/>
    <mergeCell ref="W10:X10"/>
    <mergeCell ref="Y10:Z10"/>
    <mergeCell ref="AD10:AE10"/>
    <mergeCell ref="AI10:AJ10"/>
    <mergeCell ref="AG8:AJ8"/>
  </mergeCells>
  <printOptions horizontalCentered="1" verticalCentered="1"/>
  <pageMargins left="0" right="0" top="0" bottom="0" header="0" footer="0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A2" sqref="A2"/>
    </sheetView>
  </sheetViews>
  <sheetFormatPr baseColWidth="10" defaultRowHeight="15" x14ac:dyDescent="0.25"/>
  <cols>
    <col min="1" max="1" width="29.7109375" customWidth="1"/>
    <col min="2" max="2" width="16.140625" customWidth="1"/>
    <col min="3" max="3" width="13.28515625" customWidth="1"/>
    <col min="4" max="4" width="14" customWidth="1"/>
  </cols>
  <sheetData>
    <row r="1" spans="1:4" x14ac:dyDescent="0.25">
      <c r="A1" t="s">
        <v>190</v>
      </c>
      <c r="B1" t="s">
        <v>191</v>
      </c>
      <c r="C1" t="s">
        <v>192</v>
      </c>
      <c r="D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Ruta</vt:lpstr>
      <vt:lpstr>Ruta Apendizaje (3)</vt:lpstr>
      <vt:lpstr>Hoja1</vt:lpstr>
      <vt:lpstr>'Ruta Apendizaje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WBEIMAR  LEON RANGEL</dc:creator>
  <cp:lastModifiedBy>CRE</cp:lastModifiedBy>
  <cp:lastPrinted>2023-03-03T16:41:03Z</cp:lastPrinted>
  <dcterms:created xsi:type="dcterms:W3CDTF">2021-04-21T23:55:41Z</dcterms:created>
  <dcterms:modified xsi:type="dcterms:W3CDTF">2023-03-03T19:46:23Z</dcterms:modified>
</cp:coreProperties>
</file>