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SANABRIA\Desktop\ENTREGAS FDA\LISTOS\3 - SEG PLAN ANUAL\"/>
    </mc:Choice>
  </mc:AlternateContent>
  <bookViews>
    <workbookView xWindow="0" yWindow="0" windowWidth="20490" windowHeight="7650"/>
  </bookViews>
  <sheets>
    <sheet name="PLAN ANUAL DE AUD_202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150" i="1" l="1"/>
  <c r="BC150" i="1"/>
  <c r="BD149" i="1"/>
  <c r="BC149" i="1"/>
  <c r="BD140" i="1"/>
  <c r="BD141" i="1"/>
  <c r="BD142" i="1"/>
  <c r="BD143" i="1"/>
  <c r="BD144" i="1"/>
  <c r="BC141" i="1"/>
  <c r="BC142" i="1"/>
  <c r="BC143" i="1"/>
  <c r="BC144" i="1"/>
  <c r="BC140" i="1"/>
  <c r="BD122" i="1"/>
  <c r="BC122" i="1"/>
  <c r="BD102" i="1"/>
  <c r="BC102" i="1"/>
  <c r="BD84" i="1"/>
  <c r="BC84" i="1"/>
  <c r="BD68" i="1"/>
  <c r="BC68" i="1"/>
  <c r="BC148" i="1" l="1"/>
  <c r="BD148" i="1"/>
  <c r="BD133" i="1"/>
  <c r="BC133" i="1"/>
  <c r="BD132" i="1"/>
  <c r="BC132" i="1"/>
  <c r="BD123" i="1"/>
  <c r="BC123" i="1"/>
  <c r="BD120" i="1"/>
  <c r="BC120" i="1"/>
  <c r="BD105" i="1"/>
  <c r="BC105" i="1"/>
  <c r="BD115" i="1"/>
  <c r="BC115" i="1"/>
  <c r="BD114" i="1"/>
  <c r="BC114" i="1"/>
  <c r="BD128" i="1" l="1"/>
  <c r="BC128" i="1"/>
  <c r="BD129" i="1"/>
  <c r="BC129" i="1"/>
  <c r="BD130" i="1"/>
  <c r="BC130" i="1"/>
  <c r="BD131" i="1"/>
  <c r="BC131" i="1"/>
  <c r="BD127" i="1"/>
  <c r="BC127" i="1"/>
  <c r="BD125" i="1"/>
  <c r="BC125" i="1"/>
  <c r="BD124" i="1"/>
  <c r="BC124" i="1"/>
  <c r="BD121" i="1"/>
  <c r="BC121" i="1"/>
  <c r="BD111" i="1"/>
  <c r="BC111" i="1"/>
  <c r="BD109" i="1"/>
  <c r="BC109" i="1"/>
  <c r="BD110" i="1" l="1"/>
  <c r="BC110" i="1"/>
  <c r="BD78" i="1"/>
  <c r="BC78" i="1"/>
  <c r="BD90" i="1"/>
  <c r="BC90" i="1"/>
  <c r="BD46" i="1"/>
  <c r="BD134" i="1" l="1"/>
  <c r="BC139" i="1" l="1"/>
  <c r="BD139" i="1"/>
  <c r="BD116" i="1"/>
  <c r="BC116" i="1"/>
  <c r="BC46" i="1" l="1"/>
  <c r="BD27" i="1"/>
  <c r="BC27" i="1"/>
  <c r="BD138" i="1" l="1"/>
  <c r="BC138" i="1"/>
  <c r="BC134" i="1"/>
  <c r="BD113" i="1"/>
  <c r="BC113" i="1"/>
  <c r="BD112" i="1"/>
  <c r="BC112" i="1"/>
  <c r="BD108" i="1"/>
  <c r="BC108" i="1"/>
  <c r="BD107" i="1"/>
  <c r="BC107" i="1"/>
  <c r="BD106" i="1"/>
  <c r="BC106" i="1"/>
  <c r="BD104" i="1"/>
  <c r="BC104" i="1"/>
  <c r="BD103" i="1"/>
  <c r="BC103" i="1"/>
  <c r="BD60" i="1"/>
  <c r="BC60" i="1"/>
  <c r="BD53" i="1"/>
  <c r="BC53" i="1"/>
  <c r="BD36" i="1"/>
  <c r="BC36" i="1"/>
  <c r="BB117" i="1" l="1"/>
  <c r="BE117" i="1"/>
  <c r="BB151" i="1"/>
  <c r="BE151" i="1"/>
  <c r="BE99" i="1"/>
  <c r="BB135" i="1"/>
  <c r="BB99" i="1"/>
  <c r="BE135" i="1"/>
  <c r="BB145" i="1"/>
  <c r="BE145" i="1"/>
  <c r="AV161" i="1" l="1"/>
  <c r="AV162" i="1"/>
</calcChain>
</file>

<file path=xl/sharedStrings.xml><?xml version="1.0" encoding="utf-8"?>
<sst xmlns="http://schemas.openxmlformats.org/spreadsheetml/2006/main" count="294" uniqueCount="228">
  <si>
    <t>MACROPROCESO DE SEGUIMIENTO, MEDICIÓN, ANÁLISIS Y EVALUACIÓN</t>
  </si>
  <si>
    <t>CÓDIGO: SCIr008</t>
  </si>
  <si>
    <t>PROCESO GESTIÓN CONTROL INTERNO</t>
  </si>
  <si>
    <t>VERSIÓN: 9</t>
  </si>
  <si>
    <t>PLAN ANUAL DE AUDITORÍA</t>
  </si>
  <si>
    <t>VIGENCIA: 2021-01-22.</t>
  </si>
  <si>
    <t>PÁGINA: 1 de 1</t>
  </si>
  <si>
    <t>17.</t>
  </si>
  <si>
    <t>Fecha de elaboración:</t>
  </si>
  <si>
    <t xml:space="preserve">Frecuencia: </t>
  </si>
  <si>
    <t>Anual</t>
  </si>
  <si>
    <t>Vigencia:</t>
  </si>
  <si>
    <t>Responsable:</t>
  </si>
  <si>
    <t>Director/a de Control Interno</t>
  </si>
  <si>
    <t>Objetivo:</t>
  </si>
  <si>
    <t>Establecer de manera ordenada  las  actividades de auditoría, así como las relacionadas con los roles e informes de competencia de la Dirección de Control Interno, para agregar valor y mejorar las operaciones de la Universidad de Cundinamarca; ayudando a cumplir sus objetivos mediante la aplicación de un enfoque sistemático y disciplinado para evaluar la gestión de riesgos y controles.</t>
  </si>
  <si>
    <t>Alcance:</t>
  </si>
  <si>
    <t xml:space="preserve">Aplica para todos los procesos en la sede de Fusagasugá, las seccionales Girardot y Ubaté, las extensiones de Zipaquirá, Facatativá, Soacha y Chía y las oficinas de Bogotá de la Universidad de Cundinamarca. </t>
  </si>
  <si>
    <t>Criterios:</t>
  </si>
  <si>
    <t>Normatividad legal vigente, actos administrativos externos e internos de la Universidad de Cundinamarca, normas técnicas en Sistemas de Gestión, documentos del modelo de operación digital y demás aplicables a la Institución.</t>
  </si>
  <si>
    <t>Técnicas de auditoría:</t>
  </si>
  <si>
    <t>Recopilación de información a través de la Observación, Inspección, Indagaciones / entrevistas, prueba detallada, analíticos (muestreo estadístico) y TAAC´s. (Técnicas de auditoría asistidas por computador)</t>
  </si>
  <si>
    <t>Documentos asociados:</t>
  </si>
  <si>
    <t>Procedimientos SCIP04 (Auditoría Interna), SCIP11 (Acompañamiento, asesoramiento y seguimiento por parte de Control Interno), SCIP18 (Rendición de cuentas SIA Observa y SIA Contralorías), SCIP02 (Acciones correctivas y de mejora), SCIP16 (Elaboración y seguimiento a planes de mejoramiento con entes de Control externo).</t>
  </si>
  <si>
    <t>Riesgos y oportunidades</t>
  </si>
  <si>
    <t>Riesgos:</t>
  </si>
  <si>
    <t>Ver riesgos del proceso</t>
  </si>
  <si>
    <t>Oportunidades:</t>
  </si>
  <si>
    <t>Recursos:</t>
  </si>
  <si>
    <t>Humanos:</t>
  </si>
  <si>
    <t xml:space="preserve">Equipo de Trabajo de Control Interno, auditores externos. </t>
  </si>
  <si>
    <t>Financieros:</t>
  </si>
  <si>
    <t>Contratación Externa de Firma Consultora, viáticos (transporte auditores – unidades regionales)</t>
  </si>
  <si>
    <t>Tecnológicos:</t>
  </si>
  <si>
    <t>Software: Plataforma y Aplicativos Institucionales, y programas de aplicación y de sistema. Hardware: Computadores, Scanner e impresora.</t>
  </si>
  <si>
    <t>PROCESO O TEMA Y AUDITADO</t>
  </si>
  <si>
    <t>ENE</t>
  </si>
  <si>
    <t>FEB</t>
  </si>
  <si>
    <t>MAR</t>
  </si>
  <si>
    <t>ABR</t>
  </si>
  <si>
    <t>MAY</t>
  </si>
  <si>
    <t>JUN</t>
  </si>
  <si>
    <t>JUL</t>
  </si>
  <si>
    <t>AGO</t>
  </si>
  <si>
    <t>SEP</t>
  </si>
  <si>
    <t>OCT</t>
  </si>
  <si>
    <t>NOV</t>
  </si>
  <si>
    <t>DIC</t>
  </si>
  <si>
    <t>RESPONSABLE:</t>
  </si>
  <si>
    <t>OBSERVACIÓN</t>
  </si>
  <si>
    <t>SEMANA</t>
  </si>
  <si>
    <t>AUDITORÍAS INTERNAS UNIDADES AUDITABLES</t>
  </si>
  <si>
    <t xml:space="preserve">Gestión Planeación Institucional </t>
  </si>
  <si>
    <t>Estimación de ingresos y gastos de la Institución.</t>
  </si>
  <si>
    <t>Administración de espacios físicos (Archivo central - Investigación).</t>
  </si>
  <si>
    <t xml:space="preserve">Plan anual operativo de inversiones. </t>
  </si>
  <si>
    <t>Seguimiento a Planes Institucionales.</t>
  </si>
  <si>
    <t>Implementación del Modelo Integrado de Planeación y Gestión -MIPG.</t>
  </si>
  <si>
    <t xml:space="preserve">Seguimiento a Planes de Mejoramiento. </t>
  </si>
  <si>
    <t>Revisión de controles de la gestión de riesgos.</t>
  </si>
  <si>
    <t>Verificación de la política de Control Interno.</t>
  </si>
  <si>
    <t xml:space="preserve">Gestión Admisiones y Registro </t>
  </si>
  <si>
    <r>
      <t xml:space="preserve">Diana Milena Sanabria Castillo 
 (Auditor líder)
</t>
    </r>
    <r>
      <rPr>
        <sz val="9"/>
        <color theme="1"/>
        <rFont val="Arial"/>
        <family val="2"/>
      </rPr>
      <t xml:space="preserve">Equipo auditor: Rober Núñez, Yésica Hernández </t>
    </r>
  </si>
  <si>
    <t>Calendario Académico.</t>
  </si>
  <si>
    <t>Control en las novedades académicas</t>
  </si>
  <si>
    <t>Estrategias de socialización de trámites académicos.</t>
  </si>
  <si>
    <t>Control del ingreso y selección de aspirantes.</t>
  </si>
  <si>
    <t>Matrícula Académica.</t>
  </si>
  <si>
    <t xml:space="preserve">Peticiones, quejas y reclamos </t>
  </si>
  <si>
    <t xml:space="preserve">Gestión Formación y Aprendizaje </t>
  </si>
  <si>
    <r>
      <t xml:space="preserve">Cindy Ximena Guarnizo Sánchez
(Auditor líder)
</t>
    </r>
    <r>
      <rPr>
        <sz val="9"/>
        <color theme="1"/>
        <rFont val="Arial"/>
        <family val="2"/>
      </rPr>
      <t xml:space="preserve">
Equipo auditor: Cesar Bernal Silva, Diana Sanabria, Rober Núñez.</t>
    </r>
  </si>
  <si>
    <t>Verificación de la herramienta "Tu aprendizaje on-line"</t>
  </si>
  <si>
    <t>Centro Académico Deportivo - CAD.</t>
  </si>
  <si>
    <t xml:space="preserve">Gestión Dialogando con el mundo </t>
  </si>
  <si>
    <r>
      <t xml:space="preserve">Carolina Gómez Fontecha 
(Auditor líder)
</t>
    </r>
    <r>
      <rPr>
        <sz val="9"/>
        <color theme="1"/>
        <rFont val="Arial"/>
        <family val="2"/>
      </rPr>
      <t xml:space="preserve">
Equipo auditor: Cesar Bernal, Andrea Gallego (Entrenamiento), Yésica Hernández, Ximena Guarnizo, Rober Núñez.</t>
    </r>
  </si>
  <si>
    <t>Control en procedimientos.</t>
  </si>
  <si>
    <t>Control en Indicadores.</t>
  </si>
  <si>
    <t>Revisión aleatoria de convenios.</t>
  </si>
  <si>
    <t xml:space="preserve">Gestión Apoyo Académico </t>
  </si>
  <si>
    <r>
      <t xml:space="preserve">Yésica Hernández 
(Auditor líder)
</t>
    </r>
    <r>
      <rPr>
        <sz val="9"/>
        <color theme="1"/>
        <rFont val="Arial"/>
        <family val="2"/>
      </rPr>
      <t xml:space="preserve">
Equipo auditor: Cesar Bernal, Diana Sanabria, Rober Núñez.</t>
    </r>
  </si>
  <si>
    <t>Centro de Estudios Agroambientales.</t>
  </si>
  <si>
    <t>Estrategias de contingencias para el desarrollo de espacios académicos.</t>
  </si>
  <si>
    <t>Dotación y adecuación de laboratorios.</t>
  </si>
  <si>
    <t>Control de asignación de recursos académicos.</t>
  </si>
  <si>
    <t>Revisión aleatoria de contratos.</t>
  </si>
  <si>
    <t>Seguimiento a Planes de Mejoramiento.</t>
  </si>
  <si>
    <t xml:space="preserve">Gestión Bienes y Servicios </t>
  </si>
  <si>
    <r>
      <t xml:space="preserve">
Cesar Bernal 
(Auditor líder)
</t>
    </r>
    <r>
      <rPr>
        <sz val="9"/>
        <color theme="1"/>
        <rFont val="Arial"/>
        <family val="2"/>
      </rPr>
      <t>Equipo auditor: Jonny Rincón, Andrea Gallego, Rober Núñez.</t>
    </r>
  </si>
  <si>
    <t>Construcción de la nueva sede de Zipaquirá</t>
  </si>
  <si>
    <t xml:space="preserve">Plan Anual de Adquisiciones. </t>
  </si>
  <si>
    <t xml:space="preserve">Parque automotor de la Institución. </t>
  </si>
  <si>
    <t>Inventarios.</t>
  </si>
  <si>
    <t>Baja de elementos.</t>
  </si>
  <si>
    <t>Gestión Sistemas y Tecnología</t>
  </si>
  <si>
    <r>
      <t xml:space="preserve">Ximena Guarnizo 
(Auditor líder)
</t>
    </r>
    <r>
      <rPr>
        <sz val="9"/>
        <color theme="1"/>
        <rFont val="Arial"/>
        <family val="2"/>
      </rPr>
      <t xml:space="preserve">
Equipo auditor: Rober Núñez, Yésica Hernández.</t>
    </r>
  </si>
  <si>
    <t>Verificación de los tiempos de respuesta de las Mesa de ayuda en solicitudes realizadas en temas académicos.</t>
  </si>
  <si>
    <t xml:space="preserve">Usabilidad -  Sistemas de Información. </t>
  </si>
  <si>
    <t>Seguimiento al plan de protección de datos personales.</t>
  </si>
  <si>
    <t>Verificación cumplimiento política de control interno.</t>
  </si>
  <si>
    <t>Gestión Financiera</t>
  </si>
  <si>
    <t xml:space="preserve">Estados Financieros. </t>
  </si>
  <si>
    <t>Seguimiento cajas menores, fondos renovables y anticipos.</t>
  </si>
  <si>
    <t>Peticiones, quejas y reclamos (Devolución de matricula)</t>
  </si>
  <si>
    <t>Gestión Talento Humano</t>
  </si>
  <si>
    <r>
      <t xml:space="preserve">Cesar Bernal 
(Auditor líder)
</t>
    </r>
    <r>
      <rPr>
        <sz val="9"/>
        <color theme="1"/>
        <rFont val="Arial"/>
        <family val="2"/>
      </rPr>
      <t xml:space="preserve">
Equipo auditor: Yésica Hernández, Rober Núñez, Diana Sanabria, Porfidio García, Andrea Gallego, Ximena Guarnizo. </t>
    </r>
  </si>
  <si>
    <t>Verificación de hojas de vida y publicación en el SIGEP.</t>
  </si>
  <si>
    <t>Programa de Bienestar Social Laboral, Pre pensionados y funcionarios en reten social.</t>
  </si>
  <si>
    <t>Generación de nomina 2020-2021</t>
  </si>
  <si>
    <t>Evaluación del desempeño administrativo, acuerdos de gestión y evaluación docente 2021.</t>
  </si>
  <si>
    <t>INFORMES Y ACTIVIDADES DE LEY - UNIVERSIDAD DE CUNDINAMARCA</t>
  </si>
  <si>
    <t>Seguimiento a planes de mejoramiento derivados de la auditoría de la Contraloría de Cundinamarca.</t>
  </si>
  <si>
    <t>Rendición cuenta de noviembre - Planes de mejoramiento (SIA Contralorías).</t>
  </si>
  <si>
    <t>Rendición de información contractual (SIA Observa).</t>
  </si>
  <si>
    <t>Auditoria derechos de autor – reporte Dirección Nacional de Derecho de Autor.</t>
  </si>
  <si>
    <t>Evaluación FURAG, modelo estándar de control interno –MECI</t>
  </si>
  <si>
    <r>
      <rPr>
        <b/>
        <sz val="9"/>
        <rFont val="Arial"/>
        <family val="2"/>
      </rPr>
      <t xml:space="preserve">Informe Semestral de evaluación independiente del estado del Sistema de Control interno </t>
    </r>
    <r>
      <rPr>
        <b/>
        <i/>
        <sz val="9"/>
        <rFont val="Arial"/>
        <family val="2"/>
      </rPr>
      <t>(anterior informe pormenorizado</t>
    </r>
    <r>
      <rPr>
        <b/>
        <sz val="9"/>
        <rFont val="Arial"/>
        <family val="2"/>
      </rPr>
      <t>)</t>
    </r>
    <r>
      <rPr>
        <b/>
        <sz val="9"/>
        <color theme="1"/>
        <rFont val="Arial"/>
        <family val="2"/>
      </rPr>
      <t xml:space="preserve">
– cumplimiento Decreto 2106 de 2016 art 156.</t>
    </r>
  </si>
  <si>
    <t>Seguimiento - Plan anticorrupción y de atención al ciudadano - cumplimiento Ley 1474 del 2011.</t>
  </si>
  <si>
    <t>Seguimiento al plan de mejoramiento – Índice de Trasparencia y acceso a la información pública ley 1712 de 2014</t>
  </si>
  <si>
    <t>Informe trimestral de austeridad del gasto – Universidad de Cundinamarca</t>
  </si>
  <si>
    <t>Informe Control Interno Contable.</t>
  </si>
  <si>
    <t>Apertura de buzones en la sede, seccionales y extensiones de la Universidad de Cundinamarca.</t>
  </si>
  <si>
    <t>Reporte trimestral de planes de mejoramiento interno.</t>
  </si>
  <si>
    <t>Informe de Rendición de cuentas</t>
  </si>
  <si>
    <t xml:space="preserve">Seguimiento a la actividad litigiosa </t>
  </si>
  <si>
    <t xml:space="preserve">ASPECTOS ANALIZADOS PARA SEGUIMIENTO </t>
  </si>
  <si>
    <t>Seguimiento al cumplimiento de metas plan de acción.</t>
  </si>
  <si>
    <t>Dirección de Control Interno</t>
  </si>
  <si>
    <t>Seguimiento a la ejecución presupuestal.</t>
  </si>
  <si>
    <t>Seguimiento planes de mejoramiento por el aplicativo de control interno ‘‘acciones correctivas y de mejora’’.</t>
  </si>
  <si>
    <t>Seguimiento a la eficacia de los controles establecidos en la matriz de gestión del riesgo y oportunidades de los procesos del modelo de operación digital de la Universidad de Cundinamarca.</t>
  </si>
  <si>
    <t xml:space="preserve">Seguimiento al Plan de mejoramiento de Condiciones Institucionales de Acreditación. </t>
  </si>
  <si>
    <t xml:space="preserve">Seguimiento al Plan de mejoramiento de Condiciones Iniciales de Acreditación. </t>
  </si>
  <si>
    <t xml:space="preserve">Seguimiento al Plan de Reacreditación del programa académico de Ciencias Sociales. </t>
  </si>
  <si>
    <t xml:space="preserve">Seguimiento al Plan de mejoramiento de Saber Pro. </t>
  </si>
  <si>
    <t xml:space="preserve">Seguimiento al Plan de mejoramiento de Protección de datos. </t>
  </si>
  <si>
    <t>Seguimiento al Plan de mejoramiento OMI´S (Oportunidades de mejora institucional).</t>
  </si>
  <si>
    <t>Seguimiento al Plan de mejoramiento de la implementación del Modelo Integrado de Planeación y Gestión MIPG - FURAG.</t>
  </si>
  <si>
    <t>Seguimiento al Plan de mejoramiento derivado de la Auditoría a la Implementación del Sistema de Gestión Ambiental NTC ISO 14001:2015.</t>
  </si>
  <si>
    <t>Seguimiento al Plan de mejoramiento derivado de la Auditoría a la Implementación del Sistema de Gestión de Seguridad y Salud en el Trabajo NTC ISO 45001:2018.</t>
  </si>
  <si>
    <t xml:space="preserve">Seguimiento a planes de mejoramiento producto de ejercicios de Autoevaluación de programas académicos. </t>
  </si>
  <si>
    <t>DESARROLLO DE OTROS ROLES DE LA DIRECCIÓN DE CONTROL INTERNO</t>
  </si>
  <si>
    <t>Planificación de actividades de la oficina de control interno para la vigencia 2021.</t>
  </si>
  <si>
    <t>Atención visita organismo de control.</t>
  </si>
  <si>
    <t>Asistencia a la Comisión de Control Interno.</t>
  </si>
  <si>
    <t xml:space="preserve">Asistencia al Comité del Sistema de Aseguramiento de la Calidad SAC. </t>
  </si>
  <si>
    <t>Asistencia Comité de Contratación</t>
  </si>
  <si>
    <t>Asistencia Comité de Sostenibilidad Contable</t>
  </si>
  <si>
    <t>Asistencia Comité de Apoyo Financiero.</t>
  </si>
  <si>
    <t>PROGRAMACIÓN DE AUDITORÍAS A LOS SISTEMAS DE GESTIÓN</t>
  </si>
  <si>
    <t>Auditoría Externa de seguimiento al Sistema de Gestión de la Calidad -ICONTEC</t>
  </si>
  <si>
    <t xml:space="preserve">Rendición cuenta anual - (SIA Contralorías) y parámetros de contratación (SIA Observa).
</t>
  </si>
  <si>
    <t>Se realiza la alineación del equipo de Control Interno y planifican las actividades a realizar durante la vigencia 2021, a través del Plan Anual de Auditoria Interna de fecha 22 de enero de 2021, publicado en el sitio web de Control Interno https://www.ucundinamarca.edu.co/index.php/control-interno</t>
  </si>
  <si>
    <r>
      <rPr>
        <b/>
        <sz val="9"/>
        <color theme="1"/>
        <rFont val="Arial"/>
        <family val="2"/>
      </rPr>
      <t>Nota:</t>
    </r>
    <r>
      <rPr>
        <sz val="9"/>
        <color theme="1"/>
        <rFont val="Arial"/>
        <family val="2"/>
      </rPr>
      <t xml:space="preserve"> Este informe se rindió hasta febrero de 2020, toda vez que la Función Pública a través del Decreto 2106 del 2019, (Artículo 156), define que el jefe de Control Interno, deberá realizar y publicar un informe de la evaluación independiente del Sistema de Control Interno, con una periodicidad de 6 meses. Así las cosas, se crea una nueva actividad para dicho informe en el presente cronograma.
</t>
    </r>
    <r>
      <rPr>
        <sz val="9"/>
        <color theme="0" tint="-0.499984740745262"/>
        <rFont val="Arial"/>
        <family val="2"/>
      </rPr>
      <t>/Observación hecha por: Ximena Guarnizo</t>
    </r>
  </si>
  <si>
    <r>
      <t xml:space="preserve">Se lleva a cabo la ejecución de la auditoría con los procesos de Sistemas y Tecnología y Unidad de Apoyo Académico en el periodo comprendido entre el 09 y 18 de marzo de 2021. Reporte de fecha 19 de marzo de 2021. 
</t>
    </r>
    <r>
      <rPr>
        <sz val="9"/>
        <color theme="0" tint="-0.499984740745262"/>
        <rFont val="Arial"/>
        <family val="2"/>
      </rPr>
      <t xml:space="preserve">
/Observación hecha por: Ximena Guarnizo</t>
    </r>
  </si>
  <si>
    <r>
      <t xml:space="preserve">Se emite y publica Informe de Evaluación de Control Interno Contable 2020, de fecha 26 de febrero de 2021.
</t>
    </r>
    <r>
      <rPr>
        <sz val="9"/>
        <color theme="0" tint="-0.499984740745262"/>
        <rFont val="Arial"/>
        <family val="2"/>
      </rPr>
      <t xml:space="preserve">
/Observación hecha por: Jonny Ricón</t>
    </r>
    <r>
      <rPr>
        <sz val="9"/>
        <color theme="1"/>
        <rFont val="Arial"/>
        <family val="2"/>
      </rPr>
      <t>.</t>
    </r>
  </si>
  <si>
    <t xml:space="preserve">Nota: Teniendo en cuenta el ajuste realizado por directriz de la Rectoría con relación a la frecuencia del seguimiento trimestral de los planes de mejoramiento estratégicos, y el recurso auditor disponible en la Dirección de Control Interno, se procede en concordancia con lo dispuesto por la Comisión de Control Interno de fecha 28 de mayo de 2021, a cancelar la auditoria interna programada para el Proceso de Apoyo Académico. Lo anterior, teniendo en cuenta también, que dicho proceso, es sujeto de auditoría interna tercerizada al SGC, y auditoría externa por parte del ente certificador ICONTEC, en el mismo periodo de tiempo programado en el presente PLAN (mes de noviembre y primera semana de diciembre de 2021).  </t>
  </si>
  <si>
    <t>% ESPERADO:</t>
  </si>
  <si>
    <t>% EJECUCIÓN:</t>
  </si>
  <si>
    <r>
      <t>17-6</t>
    </r>
    <r>
      <rPr>
        <sz val="9"/>
        <color theme="0"/>
        <rFont val="Arial"/>
        <family val="2"/>
      </rPr>
      <t>.</t>
    </r>
  </si>
  <si>
    <r>
      <t xml:space="preserve">Jonny Belisario Rincón
 (Auditor líder)
</t>
    </r>
    <r>
      <rPr>
        <sz val="9"/>
        <color theme="1"/>
        <rFont val="Arial"/>
        <family val="2"/>
      </rPr>
      <t>Equipo auditor: 
Porfidio García, Ximena Guarnizo, Rober Núñez, Andrea Gallego (Entrenamiento).</t>
    </r>
  </si>
  <si>
    <t>Dirección de Control Interno 
Oficina de Calidad</t>
  </si>
  <si>
    <t>Dirección de Control Interno 
Sistema de Gestión de Seguridad y Salud en el Trabajo
Sistema de Gestión Ambiental</t>
  </si>
  <si>
    <r>
      <rPr>
        <b/>
        <sz val="9"/>
        <color theme="1"/>
        <rFont val="Arial"/>
        <family val="2"/>
      </rPr>
      <t>Dirección de Control Interno</t>
    </r>
    <r>
      <rPr>
        <sz val="9"/>
        <color theme="1"/>
        <rFont val="Arial"/>
        <family val="2"/>
      </rPr>
      <t xml:space="preserve">
Seguimiento
(Profesional asignado según hallazgo)</t>
    </r>
  </si>
  <si>
    <r>
      <rPr>
        <b/>
        <sz val="9"/>
        <color theme="1"/>
        <rFont val="Arial"/>
        <family val="2"/>
      </rPr>
      <t>Dirección de Control Interno</t>
    </r>
    <r>
      <rPr>
        <sz val="9"/>
        <color theme="1"/>
        <rFont val="Arial"/>
        <family val="2"/>
      </rPr>
      <t xml:space="preserve">
(Apoyo: Funcionaria Yesica Hernandez)</t>
    </r>
  </si>
  <si>
    <r>
      <rPr>
        <b/>
        <sz val="9"/>
        <color theme="1"/>
        <rFont val="Arial"/>
        <family val="2"/>
      </rPr>
      <t>Dirección de Control Interno</t>
    </r>
    <r>
      <rPr>
        <sz val="9"/>
        <color theme="1"/>
        <rFont val="Arial"/>
        <family val="2"/>
      </rPr>
      <t xml:space="preserve">
(Apoyo: Funcionario Rober Núñez)</t>
    </r>
  </si>
  <si>
    <r>
      <rPr>
        <b/>
        <sz val="9"/>
        <color theme="1"/>
        <rFont val="Arial"/>
        <family val="2"/>
      </rPr>
      <t>Dirección de Control Interno</t>
    </r>
    <r>
      <rPr>
        <sz val="9"/>
        <color theme="1"/>
        <rFont val="Arial"/>
        <family val="2"/>
      </rPr>
      <t xml:space="preserve">
(Apoyo: Asesora Ximena Guarnizo)</t>
    </r>
  </si>
  <si>
    <r>
      <rPr>
        <b/>
        <sz val="9"/>
        <color theme="1"/>
        <rFont val="Arial"/>
        <family val="2"/>
      </rPr>
      <t>Dirección de Control Interno</t>
    </r>
    <r>
      <rPr>
        <sz val="9"/>
        <color theme="1"/>
        <rFont val="Arial"/>
        <family val="2"/>
      </rPr>
      <t xml:space="preserve">
(Apoyo: Asesores Porfidio García - Jonny Rincón)</t>
    </r>
  </si>
  <si>
    <r>
      <rPr>
        <b/>
        <sz val="9"/>
        <color theme="1"/>
        <rFont val="Arial"/>
        <family val="2"/>
      </rPr>
      <t>Dirección de Control Interno</t>
    </r>
    <r>
      <rPr>
        <sz val="9"/>
        <color theme="1"/>
        <rFont val="Arial"/>
        <family val="2"/>
      </rPr>
      <t xml:space="preserve">
(Apoyo: Asesora Diana Sanabria)</t>
    </r>
  </si>
  <si>
    <r>
      <rPr>
        <b/>
        <sz val="9"/>
        <color theme="1"/>
        <rFont val="Arial"/>
        <family val="2"/>
      </rPr>
      <t>Dirección de Control Interno</t>
    </r>
    <r>
      <rPr>
        <sz val="9"/>
        <color theme="1"/>
        <rFont val="Arial"/>
        <family val="2"/>
      </rPr>
      <t xml:space="preserve">
(Apoyo: Asesor Cesar Bernal)</t>
    </r>
  </si>
  <si>
    <r>
      <rPr>
        <b/>
        <sz val="9"/>
        <color theme="1"/>
        <rFont val="Arial"/>
        <family val="2"/>
      </rPr>
      <t>Dirección de Control Interno</t>
    </r>
    <r>
      <rPr>
        <sz val="9"/>
        <color theme="1"/>
        <rFont val="Arial"/>
        <family val="2"/>
      </rPr>
      <t xml:space="preserve">
Seguimiento
(Profesional asignado según proceso)</t>
    </r>
  </si>
  <si>
    <r>
      <rPr>
        <b/>
        <sz val="9"/>
        <color theme="1"/>
        <rFont val="Arial"/>
        <family val="2"/>
      </rPr>
      <t>Dirección de Control Interno</t>
    </r>
    <r>
      <rPr>
        <sz val="9"/>
        <color theme="1"/>
        <rFont val="Arial"/>
        <family val="2"/>
      </rPr>
      <t xml:space="preserve">
(Apoyo: Funcionaria  Ximena Guarnizo)</t>
    </r>
  </si>
  <si>
    <r>
      <rPr>
        <b/>
        <sz val="9"/>
        <color theme="1"/>
        <rFont val="Arial"/>
        <family val="2"/>
      </rPr>
      <t>Dirección de Control Interno</t>
    </r>
    <r>
      <rPr>
        <sz val="9"/>
        <color theme="1"/>
        <rFont val="Arial"/>
        <family val="2"/>
      </rPr>
      <t xml:space="preserve">
(Apoyo: Funcionaria Yésica Hernández)</t>
    </r>
  </si>
  <si>
    <r>
      <rPr>
        <b/>
        <sz val="9"/>
        <color theme="1"/>
        <rFont val="Arial"/>
        <family val="2"/>
      </rPr>
      <t>Dirección de Control Interno</t>
    </r>
    <r>
      <rPr>
        <sz val="9"/>
        <color theme="1"/>
        <rFont val="Arial"/>
        <family val="2"/>
      </rPr>
      <t xml:space="preserve">
(Apoyo: Funcionaria Diana Sanabria)</t>
    </r>
  </si>
  <si>
    <r>
      <rPr>
        <b/>
        <sz val="9"/>
        <color theme="1"/>
        <rFont val="Arial"/>
        <family val="2"/>
      </rPr>
      <t>Dirección de Control Interno</t>
    </r>
    <r>
      <rPr>
        <sz val="9"/>
        <color theme="1"/>
        <rFont val="Arial"/>
        <family val="2"/>
      </rPr>
      <t xml:space="preserve">
(Apoyo: Funcionaria  Ximena Guarnizo, Diana Sanabria y Yesica Hernández)</t>
    </r>
  </si>
  <si>
    <r>
      <rPr>
        <b/>
        <sz val="9"/>
        <color theme="1"/>
        <rFont val="Arial"/>
        <family val="2"/>
      </rPr>
      <t>Dirección de Control Interno</t>
    </r>
    <r>
      <rPr>
        <sz val="9"/>
        <color theme="1"/>
        <rFont val="Arial"/>
        <family val="2"/>
      </rPr>
      <t xml:space="preserve">
(Apoyo: Funcionaria Andrea Gallego)</t>
    </r>
  </si>
  <si>
    <t>TOTAL, % DE AVANCE ESPERADO A FECHA DE SEGUIMIENTO:</t>
  </si>
  <si>
    <t>TOTAL, % DE AVANCE DE EJECUCIÓN A FECHA DE SEGUIMIENTO:</t>
  </si>
  <si>
    <r>
      <t>Abrobó:</t>
    </r>
    <r>
      <rPr>
        <u/>
        <sz val="9"/>
        <color theme="8" tint="-0.499984740745262"/>
        <rFont val="Arial"/>
        <family val="2"/>
      </rPr>
      <t xml:space="preserve"> Comisión de Control Interno</t>
    </r>
  </si>
  <si>
    <r>
      <t xml:space="preserve">Elaboró: </t>
    </r>
    <r>
      <rPr>
        <u/>
        <sz val="9"/>
        <color theme="8" tint="-0.499984740745262"/>
        <rFont val="Arial"/>
        <family val="2"/>
      </rPr>
      <t>Dirección de Control Interno</t>
    </r>
  </si>
  <si>
    <r>
      <t xml:space="preserve">Se realiza la evaluación de desempeño institucional de la Universidad de Cundinamarca a través del reporte del FURAG, reporte generado entre los meses de febrero y marzo del año 2021, la cual evalúa el grado de cumplimiento del MIPG y su articulación con el MECI, periodo evaluado, vigencia 2020. Resultado obtenido en la política de Control Interno es de </t>
    </r>
    <r>
      <rPr>
        <u/>
        <sz val="9"/>
        <color theme="1"/>
        <rFont val="Arial"/>
        <family val="2"/>
      </rPr>
      <t>92.7</t>
    </r>
    <r>
      <rPr>
        <sz val="9"/>
        <color theme="1"/>
        <rFont val="Arial"/>
        <family val="2"/>
      </rPr>
      <t xml:space="preserve"> de puntaje máximo.
</t>
    </r>
    <r>
      <rPr>
        <sz val="9"/>
        <color theme="0" tint="-0.499984740745262"/>
        <rFont val="Arial"/>
        <family val="2"/>
      </rPr>
      <t>/Observación hecha por: Ximena Guarnizo</t>
    </r>
  </si>
  <si>
    <r>
      <t xml:space="preserve">Auditoría ejecutada del 12 de mayo al 17 de junio de 2021. Entrega informe final a través de correspondencia el día 16 de julio de 2021. 
</t>
    </r>
    <r>
      <rPr>
        <sz val="9"/>
        <color theme="0" tint="-0.499984740745262"/>
        <rFont val="Arial"/>
        <family val="2"/>
      </rPr>
      <t>/Observación hecha por: Jonny Ricón.</t>
    </r>
  </si>
  <si>
    <r>
      <t xml:space="preserve">Auditoría ejecutada del 3 de marzo al 20 de abril de 2021. Informe final de fecha 7 de mayo, entregado a través de correspondencia el día 31 de mayo de 2021.
</t>
    </r>
    <r>
      <rPr>
        <sz val="9"/>
        <color theme="0" tint="-0.499984740745262"/>
        <rFont val="Arial"/>
        <family val="2"/>
      </rPr>
      <t xml:space="preserve">
/Observación hecha por: Diana Sanabria.</t>
    </r>
  </si>
  <si>
    <r>
      <t xml:space="preserve">Auditoría ejecutada del 8 de marzo al 27 de abril de 2021. Informe final de fecha 25 de mayo, entregado a través de correspondencia el día 27 de mayo de 2021.
</t>
    </r>
    <r>
      <rPr>
        <sz val="9"/>
        <color theme="0" tint="-0.499984740745262"/>
        <rFont val="Arial"/>
        <family val="2"/>
      </rPr>
      <t>/Observación hecha por: Diana Sanabria.</t>
    </r>
  </si>
  <si>
    <t>Auditoría por parte de la Contraloría de Cundinamarca ejecutada desde el 28 de abril de 2021. Informe final de fecha 10 de julio de 2021.</t>
  </si>
  <si>
    <t>IX auditoria interna al Sistema de Gestión de Calidad de la Universidad de Cundinamarca.
IV auditoría interna al Sistema de Gestión de Seguridad y Salud en el Trabajo y al Decreto 1072:2015; 
II auditoria interna al Sistema de Gestión Ambiental.</t>
  </si>
  <si>
    <t>I Auditoría al Sistema de Gestión de Seguridad de la Información.</t>
  </si>
  <si>
    <r>
      <t xml:space="preserve">Durante el mes de julio se llevó a cabo el 2° seguimiento a las novedades de los Parámetros de Contratación de la vigencia 2021, en el ejercicio se recibió por parte de la secretaria general y la oficina de compras el reporte de (no modificaciones) y se recibió por parte de la dirección de Bienes y Servicios las versiones No. 6, 7, 8, 9, 10, 11, 12, 13 y 14 del “plan anual de adquisiciones” y las actas y/o certificaciones que avalan las modificaciones anteriormente mencionadas, dando cumplimiento a las novedades del “Acto administrativo que acoge al plan anual de adquisiciones”. En relación con el contexto anterior, el día 09 de julio se cargaron las novedades al aplicativo SIA Observa.
</t>
    </r>
    <r>
      <rPr>
        <sz val="9"/>
        <color theme="0" tint="-0.499984740745262"/>
        <rFont val="Arial"/>
        <family val="2"/>
      </rPr>
      <t xml:space="preserve">
/Observación hecha por: Yésica Hernández
</t>
    </r>
  </si>
  <si>
    <r>
      <t xml:space="preserve">De acuerdo a la verificación solicitada por la Dirección de Autoevaluación y Acreditación, respecto a la verificación de las actividades que presentan incumplimiento frente a lo establecido en los planes de mejoramiento derivados del ejercicio de autoevaluación de tres programas académicos, se realiza validación </t>
    </r>
    <r>
      <rPr>
        <i/>
        <sz val="9"/>
        <color theme="0" tint="-0.499984740745262"/>
        <rFont val="Arial"/>
        <family val="2"/>
      </rPr>
      <t xml:space="preserve">(y registro de observaciones) </t>
    </r>
    <r>
      <rPr>
        <sz val="9"/>
        <color theme="1"/>
        <rFont val="Arial"/>
        <family val="2"/>
      </rPr>
      <t xml:space="preserve">en el sistema de información dispuesto por la Dirección de Autoevaluación y Acreditación </t>
    </r>
    <r>
      <rPr>
        <i/>
        <sz val="9"/>
        <color theme="4" tint="-0.499984740745262"/>
        <rFont val="Arial"/>
        <family val="2"/>
      </rPr>
      <t xml:space="preserve">(http://autoevaluacion.ucundinamarca.edu.co:8080/autoevaluacion/evains.eweb.Default) </t>
    </r>
    <r>
      <rPr>
        <sz val="9"/>
        <color theme="1"/>
        <rFont val="Arial"/>
        <family val="2"/>
      </rPr>
      <t xml:space="preserve">y verificación a través de las siguientes actividades:
_Seguimiento al plan de mejoramiento derivado del ejercicio de autoevaluación del programa de Zootecnia de la Seccional Ubaté, los días 28 de abril y 6, 13 y 14 de mayo de 2021. Entrega de resultados a través de correo electrónico de fecha 14 de mayo de 2021. </t>
    </r>
    <r>
      <rPr>
        <sz val="9"/>
        <color theme="0" tint="-0.499984740745262"/>
        <rFont val="Arial"/>
        <family val="2"/>
      </rPr>
      <t>/Observación hecha por: Diana Sanabria.</t>
    </r>
    <r>
      <rPr>
        <sz val="9"/>
        <color theme="1"/>
        <rFont val="Arial"/>
        <family val="2"/>
      </rPr>
      <t xml:space="preserve">
_Seguimiento al plan de mejoramiento derivado del ejercicio de autoevaluación del programa académico Ingeniería de Sistemas de la Extensión de Chía, los días 3, 14 y 19 de mayo de 2021. Entrega de resultados a través de correo electrónico de fecha 19 de mayo de 2021. </t>
    </r>
    <r>
      <rPr>
        <sz val="9"/>
        <color theme="0" tint="-0.499984740745262"/>
        <rFont val="Arial"/>
        <family val="2"/>
      </rPr>
      <t xml:space="preserve">/Observación hecha por: Yesica Hernández </t>
    </r>
    <r>
      <rPr>
        <sz val="9"/>
        <color theme="1"/>
        <rFont val="Arial"/>
        <family val="2"/>
      </rPr>
      <t xml:space="preserve">
_Seguimiento al plan de mejoramiento derivado de la autoevaluación del programa académico Psicología de la extensión Facatativá, el día 27 de abril de la vigencia 2021.  </t>
    </r>
    <r>
      <rPr>
        <sz val="9"/>
        <color theme="0" tint="-0.499984740745262"/>
        <rFont val="Arial"/>
        <family val="2"/>
      </rPr>
      <t>/Observación hecha por: Ximena Guarnizo.</t>
    </r>
    <r>
      <rPr>
        <sz val="9"/>
        <color theme="1"/>
        <rFont val="Arial"/>
        <family val="2"/>
      </rPr>
      <t xml:space="preserve">
</t>
    </r>
  </si>
  <si>
    <r>
      <t xml:space="preserve">Auditoría ejecutada del 7 de abril al 17 de junio de 2021. Informe final de fecha 30 de agosto de 2021, entregado a través de correspondencia el día 07 de septiembre de 2021. 
Nota: A través del acta No. 005 de fecha 28 – 05 – 2021 de la comisión de Control Interno, dentro del numeral 5, se realiza la aprobación de la ampliación del trabajo en campo de una semana más para la auditoría de Formación y Aprendizaje y remisión del pre-informe.  
</t>
    </r>
    <r>
      <rPr>
        <sz val="9"/>
        <color theme="0" tint="-0.499984740745262"/>
        <rFont val="Arial"/>
        <family val="2"/>
      </rPr>
      <t xml:space="preserve">
/Observación hecha por: Ximena Guarnizo</t>
    </r>
  </si>
  <si>
    <r>
      <t xml:space="preserve">Auditoría ejecutada del 10 de agosto al 04 de octubre de 2021. Informe final de fecha 26 de octubre de 2021, entregado a través de correspondencia el día 28 de octubre de 2021. 
</t>
    </r>
    <r>
      <rPr>
        <sz val="9"/>
        <color theme="0" tint="-0.499984740745262"/>
        <rFont val="Arial"/>
        <family val="2"/>
      </rPr>
      <t>/Observación hecha por: Ximena Guarnizo</t>
    </r>
  </si>
  <si>
    <t xml:space="preserve"> Yuly Rivas 
(Auditor líder)
Equipo auditor: Jonny Rincón, Andrea Gallego (Entrenamiento), Rober Nuñez</t>
  </si>
  <si>
    <r>
      <t xml:space="preserve">Auditoría ejecutada del 10 de mayo al 18 de junio y del 1 de julio al 8 de septiembre de 2021. Informe final de fecha 8 de septiembre de 2021, entregado a través de correspondencia el día 12 de octubre de 2021.
</t>
    </r>
    <r>
      <rPr>
        <sz val="9"/>
        <color theme="0" tint="-0.499984740745262"/>
        <rFont val="Arial"/>
        <family val="2"/>
      </rPr>
      <t>/Observación hecha por: Diana Sanabria.</t>
    </r>
  </si>
  <si>
    <r>
      <rPr>
        <b/>
        <sz val="9"/>
        <color theme="1"/>
        <rFont val="Arial"/>
        <family val="2"/>
      </rPr>
      <t>Dirección de Control Interno</t>
    </r>
    <r>
      <rPr>
        <sz val="9"/>
        <color theme="1"/>
        <rFont val="Arial"/>
        <family val="2"/>
      </rPr>
      <t xml:space="preserve">
(Apoyo: Asesora Yuly Rivas)</t>
    </r>
  </si>
  <si>
    <r>
      <rPr>
        <u/>
        <sz val="9"/>
        <color theme="1"/>
        <rFont val="Arial"/>
        <family val="2"/>
      </rPr>
      <t xml:space="preserve">Plan de Mejoramiento Contraloría 2019: </t>
    </r>
    <r>
      <rPr>
        <sz val="9"/>
        <color theme="1"/>
        <rFont val="Arial"/>
        <family val="2"/>
      </rPr>
      <t xml:space="preserve"> Se realiza remisión del segundo seguimiento al ente de control en fecha 21-09-2021, con un porcentaje de avance del 91% respectivamente. Así las cosas se hace claridad que se realizarán seguimientos posteriores a fin de dar cierre a las acciones correctivas en ejecución. </t>
    </r>
    <r>
      <rPr>
        <sz val="9"/>
        <color theme="0" tint="-0.499984740745262"/>
        <rFont val="Arial"/>
        <family val="2"/>
      </rPr>
      <t xml:space="preserve">/Observación hecha por: Rober Núñez. 
</t>
    </r>
    <r>
      <rPr>
        <u/>
        <sz val="9"/>
        <color theme="1"/>
        <rFont val="Arial"/>
        <family val="2"/>
      </rPr>
      <t>Plan de Mejoramiento Contraloría de Cundinamarca 2020:</t>
    </r>
    <r>
      <rPr>
        <sz val="9"/>
        <color theme="1"/>
        <rFont val="Arial"/>
        <family val="2"/>
      </rPr>
      <t xml:space="preserve">  En cumplimiento a la Resolución 0278 del 25 de mayo 2021 que contiene los lineamientos de Planes de Mejoramiento Contraloría y a la Circular interna N° 010 del 25 de octubre 2021, se ha realizado seguimiento oportuno a los diecinueve (19) hallazgos con sus respectivas actividades mediante mesas de trabajo y comunicaciones reiterativas a los procesos responsables. De esta manera, con corte a la fecha se tiene un 37,4% de cumplimiento. </t>
    </r>
    <r>
      <rPr>
        <sz val="9"/>
        <color theme="0" tint="-0.499984740745262"/>
        <rFont val="Arial"/>
        <family val="2"/>
      </rPr>
      <t xml:space="preserve">/Observación hecha por: Yuly Rivas  </t>
    </r>
  </si>
  <si>
    <t>Actividad para iniciar en la primera semana de diciembre de 2021.</t>
  </si>
  <si>
    <r>
      <rPr>
        <b/>
        <sz val="9"/>
        <color theme="1"/>
        <rFont val="Arial"/>
        <family val="2"/>
      </rPr>
      <t>Dirección de Control Interno</t>
    </r>
    <r>
      <rPr>
        <sz val="9"/>
        <color theme="1"/>
        <rFont val="Arial"/>
        <family val="2"/>
      </rPr>
      <t xml:space="preserve">
(Apoyo: Yuly Rivas)</t>
    </r>
  </si>
  <si>
    <r>
      <rPr>
        <b/>
        <sz val="9"/>
        <color theme="1"/>
        <rFont val="Arial"/>
        <family val="2"/>
      </rPr>
      <t>IPA 2021</t>
    </r>
    <r>
      <rPr>
        <sz val="9"/>
        <color theme="1"/>
        <rFont val="Arial"/>
        <family val="2"/>
      </rPr>
      <t xml:space="preserve">: En atención a lo anterior, y en el marco del Decreto 417 del 17 de marzo de 2020 </t>
    </r>
    <r>
      <rPr>
        <i/>
        <sz val="9"/>
        <color theme="1"/>
        <rFont val="Arial"/>
        <family val="2"/>
      </rPr>
      <t>"Por el cual se declara un Estado de Emergencia Económica, Social y Ecológica en todo el territorio Nacional",</t>
    </r>
    <r>
      <rPr>
        <sz val="9"/>
        <color theme="1"/>
        <rFont val="Arial"/>
        <family val="2"/>
      </rPr>
      <t xml:space="preserve"> la Dirección de Control Interno emite oficio de fecha 30 de abril de 2020, a la Oficina de Servicio de Atención al Ciudadano, informando que se realizará el ejercicio una vez se haya normalizado y decretado la libre movilización.   
</t>
    </r>
    <r>
      <rPr>
        <b/>
        <sz val="9"/>
        <color theme="1"/>
        <rFont val="Arial"/>
        <family val="2"/>
      </rPr>
      <t>IIPA 2021:</t>
    </r>
    <r>
      <rPr>
        <sz val="9"/>
        <color theme="1"/>
        <rFont val="Arial"/>
        <family val="2"/>
      </rPr>
      <t xml:space="preserve"> En vista de las circunstancias ocasionadas por la pandemia Covid-19, no se realizó apertura de buzones en el año 2021; por consiguiente, la fecha se definirá en el I semestre 2022.  
</t>
    </r>
    <r>
      <rPr>
        <sz val="9"/>
        <color theme="0" tint="-0.499984740745262"/>
        <rFont val="Arial"/>
        <family val="2"/>
      </rPr>
      <t xml:space="preserve">
/Observación hecha por: Yuly Rivas.</t>
    </r>
    <r>
      <rPr>
        <sz val="9"/>
        <color theme="1"/>
        <rFont val="Arial"/>
        <family val="2"/>
      </rPr>
      <t xml:space="preserve">
</t>
    </r>
  </si>
  <si>
    <r>
      <rPr>
        <b/>
        <sz val="9"/>
        <color theme="1"/>
        <rFont val="Arial"/>
        <family val="2"/>
      </rPr>
      <t>Dirección de Control Interno</t>
    </r>
    <r>
      <rPr>
        <sz val="9"/>
        <color theme="1"/>
        <rFont val="Arial"/>
        <family val="2"/>
      </rPr>
      <t xml:space="preserve">
Apoyo: Andrea Gallego.</t>
    </r>
  </si>
  <si>
    <r>
      <rPr>
        <b/>
        <sz val="9"/>
        <color theme="8" tint="-0.499984740745262"/>
        <rFont val="Arial"/>
        <family val="2"/>
      </rPr>
      <t>Nota 1:</t>
    </r>
    <r>
      <rPr>
        <sz val="9"/>
        <color theme="8" tint="-0.499984740745262"/>
        <rFont val="Arial"/>
        <family val="2"/>
      </rPr>
      <t xml:space="preserve"> El presente plan anual de auditorías fue construido tomando como base los lineamientos establecidos en la Guía de auditoría interna basada en riesgos para entidades públicas del DAFP, versión 4, apartado 2.1.5. Formulación del Plan Anual de Auditorías basado en riesgos. Las Unidades Auditables de Control Interno fueron priorizadas mediante el documento de trabajo denominado "Priorización del Universo de Auditoría"</t>
    </r>
  </si>
  <si>
    <r>
      <rPr>
        <b/>
        <sz val="9"/>
        <color theme="8" tint="-0.499984740745262"/>
        <rFont val="Arial"/>
        <family val="2"/>
      </rPr>
      <t>Nota 2:</t>
    </r>
    <r>
      <rPr>
        <sz val="9"/>
        <color theme="8" tint="-0.499984740745262"/>
        <rFont val="Arial"/>
        <family val="2"/>
      </rPr>
      <t xml:space="preserve"> Las Unidades auditables y los tiempos pueden estar sujetas a cambios de acuerdo a las necesidades de la Universidad.</t>
    </r>
  </si>
  <si>
    <r>
      <rPr>
        <b/>
        <sz val="9"/>
        <color theme="8" tint="-0.499984740745262"/>
        <rFont val="Arial"/>
        <family val="2"/>
      </rPr>
      <t xml:space="preserve">Nota 3: </t>
    </r>
    <r>
      <rPr>
        <sz val="9"/>
        <color theme="8" tint="-0.499984740745262"/>
        <rFont val="Arial"/>
        <family val="2"/>
      </rPr>
      <t xml:space="preserve">Se incluirán como unidades auditables los temas de asociados a seguridad de la información que el área responsable estime conveniente auditar. </t>
    </r>
  </si>
  <si>
    <r>
      <t xml:space="preserve">De acuerdo con la Circular Externa 06 del 26 diciembre de 2019 del Ministerio de Justicia, la Universidad de Cundinamarca, no se encuentra registrada en el aplicativo por no ser del orden nacional. De igual manera una vez establecido y verificado que la Universidad de Cundinamarca recibe recursos del estado de orden Nacional y Departamental y que en consecuencia que estos recursos no exceden el 50% del valor total del patrimonio de la Universidad, como requisito, legalmente no está obligada a reportar al instructivo E-KOGUI.  
En razón a lo anterior, no se llevará a cabo este seguimiento. 
</t>
    </r>
    <r>
      <rPr>
        <sz val="9"/>
        <color theme="0" tint="-0.499984740745262"/>
        <rFont val="Arial"/>
        <family val="2"/>
      </rPr>
      <t>/Observación hecha por: Carolina Gómez Fontecha</t>
    </r>
  </si>
  <si>
    <r>
      <t>El informe denominado</t>
    </r>
    <r>
      <rPr>
        <i/>
        <sz val="9"/>
        <color theme="1"/>
        <rFont val="Arial"/>
        <family val="2"/>
      </rPr>
      <t xml:space="preserve"> “Evaluación de rendición de cuentas”</t>
    </r>
    <r>
      <rPr>
        <sz val="9"/>
        <color theme="1"/>
        <rFont val="Arial"/>
        <family val="2"/>
      </rPr>
      <t xml:space="preserve"> fue publicado en el mes de agosto del 2021 y el informe denominado “Evaluación anual de rendición de cuentas fue publicado en el mes de septiembre del 2021, los documentos fueron construidos con base en la información suministrada por la Dirección de Planeación Institucional y demás procesos a quienes se les solicitó información en aras de emitir un informe claro a la ciudadanía, en la misma medida, los informes se encuentran publicados y dispuestos a las partes interesadas en el micro sitio de Control Interno - página web de la Universidad de Cundinamarca.
Así las cosas, para la presente vigencia, se encuentran cumplidas las actividades en materia de rendición de cuentas. 
</t>
    </r>
    <r>
      <rPr>
        <sz val="9"/>
        <color theme="0" tint="-0.499984740745262"/>
        <rFont val="Arial"/>
        <family val="2"/>
      </rPr>
      <t>/Observación hecha por: Yésica Hernández</t>
    </r>
    <r>
      <rPr>
        <sz val="9"/>
        <color theme="1"/>
        <rFont val="Arial"/>
        <family val="2"/>
      </rPr>
      <t xml:space="preserve">
</t>
    </r>
  </si>
  <si>
    <r>
      <t xml:space="preserve">En proceso, se solicita informe ejecutivo a la Dirección de Planeación Institucional con corte al 31 de octubre de 2021. en espera de la respuesta para hacer análisis de la información.
</t>
    </r>
    <r>
      <rPr>
        <sz val="9"/>
        <color theme="0" tint="-0.499984740745262"/>
        <rFont val="Arial"/>
        <family val="2"/>
      </rPr>
      <t>/Observación hecha por: Carolina Gómez.</t>
    </r>
  </si>
  <si>
    <r>
      <t xml:space="preserve">Se realiza seguimiento concerniente al IIPA académico de la vigencia 2020 a la eficacia del control de los Riesgos y Oportunidades, con corte a abril. A los 21 procesos de la Universidad de Cundinamarca, de igual forma se remiten los respectivos informes a los mismos, en los cuales se notifica los resultados obtenidos fruto del seguimiento. 
Para el IIPA 2021 se hace seguimiento a las oportunidades registradas en la matriz de riesgos y oportunidades. el seguimiento a los riesgos desde mayo de 2021 a la fecha no se ha llevado a cabo dado que el proceso de calidad estaba en reestructuración de las matrices de riesgos y por lo tanto queda aplazado hasta la siguiente vigencia en la cual se permite evidenciar madurez en los controles derivados de la nueva matriz.
</t>
    </r>
    <r>
      <rPr>
        <sz val="9"/>
        <color theme="0" tint="-0.499984740745262"/>
        <rFont val="Arial"/>
        <family val="2"/>
      </rPr>
      <t>/Observación hecha por: Carolina Gómez.</t>
    </r>
  </si>
  <si>
    <r>
      <t xml:space="preserve">Se lleva a cabo la auditoría integral al Sistema Integrado de Gestión de la Universidad de Cundinamarca, entre el 17 de agosto y el 3 de septiembre de 2021. Producto del ejercicio, se deriva un informe general que integra los hallazgos de las auditorías a los Sistemas de Gestión de la Calidad, Ambiental y Seguridad y Salud en el Trabajo, y un informe específico para cada uno de los Sistemas de Gestantes mencionados; dichos informes, con fecha de 6 de octubre de 2021. 
</t>
    </r>
    <r>
      <rPr>
        <sz val="9"/>
        <color theme="0" tint="-0.499984740745262"/>
        <rFont val="Arial"/>
        <family val="2"/>
      </rPr>
      <t>/Observación hecha por: Diana Sanabria.</t>
    </r>
  </si>
  <si>
    <r>
      <t xml:space="preserve">En el mes de marzo se lleva a cabo el 1° Seguimiento del PM derivado de las brechas del reporte del índice de transparencia de la vigencia 2020, el seguimiento se encuentra con corte del 11 de marzo del 2021 cuyo porcentaje de avance es de 43%. 
En el mes de julio se lleva a cabo el 2° Seguimiento del PM derivado de las brechas del reporte del índice de transparencia de la vigencia 2020, cuyo porcentaje de avance es de 80%. 
En el mes de octubre se lleva a cabo el 3° Seguimiento del PM derivado de las brechas del reporte del índice de transparencia de la vigencia 2020, el seguimiento se encuentra con corte del 14 de octubre del 2021. Actualmente el PM presenta un avance de 90%, los resultados fueron enviados a la Dirección de Planeación Institucional.
</t>
    </r>
    <r>
      <rPr>
        <sz val="9"/>
        <color theme="0" tint="-0.499984740745262"/>
        <rFont val="Arial"/>
        <family val="2"/>
      </rPr>
      <t xml:space="preserve">
/Observación hecha por: Yésica Hernández
</t>
    </r>
    <r>
      <rPr>
        <i/>
        <sz val="9"/>
        <color theme="4" tint="-0.499984740745262"/>
        <rFont val="Arial"/>
        <family val="2"/>
      </rPr>
      <t xml:space="preserve">
</t>
    </r>
    <r>
      <rPr>
        <i/>
        <u/>
        <sz val="9"/>
        <color theme="4" tint="-0.499984740745262"/>
        <rFont val="Arial"/>
        <family val="2"/>
      </rPr>
      <t>Nota 1:</t>
    </r>
    <r>
      <rPr>
        <i/>
        <sz val="9"/>
        <color theme="4" tint="-0.499984740745262"/>
        <rFont val="Arial"/>
        <family val="2"/>
      </rPr>
      <t xml:space="preserve"> Se ajusta la frecuencia del seguimiento para revisión trimestral, por directriz de la Rectoría y de acuerdo a lo decidido por la Comisión de Control Interno, de fecha 28 de mayo de 2021.
</t>
    </r>
    <r>
      <rPr>
        <i/>
        <u/>
        <sz val="9"/>
        <color theme="4" tint="-0.499984740745262"/>
        <rFont val="Arial"/>
        <family val="2"/>
      </rPr>
      <t>Nota 2:</t>
    </r>
    <r>
      <rPr>
        <i/>
        <sz val="9"/>
        <color theme="4" tint="-0.499984740745262"/>
        <rFont val="Arial"/>
        <family val="2"/>
      </rPr>
      <t xml:space="preserve"> En concordancia con lo dispuesto por la Comisión de Control Interno en sesión del mes de octubre de 2021, el próximo seguimiento se realizará en el IPA de 2022. .</t>
    </r>
  </si>
  <si>
    <r>
      <t xml:space="preserve">Para la videncia 2021 se realizan dos seguimientos al plan de mejoramiento de condiciones institucionales dentro de las siguientes fechas:   
Sexto seguimiento 16 – 07 – 2021  
Séptimo seguimiento 26 – 10 – 2021 
Con porcentaje de avance en las acciones propuestas del 84.5%.
</t>
    </r>
    <r>
      <rPr>
        <sz val="9"/>
        <color theme="0" tint="-0.499984740745262"/>
        <rFont val="Arial"/>
        <family val="2"/>
      </rPr>
      <t xml:space="preserve">
/Observación hecha por: Ximena Guarnizo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 xml:space="preserve">En concordancia con lo dispuesto por la Comisión de Control Interno en sesión del mes de octubre de 2021, el próximo seguimiento se realizará en el IPA de 2022. .
</t>
    </r>
  </si>
  <si>
    <r>
      <t xml:space="preserve">Durante el mes de febrero de la presente vigencia, se presentaron los resultados del 5° Seguimiento del PM de Condiciones Iniciales de los programas académicos de Zootecnia e Ingeniería Electrónica (Fusagasugá) y Música, este seguimiento inició con la solicitud de evidencias a inicios del mes de diciembre del 2020, recepción de evidencias y documentación en el mes de diciembre del 2020 y enero del 2021. Actualmente el PM presenta un avance de 86%, 5 puntos por encima del ultimo seguimiento en la vigencia 2020 II. 
En el mes de mayo, se presentaron los resultados del 6° Seguimiento del PM de Condiciones Iniciales, este seguimiento inició con la solicitud de evidencias a inicios del mes de abril, recepción de evidencias y documentación en el mes de mayo, con un porcentaje de avance de 87%. 
En el mes de julio, se presentaron los resultados del 7° seguimiento al plan de mejoramiento, su avance continuó con el 87%, teniendo en cuenta que las actividades que continúan abiertas, son aquellas a las que se les realiza monitoreo constante con ocasión al fortalecimiento del factor de calidad.
En el mes de octubre se presentaron los resultados del 8° Seguimiento del PM de Condiciones Iniciales, este seguimiento inició con la solicitud de evidencias la primera semana del mes de octubre, recepción de evidencias y documentación en la tercera y cuarta semana del mes de octubre. Actualmente el PM cuenta con un porcentaje de avance de 91%, 4 puntos por encima del último seguimiento. En el presente seguimiento se cierran 2 actividades: Presentar proyectos de investigación social con participación activa de profesores y estudiantes generando impacto en la comunidad - Implementar la línea de creación artística y cultural en los procesos de investigación institucional.
El plan de mejoramiento continúa abierto a fin de monitorear fortalecimiento de los factores de calidad.
</t>
    </r>
    <r>
      <rPr>
        <sz val="9"/>
        <color theme="0" tint="-0.499984740745262"/>
        <rFont val="Arial"/>
        <family val="2"/>
      </rPr>
      <t>/Observación hecha por: Yésica Hernández</t>
    </r>
    <r>
      <rPr>
        <sz val="9"/>
        <color theme="1"/>
        <rFont val="Arial"/>
        <family val="2"/>
      </rPr>
      <t xml:space="preserve">
</t>
    </r>
    <r>
      <rPr>
        <i/>
        <sz val="9"/>
        <color theme="1"/>
        <rFont val="Arial"/>
        <family val="2"/>
      </rPr>
      <t xml:space="preserve">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Nota 2:</t>
    </r>
    <r>
      <rPr>
        <i/>
        <sz val="9"/>
        <color theme="4" tint="-0.499984740745262"/>
        <rFont val="Arial"/>
        <family val="2"/>
      </rPr>
      <t xml:space="preserve"> En concordancia con lo dispuesto por la Comisión de Control Interno en sesión del mes de octubre de 2021, el próximo seguimiento se realizará en el IPA de 2022. </t>
    </r>
  </si>
  <si>
    <r>
      <t xml:space="preserve">En el transcurso de la vigencia 2021 se llevan a cabo el segundo, tercer y cuarto seguimiento al Plan de Reacreditación de la Licenciatura en Ciencias Sociales 2020-2022. A continuación, se relacionan los seguimientos mencionados:
</t>
    </r>
    <r>
      <rPr>
        <b/>
        <sz val="9"/>
        <color theme="1"/>
        <rFont val="Arial"/>
        <family val="2"/>
      </rPr>
      <t>- Segundo seguimiento</t>
    </r>
    <r>
      <rPr>
        <sz val="9"/>
        <color theme="1"/>
        <rFont val="Arial"/>
        <family val="2"/>
      </rPr>
      <t xml:space="preserve"> (2021-05-17 a 2021-05-31). Avance del 21%, respecto al 38% esperado; es decir, con un cumplimiento del 56%. 
</t>
    </r>
    <r>
      <rPr>
        <b/>
        <sz val="9"/>
        <color theme="1"/>
        <rFont val="Arial"/>
        <family val="2"/>
      </rPr>
      <t>- Tercer seguimiento</t>
    </r>
    <r>
      <rPr>
        <sz val="9"/>
        <color theme="1"/>
        <rFont val="Arial"/>
        <family val="2"/>
      </rPr>
      <t xml:space="preserve"> (2021-07-09 a 2021-07-16). Avance del 32%, respecto al 39% esperado; es decir, con un cumplimiento del 81%. 
</t>
    </r>
    <r>
      <rPr>
        <b/>
        <sz val="9"/>
        <color theme="1"/>
        <rFont val="Arial"/>
        <family val="2"/>
      </rPr>
      <t>- Cuarto seguimiento</t>
    </r>
    <r>
      <rPr>
        <sz val="9"/>
        <color theme="1"/>
        <rFont val="Arial"/>
        <family val="2"/>
      </rPr>
      <t xml:space="preserve"> (2021-10-05 a 2021-10-15). Avance del 35%, respecto al 42% esperado; es decir, con un cumplimiento del 82%. 
</t>
    </r>
    <r>
      <rPr>
        <sz val="9"/>
        <color theme="0" tint="-0.499984740745262"/>
        <rFont val="Arial"/>
        <family val="2"/>
      </rPr>
      <t>/Observación hecha por: Diana Sanabria.</t>
    </r>
    <r>
      <rPr>
        <sz val="9"/>
        <color theme="1"/>
        <rFont val="Arial"/>
        <family val="2"/>
      </rPr>
      <t xml:space="preserve">
</t>
    </r>
    <r>
      <rPr>
        <i/>
        <u/>
        <sz val="9"/>
        <color theme="4" tint="-0.499984740745262"/>
        <rFont val="Arial"/>
        <family val="2"/>
      </rPr>
      <t>Nota 1:</t>
    </r>
    <r>
      <rPr>
        <i/>
        <sz val="9"/>
        <color theme="4" tint="-0.499984740745262"/>
        <rFont val="Arial"/>
        <family val="2"/>
      </rPr>
      <t xml:space="preserve"> Se ajusta la frecuencia del seguimiento para revisión trimestral, por directriz de la Rectoría y de acuerdo a lo decidido por la Comisión de Control Interno, de fecha 28 de mayo de 2021.
</t>
    </r>
    <r>
      <rPr>
        <i/>
        <u/>
        <sz val="9"/>
        <color theme="4" tint="-0.499984740745262"/>
        <rFont val="Arial"/>
        <family val="2"/>
      </rPr>
      <t>Nota 2:</t>
    </r>
    <r>
      <rPr>
        <i/>
        <sz val="9"/>
        <color theme="4" tint="-0.499984740745262"/>
        <rFont val="Arial"/>
        <family val="2"/>
      </rPr>
      <t xml:space="preserve"> En concordancia con lo dispuesto por la Comisión de Control Interno en sesión del mes de octubre de 2021, el próximo seguimiento se realizará en el IPA de 2022. </t>
    </r>
  </si>
  <si>
    <r>
      <t xml:space="preserve">Se realiza seguimiento a las matrices de planes de mejoramiento saber pro tomadas como muestra correspondiente a los 7 programas académicos por debajo de la media con corte 30 de septiembre, se presenta el siguiente avance 
- Zootecnia Ubaté, tiene un avance del 77%,  
- Zootecnia Fusagasugá tiene un avance del 88% 
- Licenciatura en educación básica en humanidades e inglés tiene - un avance del 75%. 
- Ingeniería agronómica Fusagasugá tiene un avance del 71%. 
- Ingeniería agronómica Facatativá tiene un avance del 71%. 
- Administración de empresas Ubaté tiene un avance del 67%. 
- Administración de empresa Girardot tiene un avance del 80%. 
Las actividades faltantes para completa el 100% corresponden a el faltante a simulacros y talleres de refuerzo para competencias genéricas y específicas serán verificadas en el segundo seguimiento que se verificara en la vigencia 2022. 
</t>
    </r>
    <r>
      <rPr>
        <i/>
        <sz val="9"/>
        <color theme="0" tint="-0.499984740745262"/>
        <rFont val="Arial"/>
        <family val="2"/>
      </rPr>
      <t>/Observación hecha por: Andrea Gallego</t>
    </r>
    <r>
      <rPr>
        <sz val="9"/>
        <color theme="1"/>
        <rFont val="Arial"/>
        <family val="2"/>
      </rPr>
      <t xml:space="preserve">
</t>
    </r>
    <r>
      <rPr>
        <i/>
        <sz val="9"/>
        <color theme="4" tint="-0.499984740745262"/>
        <rFont val="Arial"/>
        <family val="2"/>
      </rPr>
      <t xml:space="preserve">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En concordancia con lo dispuesto por la Comisión de Control Interno en sesión del mes de octubre de 2021, el próximo seguimiento se realizará en el IPA de 2022.</t>
    </r>
  </si>
  <si>
    <r>
      <t xml:space="preserve">En el transcurso de la vigencia 2021, se realizan tres seguimientos remotos a las OMIS derivadas de la Construcción del Plan de Desarrollo 2020-2023, para las siguientes Direcciones Administrativas:
</t>
    </r>
    <r>
      <rPr>
        <b/>
        <sz val="9"/>
        <color theme="1"/>
        <rFont val="Arial"/>
        <family val="2"/>
      </rPr>
      <t>- Seccional Ubaté</t>
    </r>
    <r>
      <rPr>
        <sz val="9"/>
        <color theme="1"/>
        <rFont val="Arial"/>
        <family val="2"/>
      </rPr>
      <t xml:space="preserve"> 88% de avance (seguimientos: 22 de abril y 7 de mayo de 2021, del 14 a 16 julio de 2021 y 5 y 15, de octubre de 2021).
</t>
    </r>
    <r>
      <rPr>
        <b/>
        <sz val="9"/>
        <color theme="1"/>
        <rFont val="Arial"/>
        <family val="2"/>
      </rPr>
      <t xml:space="preserve">- Extensión Soacha </t>
    </r>
    <r>
      <rPr>
        <sz val="9"/>
        <color theme="1"/>
        <rFont val="Arial"/>
        <family val="2"/>
      </rPr>
      <t xml:space="preserve">92% de avance (seguimientos: del 22 de abril y 7 de mayo de 2021, del 14 a 16 julio de 2021, y 5 y 15 de octubre de 2021).
</t>
    </r>
    <r>
      <rPr>
        <b/>
        <sz val="9"/>
        <color theme="1"/>
        <rFont val="Arial"/>
        <family val="2"/>
      </rPr>
      <t>- Extensión de Zipaquirá</t>
    </r>
    <r>
      <rPr>
        <sz val="9"/>
        <color theme="1"/>
        <rFont val="Arial"/>
        <family val="2"/>
      </rPr>
      <t xml:space="preserve"> 100% de avance (seguimiento: 20 de abril de 2021).
</t>
    </r>
    <r>
      <rPr>
        <b/>
        <sz val="9"/>
        <color theme="1"/>
        <rFont val="Arial"/>
        <family val="2"/>
      </rPr>
      <t>- Extensión de Chía</t>
    </r>
    <r>
      <rPr>
        <sz val="9"/>
        <color theme="1"/>
        <rFont val="Arial"/>
        <family val="2"/>
      </rPr>
      <t xml:space="preserve"> 100% de avance (seguimientos: 20 de abril de 2021, del 14 a 16 julio de 2021, y 5, 15 y 19 de octubre de 2021).
</t>
    </r>
    <r>
      <rPr>
        <sz val="9"/>
        <color theme="0" tint="-0.499984740745262"/>
        <rFont val="Arial"/>
        <family val="2"/>
      </rPr>
      <t xml:space="preserve">/Observación hecha por: Diana Sanabria.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En concordancia con lo dispuesto por la Comisión de Control Interno en sesión del mes de octubre de 2021, el próximo seguimiento se realizará en el IPA de 2022.</t>
    </r>
  </si>
  <si>
    <r>
      <t xml:space="preserve">Se realizan seguimientos a los planes de mejoramiento para la implementación de las políticas del Modelo Integrado de Planeación (MIPG) producto de los resultados de la evaluación de desempeño institucional de la vigencia 2019 (Procesos de Sistemas y Tecnología, Oficina asesora de Comunicaciones, Gestión Documental, Planeación Institucional, Oficina Atención al Ciudadano y Control Interno), contemplando las siguientes políticas:
- Política de Talento Humano 
- Política de Fortalecimiento Organizacional.   
- Política Gobierno Digital.   
- Política de jurídica  
- Política Seguridad Digital.    
- Política Participación Ciudadana.   
- Política Seguimiento y Evaluación.    
- Política Transparencia.   
- Política Documental.   
- Política de gestión del conocimiento. 
- Política Atención al Ciudadano.   
- Política Control Interno.   
Dichos seguimientos se realizan en las siguientes fechas: 
- Del 1 al 20 de abril de 2021. 
- Del 1 al 17 de julio de 2021. 
- Del 1 al 25 de octubre de 2021. 
</t>
    </r>
    <r>
      <rPr>
        <sz val="9"/>
        <color theme="0" tint="-0.499984740745262"/>
        <rFont val="Arial"/>
        <family val="2"/>
      </rPr>
      <t xml:space="preserve">/Observación hecha por: Ximena Guarnizo
</t>
    </r>
    <r>
      <rPr>
        <u/>
        <sz val="9"/>
        <color theme="0" tint="-0.499984740745262"/>
        <rFont val="Arial"/>
        <family val="2"/>
      </rPr>
      <t xml:space="preserve">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En concordancia con lo dispuesto por la Comisión de Control Interno en sesión del mes de octubre de 2021, el próximo seguimiento se realizará en el IPA de 2022.</t>
    </r>
  </si>
  <si>
    <r>
      <t xml:space="preserve">Se realiza 3 seguimientos a las acciones correctivas derivadas de la Auditoría realizada al Sistema de Gestión de Seguridad y Salud en el Trabajo en la vigencia 2020. El cual está compuesto por 4 planes de mejoramiento internos los cuales presentan un estado de avance ponderado del 69%, de igual forma se realiza el cargue en el aplicativo de Control Interno "Acciones Correctivas y de Mejora", de los Planes de mejoramiento derivados de la auditoria interna tercerizada realizada a los SIG. 
</t>
    </r>
    <r>
      <rPr>
        <sz val="9"/>
        <color theme="0" tint="-0.499984740745262"/>
        <rFont val="Arial"/>
        <family val="2"/>
      </rPr>
      <t xml:space="preserve">/Observación hecha por: Rober Núñez
</t>
    </r>
    <r>
      <rPr>
        <i/>
        <sz val="9"/>
        <color theme="4" tint="-0.499984740745262"/>
        <rFont val="Arial"/>
        <family val="2"/>
      </rPr>
      <t xml:space="preserve">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En concordancia con lo dispuesto por la Comisión de Control Interno en sesión del mes de octubre de 2021, el próximo seguimiento se realizará en el IPA de 2022.</t>
    </r>
  </si>
  <si>
    <r>
      <t xml:space="preserve">En el transcurso de la vigencia 2021, se realiza el III, IV, V, y VI seguimiento, a los a los 17 hallazgos del plan de mejoramiento No. 570, asignado al Sistema de Gestión Ambiental, derivado de la Auditoría Interna al cumplimiento de requisitos de la Norma ISO 14001:2015, ejecutada en la vigencia 2019. En los ejercicios, se registran las observaciones derivadas del seguimiento, en la matriz en Excel dispuesta para tal fin y a través del Aplicativo de Control Interno "Acciones Correctivas y de Mejora".
A continuación, se relacionan los seguimientos antes mencionados:
- Tercer seguimiento: avance del 72% (con corte a fecha 23 de abril 2021).
- Cuarto seguimiento: avance del 77% (corte a fecha 19 de julio de 2021).
- Quinto seguimiento: avance del 80% (corte a fecha 20 de agosto de 2021).
- Sexto seguimiento: avance del 98% (corte a fecha 20 de octubre de 2021).
</t>
    </r>
    <r>
      <rPr>
        <sz val="9"/>
        <color theme="0" tint="-0.499984740745262"/>
        <rFont val="Arial"/>
        <family val="2"/>
      </rPr>
      <t>/Observación hecha por: Diana Sanabria.</t>
    </r>
    <r>
      <rPr>
        <sz val="9"/>
        <color theme="1"/>
        <rFont val="Arial"/>
        <family val="2"/>
      </rPr>
      <t xml:space="preserve">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En concordancia con lo dispuesto por la Comisión de Control Interno en sesión del mes de octubre de 2021, el próximo seguimiento se realizará en el IPA de 2022. .</t>
    </r>
  </si>
  <si>
    <r>
      <t xml:space="preserve">Se realizan tres seguimientos al plan de mejoramiento de protección de datos personales, el cual es liderado por el Área de Seguridad de la Información, proceso Sistemas Integrados de Gestión, en las fechas 22 de abril, 17 de julio y 25 de octubre de la vigencia 2021, como resultado de los seguimientos se obtiene un porcentaje de avance del 55%. 
</t>
    </r>
    <r>
      <rPr>
        <sz val="9"/>
        <color theme="0" tint="-0.499984740745262"/>
        <rFont val="Arial"/>
        <family val="2"/>
      </rPr>
      <t xml:space="preserve">/Observación hecha por: Ximena Guarnizo
</t>
    </r>
    <r>
      <rPr>
        <u/>
        <sz val="9"/>
        <color theme="4" tint="-0.499984740745262"/>
        <rFont val="Arial"/>
        <family val="2"/>
      </rPr>
      <t xml:space="preserve">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En concordancia con lo dispuesto por la Comisión de Control Interno en sesión del mes de octubre de 2021, el próximo seguimiento se realizará en el IPA de 2022. .</t>
    </r>
  </si>
  <si>
    <r>
      <t xml:space="preserve">Seguimiento con observaciones a fecha </t>
    </r>
    <r>
      <rPr>
        <u/>
        <sz val="9"/>
        <color theme="8" tint="-0.499984740745262"/>
        <rFont val="Arial"/>
        <family val="2"/>
      </rPr>
      <t>15 de diciembre de 2021 /DMSC.</t>
    </r>
  </si>
  <si>
    <r>
      <t xml:space="preserve">I parte de Auditoría contable ejecutada del 15 de febrero al 13 de mayo de 2021, informe final de fecha 13 de mayo de 2021.   
En atención a la decisión tomada por la comisión de control interno en el mes de octubre de 2021 se decide que las siguientes unidades auditables se dejarán para IPA 2022. (Ver Acta de Comisión):  
-Fondos de Seccionales y Extensiones.  
-Avances y anticipos.  
-Vigencias expiradas /Pasivos exigibles.  
-Cajas Menores y Fondos Renovables.
-Se realizó seguimiento de vigencias expiradas pasivos exigibles con corte a junio y noviembre de 2021 (informe presentado 2021-12-09). 
-Seguimiento de reservas presupuestales constituidas en la vigencia 2020 para ejecutarse en la vigencia 2021. Fecha proyectada del informe: 2021-12-17. En cuanto a la auditoría especial del CAD II parte, se presentará informe con corte 2021-12-17.
En cuanto a la auditoría especial del CAD II parte, se presentará informe con corte 2021-12-17.
</t>
    </r>
    <r>
      <rPr>
        <sz val="9"/>
        <color theme="0" tint="-0.499984740745262"/>
        <rFont val="Arial"/>
        <family val="2"/>
      </rPr>
      <t>/Observación hecha por: Yuly Rivas.</t>
    </r>
  </si>
  <si>
    <r>
      <t xml:space="preserve">Auditoría ejecutada del 10 de septiembre al 8 de noviembre de 2021. Informe final de fecha 7 de diciembre de 2021, entregado a través de correspondencia el día 13 de diciembre de 2021.
</t>
    </r>
    <r>
      <rPr>
        <sz val="9"/>
        <color theme="0" tint="-0.499984740745262"/>
        <rFont val="Arial"/>
        <family val="2"/>
      </rPr>
      <t>/Observación hecha por: Diana Sanabria.</t>
    </r>
  </si>
  <si>
    <r>
      <t xml:space="preserve">Se realiza el acompañamiento en la rendición oportuna de información contractual de los periodos correspondientes a 202012 Rendición diciembre 2020 sujetos a CDC rendido el día 6 de enero del 2021), 202101 Rendición enero 2021 sujetos a CDC (rendido el día 3 de febrero del 2021), 202102 Rendición febrero 2021 sujetos a CDC (rendido el día 03 de marzo), 202103 Rendición marzo 2021 sujetos a CDC (rendido el día 07 de abril) y 202104 Rendición abril 2021 sujetos a CDC (rendido el día 05 de mayo), 202105 Rendición mayo 2021 sujetos a CDC (rendido el día 03 de junio), 202106 Rendición junio 2021 sujetos a CDC (rendido el día 06 de julio) y 202107 Rendición julio 2021 sujetos a CDC (rendido el día 04 de agosto), 202108 Rendición agosto 2021 sujetos a CDC (rendido el día 3 septiembre de 2021), 202109 Rendición septiembre 2021 sujetos a CDC (rendido el día octubre 5 de 2021), 202110 Rendición octubre 2021 sujetos a CDC (rendido el día 4 de noviembre de 2021), 202111 rendición noviembre 2021 sujetos a CDC (rendido el día 3 de diciembre de 2021) en el aplicativo SIA Observa de acuerdo a la información cargada por parte de los procesos responsables, dando cumplimiento a los puntos de control establecidos en el procedimiento SCIP18. Se encuentra pendiente la rendición de mes de diciembre la cual se realizará en el mes de enero del 2022. 
</t>
    </r>
    <r>
      <rPr>
        <sz val="9"/>
        <color theme="0" tint="-0.499984740745262"/>
        <rFont val="Arial"/>
        <family val="2"/>
      </rPr>
      <t>/Observación hecha por: Yésica Hernández</t>
    </r>
  </si>
  <si>
    <r>
      <t xml:space="preserve">Se ejecutaron las siguientes acciones:
-Informe PAAC 1° cuatrimestre 2021 entregado 2021-09-14 / Estado: Publicado en plataforma institucional.                                            
-Informe PAAC 2° cuatrimestre 2021 entregado 2021-09-14 / Estado: Publicado en plataforma institucional.  
-Seguimiento PAAC 3° cuatrimestre 2021: Solicitud de actualización matriz de riesgos y evidencias a los procesos de la Universidad de Cundinamarca / Estado: Inició.
</t>
    </r>
    <r>
      <rPr>
        <sz val="9"/>
        <color theme="0" tint="-0.499984740745262"/>
        <rFont val="Arial"/>
        <family val="2"/>
      </rPr>
      <t xml:space="preserve">/Observación hecha por: Yuly Rivas.   </t>
    </r>
  </si>
  <si>
    <r>
      <t xml:space="preserve">En cumplimiento de la presentación y publicación de informes de Ley, se llevó a cabo las siguientes actividades:
-Primer trimestre 2021: Informe de fecha 14 de mayo de 2021 publicado en plataforma institucional.
  -Segundo trimestre 2021: Informe de fecha 30 de julio de 2021 publicado en plataforma institucional.
 -Tercer trimestre: 2021-11-02: Informe enviado mediante correo electrónico / Estado: Publicado en plataforma institucional.  
-Cuarto trimestre 2021: Solicitud de información de austeridad del gasto cuarto trimestre vigencia 2020 Vs. Cuarto trimestre vigencia 2021. / Estado: Inició.
</t>
    </r>
    <r>
      <rPr>
        <sz val="9"/>
        <color theme="0" tint="-0.499984740745262"/>
        <rFont val="Arial"/>
        <family val="2"/>
      </rPr>
      <t>/Observación hecha por: Yuly Rivas.</t>
    </r>
  </si>
  <si>
    <r>
      <t xml:space="preserve">Con base en la información generada por el aplicativo de Control Interno “Acciones Correctivas y de Mejora”, se emiten y publican los reportes del estado de los planes de mejoramiento internos, abiertos en estado agregado y en ejecución y cerrados con corte a:
- </t>
    </r>
    <r>
      <rPr>
        <b/>
        <sz val="9"/>
        <color theme="1"/>
        <rFont val="Arial"/>
        <family val="2"/>
      </rPr>
      <t>31 de diciembre de 2020</t>
    </r>
    <r>
      <rPr>
        <sz val="9"/>
        <color theme="1"/>
        <rFont val="Arial"/>
        <family val="2"/>
      </rPr>
      <t xml:space="preserve"> (reporte de fecha 29 de enero de 2021).
- </t>
    </r>
    <r>
      <rPr>
        <b/>
        <sz val="9"/>
        <color theme="1"/>
        <rFont val="Arial"/>
        <family val="2"/>
      </rPr>
      <t xml:space="preserve">31 de marzo de 2021 </t>
    </r>
    <r>
      <rPr>
        <sz val="9"/>
        <color theme="1"/>
        <rFont val="Arial"/>
        <family val="2"/>
      </rPr>
      <t xml:space="preserve">(reporte de fecha 13 de abril de 2021).
- </t>
    </r>
    <r>
      <rPr>
        <b/>
        <sz val="9"/>
        <color theme="1"/>
        <rFont val="Arial"/>
        <family val="2"/>
      </rPr>
      <t>30 de junio de 2021</t>
    </r>
    <r>
      <rPr>
        <sz val="9"/>
        <color theme="1"/>
        <rFont val="Arial"/>
        <family val="2"/>
      </rPr>
      <t xml:space="preserve"> (reporte de fecha 12 de julio de 2021).
- </t>
    </r>
    <r>
      <rPr>
        <b/>
        <sz val="9"/>
        <color theme="1"/>
        <rFont val="Arial"/>
        <family val="2"/>
      </rPr>
      <t>30 de septiembre de 2021</t>
    </r>
    <r>
      <rPr>
        <sz val="9"/>
        <color theme="1"/>
        <rFont val="Arial"/>
        <family val="2"/>
      </rPr>
      <t xml:space="preserve"> (reporte de fecha 20 de octubre de 2021).
- </t>
    </r>
    <r>
      <rPr>
        <b/>
        <sz val="9"/>
        <color theme="1"/>
        <rFont val="Arial"/>
        <family val="2"/>
      </rPr>
      <t>15 de diciembre de 2021</t>
    </r>
    <r>
      <rPr>
        <sz val="9"/>
        <color theme="1"/>
        <rFont val="Arial"/>
        <family val="2"/>
      </rPr>
      <t xml:space="preserve"> (reporte de fecha 15 de diciembre de 2021).
</t>
    </r>
    <r>
      <rPr>
        <sz val="9"/>
        <color theme="0" tint="-0.499984740745262"/>
        <rFont val="Arial"/>
        <family val="2"/>
      </rPr>
      <t>/Observación hecha por: Diana Sanabria.</t>
    </r>
  </si>
  <si>
    <r>
      <t xml:space="preserve">Se realiza tercer seguimiento a la ejecución presupuestal pasiva de funcionamiento con corte a 12 de noviembre de 2021, tomando como referencia Informe de fecha 15 de junio de 2021 emanado de la Vicerrectoría Administrativa y Financiera y los compromisos acordados en los otros dos seguimientos con los 7 procesos que se tomaron de muestra (Sistema de gestión ambiental, educación virtual, sistema de seguridad y salud en el trabajo, apoyo académico, sistemas y tecnología, investigaciones y bienes y servicios). Para este tercer seguimiento se verifican los compromisos pendientes de los procesos (sistemas y tecnología, investigación y sistemas de seguridad y salud en el trabajo) que corresponden a tres de los siete tomados como muestra, toda vez que en estos puede generarse el riesgo de la ejecución presupuestal fuera de la vigencia para algunas cuentas, el informe del seguimiento es preliminar y se encuentra en proceso. 
Se realiza cuarto seguimiento a la ejecución presupuestal pasiva de funcionamiento tomando como referencia el correo emanado de la Vicerrectoría Administrativa y Financiera de fecha 23-11-2021 y se describen las cuentas con baja ejecución presupuestal desde control interno se emiten correos donde se solicita información sobre la Gestión adelantada y evidenciada por cada dirección/jefatura  para dar cumplimiento al 100% en RPS en el mes de noviembre por cada una de las cuentas que presentan baja ejecución presupuestal identificadas por la Vicerrectoría Administrativa y Financiera, el Plan de contingencia en caso de no haber logrado la meta presupuestal por cada una de las cuentas referidas, el Estado actual de cada una de las cuentas que presentan baja ejecución presupuestal y si se ha presentado inconvenientes se indique el trámite o la etapa del proceso contractual, haciendo una breve descripción e indicando tiempos de respuesta. 
</t>
    </r>
    <r>
      <rPr>
        <sz val="9"/>
        <color theme="0" tint="-0.499984740745262"/>
        <rFont val="Arial"/>
        <family val="2"/>
      </rPr>
      <t>/Observación hecha por: Andrea Gallego.</t>
    </r>
  </si>
  <si>
    <r>
      <t xml:space="preserve">En el transcurso de la vigencia 2021, se realiza por parte de todo el equipo de la Dirección de Control Interno, seguimiento constante a los planes de mejoramiento internos asignados a todas las áreas de la Universidad de Cundinamarca, de acuerdo a las fechas establecidas para cada plan de actividades a través del aplicativo de Control Interno </t>
    </r>
    <r>
      <rPr>
        <i/>
        <sz val="9"/>
        <color theme="1"/>
        <rFont val="Arial"/>
        <family val="2"/>
      </rPr>
      <t xml:space="preserve">“Acciones Correctivas y de Mejora”. </t>
    </r>
    <r>
      <rPr>
        <sz val="9"/>
        <color theme="1"/>
        <rFont val="Arial"/>
        <family val="2"/>
      </rPr>
      <t xml:space="preserve">
A fecha de corte 15 de diciembre de 2021, según reporte emanado por el aplicativo mencionado, se encuentran abiertos y en gestión 137 Planes de mejoramiento en estado agregado y en ejecución. Dichos Planes de Mejoramiento corresponden a las vigencias 2018, 2019, 2020 y 2021. Asimismo, durante la vigencia 2021, a fecha de corte se ha dado cierre a 43 planes de mejoramiento. 
</t>
    </r>
    <r>
      <rPr>
        <sz val="9"/>
        <color theme="0" tint="-0.499984740745262"/>
        <rFont val="Arial"/>
        <family val="2"/>
      </rPr>
      <t>/Observación hecha por: Diana Sanabria.</t>
    </r>
  </si>
  <si>
    <t xml:space="preserve">Se participa en las sesiones correspondientes según la agenda dispuesta. </t>
  </si>
  <si>
    <t>Auditoría ejecutada. Pendiente el informe final por parte del ente certificador.</t>
  </si>
  <si>
    <t xml:space="preserve">La auditoría se llevará a cabo en la vigencia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</si>
</sst>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family val="2"/>
      <scheme val="minor"/>
    </font>
    <font>
      <b/>
      <sz val="8"/>
      <color theme="0"/>
      <name val="Arial"/>
      <family val="2"/>
    </font>
    <font>
      <b/>
      <sz val="9"/>
      <color theme="0"/>
      <name val="Arial"/>
      <family val="2"/>
    </font>
    <font>
      <b/>
      <sz val="9"/>
      <color theme="1"/>
      <name val="Arial"/>
      <family val="2"/>
    </font>
    <font>
      <b/>
      <u/>
      <sz val="9"/>
      <color theme="0"/>
      <name val="Arial"/>
      <family val="2"/>
    </font>
    <font>
      <sz val="9"/>
      <color theme="1"/>
      <name val="Arial"/>
      <family val="2"/>
    </font>
    <font>
      <sz val="9"/>
      <color theme="0"/>
      <name val="Arial"/>
      <family val="2"/>
    </font>
    <font>
      <b/>
      <u/>
      <sz val="9"/>
      <color theme="1"/>
      <name val="Arial"/>
      <family val="2"/>
    </font>
    <font>
      <b/>
      <u/>
      <sz val="9"/>
      <name val="Arial"/>
      <family val="2"/>
    </font>
    <font>
      <sz val="9"/>
      <name val="Arial"/>
      <family val="2"/>
    </font>
    <font>
      <b/>
      <sz val="9"/>
      <name val="Arial"/>
      <family val="2"/>
    </font>
    <font>
      <b/>
      <i/>
      <sz val="9"/>
      <name val="Arial"/>
      <family val="2"/>
    </font>
    <font>
      <b/>
      <sz val="9"/>
      <color rgb="FFFF0000"/>
      <name val="Arial"/>
      <family val="2"/>
    </font>
    <font>
      <sz val="9"/>
      <color theme="0" tint="-0.499984740745262"/>
      <name val="Arial"/>
      <family val="2"/>
    </font>
    <font>
      <i/>
      <sz val="9"/>
      <color theme="0" tint="-0.499984740745262"/>
      <name val="Arial"/>
      <family val="2"/>
    </font>
    <font>
      <sz val="9"/>
      <color theme="4" tint="-0.499984740745262"/>
      <name val="Arial"/>
      <family val="2"/>
    </font>
    <font>
      <i/>
      <sz val="9"/>
      <color theme="4" tint="-0.499984740745262"/>
      <name val="Arial"/>
      <family val="2"/>
    </font>
    <font>
      <i/>
      <sz val="9"/>
      <color theme="1"/>
      <name val="Arial"/>
      <family val="2"/>
    </font>
    <font>
      <b/>
      <u/>
      <sz val="9"/>
      <color theme="0" tint="-0.499984740745262"/>
      <name val="Arial"/>
      <family val="2"/>
    </font>
    <font>
      <b/>
      <u/>
      <sz val="9"/>
      <color rgb="FF008000"/>
      <name val="Arial"/>
      <family val="2"/>
    </font>
    <font>
      <b/>
      <sz val="9"/>
      <color rgb="FF292929"/>
      <name val="Arial"/>
      <family val="2"/>
    </font>
    <font>
      <sz val="9"/>
      <color theme="1" tint="4.9989318521683403E-2"/>
      <name val="Arial"/>
      <family val="2"/>
    </font>
    <font>
      <sz val="7"/>
      <color theme="1"/>
      <name val="Arial"/>
      <family val="2"/>
    </font>
    <font>
      <b/>
      <sz val="7"/>
      <color theme="0"/>
      <name val="Arial"/>
      <family val="2"/>
    </font>
    <font>
      <sz val="9"/>
      <color theme="8" tint="-0.499984740745262"/>
      <name val="Arial"/>
      <family val="2"/>
    </font>
    <font>
      <u/>
      <sz val="9"/>
      <color theme="8" tint="-0.499984740745262"/>
      <name val="Arial"/>
      <family val="2"/>
    </font>
    <font>
      <u/>
      <sz val="9"/>
      <color theme="1"/>
      <name val="Arial"/>
      <family val="2"/>
    </font>
    <font>
      <i/>
      <u/>
      <sz val="9"/>
      <color theme="4" tint="-0.499984740745262"/>
      <name val="Arial"/>
      <family val="2"/>
    </font>
    <font>
      <u/>
      <sz val="9"/>
      <color theme="4" tint="-0.499984740745262"/>
      <name val="Arial"/>
      <family val="2"/>
    </font>
    <font>
      <u/>
      <sz val="9"/>
      <color theme="0" tint="-0.499984740745262"/>
      <name val="Arial"/>
      <family val="2"/>
    </font>
    <font>
      <b/>
      <sz val="9"/>
      <color theme="8" tint="-0.499984740745262"/>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2060"/>
        <bgColor indexed="64"/>
      </patternFill>
    </fill>
    <fill>
      <patternFill patternType="solid">
        <fgColor rgb="FF70AD47"/>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rgb="FFBF8F00"/>
        <bgColor indexed="64"/>
      </patternFill>
    </fill>
    <fill>
      <patternFill patternType="solid">
        <fgColor theme="7" tint="-0.249977111117893"/>
        <bgColor indexed="64"/>
      </patternFill>
    </fill>
    <fill>
      <patternFill patternType="solid">
        <fgColor theme="7"/>
        <bgColor indexed="64"/>
      </patternFill>
    </fill>
    <fill>
      <patternFill patternType="solid">
        <fgColor rgb="FFFFD966"/>
        <bgColor indexed="64"/>
      </patternFill>
    </fill>
    <fill>
      <patternFill patternType="solid">
        <fgColor theme="7" tint="0.59999389629810485"/>
        <bgColor indexed="64"/>
      </patternFill>
    </fill>
    <fill>
      <patternFill patternType="solid">
        <fgColor rgb="FFFFF2CC"/>
        <bgColor indexed="64"/>
      </patternFill>
    </fill>
    <fill>
      <patternFill patternType="solid">
        <fgColor theme="7" tint="-0.499984740745262"/>
        <bgColor indexed="64"/>
      </patternFill>
    </fill>
    <fill>
      <patternFill patternType="solid">
        <fgColor rgb="FF806000"/>
        <bgColor indexed="64"/>
      </patternFill>
    </fill>
    <fill>
      <patternFill patternType="solid">
        <fgColor rgb="FFFFE699"/>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s>
  <borders count="44">
    <border>
      <left/>
      <right/>
      <top/>
      <bottom/>
      <diagonal/>
    </border>
    <border>
      <left style="medium">
        <color rgb="FF4B514E"/>
      </left>
      <right/>
      <top style="medium">
        <color rgb="FF4B514E"/>
      </top>
      <bottom/>
      <diagonal/>
    </border>
    <border>
      <left/>
      <right/>
      <top style="medium">
        <color rgb="FF4B514E"/>
      </top>
      <bottom/>
      <diagonal/>
    </border>
    <border>
      <left/>
      <right style="medium">
        <color rgb="FF4B514E"/>
      </right>
      <top style="medium">
        <color rgb="FF4B514E"/>
      </top>
      <bottom/>
      <diagonal/>
    </border>
    <border>
      <left style="medium">
        <color rgb="FF4B514E"/>
      </left>
      <right/>
      <top/>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right style="medium">
        <color rgb="FF4B514E"/>
      </right>
      <top/>
      <bottom/>
      <diagonal/>
    </border>
    <border>
      <left style="thin">
        <color rgb="FF4B514E"/>
      </left>
      <right/>
      <top/>
      <bottom/>
      <diagonal/>
    </border>
    <border>
      <left/>
      <right style="thin">
        <color rgb="FF4B514E"/>
      </right>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right/>
      <top style="thin">
        <color theme="0" tint="-0.24994659260841701"/>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medium">
        <color rgb="FF4B514E"/>
      </left>
      <right/>
      <top/>
      <bottom style="medium">
        <color rgb="FF4B514E"/>
      </bottom>
      <diagonal/>
    </border>
    <border>
      <left/>
      <right/>
      <top/>
      <bottom style="medium">
        <color rgb="FF4B514E"/>
      </bottom>
      <diagonal/>
    </border>
    <border>
      <left/>
      <right style="medium">
        <color rgb="FF4B514E"/>
      </right>
      <top/>
      <bottom style="medium">
        <color rgb="FF4B514E"/>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style="thin">
        <color theme="0" tint="-0.24994659260841701"/>
      </top>
      <bottom/>
      <diagonal/>
    </border>
  </borders>
  <cellStyleXfs count="1">
    <xf numFmtId="0" fontId="0" fillId="0" borderId="0"/>
  </cellStyleXfs>
  <cellXfs count="272">
    <xf numFmtId="0" fontId="0" fillId="0" borderId="0" xfId="0"/>
    <xf numFmtId="0" fontId="3" fillId="2" borderId="17" xfId="0" applyFont="1" applyFill="1" applyBorder="1" applyAlignment="1">
      <alignment horizontal="center" vertical="center"/>
    </xf>
    <xf numFmtId="164" fontId="3" fillId="2" borderId="17" xfId="0" applyNumberFormat="1" applyFont="1" applyFill="1" applyBorder="1" applyAlignment="1">
      <alignment horizontal="center" vertical="center"/>
    </xf>
    <xf numFmtId="1" fontId="3" fillId="2" borderId="17" xfId="0" applyNumberFormat="1" applyFont="1" applyFill="1" applyBorder="1" applyAlignment="1">
      <alignment horizontal="center" vertical="center"/>
    </xf>
    <xf numFmtId="0" fontId="5" fillId="2" borderId="17" xfId="0" applyFont="1" applyFill="1" applyBorder="1" applyAlignment="1">
      <alignment horizontal="center" vertical="center" wrapText="1"/>
    </xf>
    <xf numFmtId="0" fontId="3" fillId="2" borderId="17" xfId="0" applyFont="1" applyFill="1" applyBorder="1" applyAlignment="1">
      <alignment vertical="center"/>
    </xf>
    <xf numFmtId="0" fontId="5" fillId="2" borderId="0" xfId="0" applyFont="1" applyFill="1" applyAlignment="1">
      <alignment horizontal="justify" vertical="top"/>
    </xf>
    <xf numFmtId="0" fontId="5" fillId="2" borderId="0" xfId="0" applyFont="1" applyFill="1" applyAlignment="1">
      <alignment horizontal="center" vertical="top"/>
    </xf>
    <xf numFmtId="0" fontId="5" fillId="2" borderId="2" xfId="0" applyFont="1" applyFill="1" applyBorder="1" applyAlignment="1">
      <alignment horizontal="center" vertical="top"/>
    </xf>
    <xf numFmtId="0" fontId="5" fillId="2" borderId="0" xfId="0" applyFont="1" applyFill="1" applyBorder="1" applyAlignment="1">
      <alignment horizontal="center" vertical="top"/>
    </xf>
    <xf numFmtId="0" fontId="5" fillId="0" borderId="0" xfId="0" applyFont="1" applyAlignment="1">
      <alignment horizontal="justify" vertical="top"/>
    </xf>
    <xf numFmtId="0" fontId="5" fillId="2" borderId="1" xfId="0" applyFont="1" applyFill="1" applyBorder="1" applyAlignment="1">
      <alignment horizontal="justify" vertical="top"/>
    </xf>
    <xf numFmtId="0" fontId="5" fillId="2" borderId="2" xfId="0" applyFont="1" applyFill="1" applyBorder="1" applyAlignment="1">
      <alignment horizontal="justify" vertical="top"/>
    </xf>
    <xf numFmtId="0" fontId="5" fillId="2" borderId="3" xfId="0" applyFont="1" applyFill="1" applyBorder="1" applyAlignment="1">
      <alignment horizontal="justify" vertical="top"/>
    </xf>
    <xf numFmtId="0" fontId="5" fillId="2" borderId="4" xfId="0" applyFont="1" applyFill="1" applyBorder="1" applyAlignment="1">
      <alignment horizontal="justify" vertical="top"/>
    </xf>
    <xf numFmtId="0" fontId="5" fillId="2" borderId="11" xfId="0" applyFont="1" applyFill="1" applyBorder="1" applyAlignment="1">
      <alignment horizontal="justify" vertical="top"/>
    </xf>
    <xf numFmtId="0" fontId="5" fillId="2" borderId="0" xfId="0" applyFont="1" applyFill="1" applyBorder="1" applyAlignment="1">
      <alignment horizontal="justify" vertical="top"/>
    </xf>
    <xf numFmtId="0" fontId="23" fillId="3" borderId="2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2" xfId="0" applyFont="1" applyFill="1" applyBorder="1" applyAlignment="1">
      <alignment vertical="center" wrapText="1"/>
    </xf>
    <xf numFmtId="0" fontId="3" fillId="2" borderId="36" xfId="0" applyFont="1" applyFill="1" applyBorder="1" applyAlignment="1">
      <alignment vertical="center" wrapText="1"/>
    </xf>
    <xf numFmtId="0" fontId="18" fillId="2" borderId="36" xfId="0" applyFont="1" applyFill="1" applyBorder="1" applyAlignment="1">
      <alignment horizontal="right" vertical="center" wrapText="1"/>
    </xf>
    <xf numFmtId="9" fontId="18" fillId="2" borderId="36" xfId="0" applyNumberFormat="1" applyFont="1" applyFill="1" applyBorder="1" applyAlignment="1">
      <alignment horizontal="left" vertical="center" wrapText="1"/>
    </xf>
    <xf numFmtId="0" fontId="19" fillId="2" borderId="36" xfId="0" applyFont="1" applyFill="1" applyBorder="1" applyAlignment="1">
      <alignment horizontal="right" vertical="center" wrapText="1"/>
    </xf>
    <xf numFmtId="9" fontId="19" fillId="2" borderId="37" xfId="0" applyNumberFormat="1" applyFont="1" applyFill="1" applyBorder="1" applyAlignment="1">
      <alignment horizontal="left" vertical="center" wrapText="1"/>
    </xf>
    <xf numFmtId="0" fontId="3" fillId="2" borderId="38" xfId="0" applyFont="1" applyFill="1" applyBorder="1" applyAlignment="1">
      <alignment vertical="center" wrapText="1"/>
    </xf>
    <xf numFmtId="0" fontId="3" fillId="2" borderId="43" xfId="0" applyFont="1" applyFill="1" applyBorder="1" applyAlignment="1">
      <alignment vertical="center" wrapText="1"/>
    </xf>
    <xf numFmtId="9" fontId="18" fillId="2" borderId="43" xfId="0" applyNumberFormat="1" applyFont="1" applyFill="1" applyBorder="1" applyAlignment="1">
      <alignment horizontal="left" vertical="center" wrapText="1"/>
    </xf>
    <xf numFmtId="9" fontId="19" fillId="2" borderId="39" xfId="0" applyNumberFormat="1" applyFont="1" applyFill="1" applyBorder="1" applyAlignment="1">
      <alignment horizontal="left" vertical="center" wrapText="1"/>
    </xf>
    <xf numFmtId="0" fontId="5" fillId="2" borderId="24" xfId="0" applyFont="1" applyFill="1" applyBorder="1" applyAlignment="1">
      <alignment horizontal="justify"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9" fontId="18" fillId="2" borderId="30" xfId="0" applyNumberFormat="1" applyFont="1" applyFill="1" applyBorder="1" applyAlignment="1">
      <alignment horizontal="center" vertical="center" wrapText="1"/>
    </xf>
    <xf numFmtId="9" fontId="19" fillId="2" borderId="21" xfId="0" applyNumberFormat="1" applyFont="1" applyFill="1" applyBorder="1" applyAlignment="1">
      <alignment horizontal="center" vertical="center" wrapText="1"/>
    </xf>
    <xf numFmtId="0" fontId="19" fillId="2" borderId="0" xfId="0" applyFont="1" applyFill="1" applyBorder="1" applyAlignment="1">
      <alignment horizontal="left" vertical="center" wrapText="1"/>
    </xf>
    <xf numFmtId="9" fontId="18" fillId="2" borderId="0" xfId="0" applyNumberFormat="1" applyFont="1" applyFill="1" applyBorder="1" applyAlignment="1">
      <alignment vertical="center" wrapText="1"/>
    </xf>
    <xf numFmtId="0" fontId="22" fillId="2" borderId="0" xfId="0" applyFont="1" applyFill="1" applyAlignment="1">
      <alignment horizontal="justify" vertical="center"/>
    </xf>
    <xf numFmtId="0" fontId="22" fillId="2" borderId="4" xfId="0" applyFont="1" applyFill="1" applyBorder="1" applyAlignment="1">
      <alignment horizontal="justify" vertical="center"/>
    </xf>
    <xf numFmtId="0" fontId="22" fillId="2" borderId="11" xfId="0" applyFont="1" applyFill="1" applyBorder="1" applyAlignment="1">
      <alignment horizontal="justify" vertical="center"/>
    </xf>
    <xf numFmtId="0" fontId="22" fillId="0" borderId="0" xfId="0" applyFont="1" applyAlignment="1">
      <alignment horizontal="justify" vertical="center"/>
    </xf>
    <xf numFmtId="0" fontId="5" fillId="2" borderId="0" xfId="0" applyFont="1" applyFill="1" applyAlignment="1">
      <alignment horizontal="justify" vertical="center"/>
    </xf>
    <xf numFmtId="0" fontId="5" fillId="2" borderId="4" xfId="0" applyFont="1" applyFill="1" applyBorder="1" applyAlignment="1">
      <alignment horizontal="justify" vertical="center"/>
    </xf>
    <xf numFmtId="0" fontId="5" fillId="2" borderId="11" xfId="0" applyFont="1" applyFill="1" applyBorder="1" applyAlignment="1">
      <alignment horizontal="justify" vertical="center"/>
    </xf>
    <xf numFmtId="0" fontId="5" fillId="0" borderId="0" xfId="0" applyFont="1" applyAlignment="1">
      <alignment horizontal="justify" vertical="center"/>
    </xf>
    <xf numFmtId="0" fontId="3" fillId="5" borderId="17" xfId="0" applyFont="1" applyFill="1" applyBorder="1" applyAlignment="1">
      <alignment vertical="center"/>
    </xf>
    <xf numFmtId="0" fontId="3" fillId="6" borderId="17" xfId="0" applyFont="1" applyFill="1" applyBorder="1" applyAlignment="1">
      <alignment vertical="center"/>
    </xf>
    <xf numFmtId="0" fontId="3" fillId="7" borderId="17" xfId="0" applyFont="1" applyFill="1" applyBorder="1" applyAlignment="1">
      <alignment vertical="center"/>
    </xf>
    <xf numFmtId="0" fontId="3" fillId="8" borderId="17" xfId="0" applyFont="1" applyFill="1" applyBorder="1" applyAlignment="1">
      <alignment vertical="center"/>
    </xf>
    <xf numFmtId="0" fontId="3" fillId="9" borderId="17" xfId="0" applyFont="1" applyFill="1" applyBorder="1" applyAlignment="1">
      <alignment vertical="center"/>
    </xf>
    <xf numFmtId="0" fontId="3" fillId="10" borderId="17" xfId="0" applyFont="1" applyFill="1" applyBorder="1" applyAlignment="1">
      <alignment vertical="center"/>
    </xf>
    <xf numFmtId="0" fontId="3" fillId="11" borderId="17" xfId="0" applyFont="1" applyFill="1" applyBorder="1" applyAlignment="1">
      <alignment vertical="center"/>
    </xf>
    <xf numFmtId="0" fontId="3" fillId="12" borderId="17" xfId="0" applyFont="1" applyFill="1" applyBorder="1" applyAlignment="1">
      <alignment vertical="center"/>
    </xf>
    <xf numFmtId="0" fontId="5" fillId="2" borderId="24" xfId="0" applyFont="1" applyFill="1" applyBorder="1" applyAlignment="1">
      <alignment horizontal="justify" vertical="center" wrapText="1"/>
    </xf>
    <xf numFmtId="0" fontId="3" fillId="13" borderId="17" xfId="0" applyFont="1" applyFill="1" applyBorder="1" applyAlignment="1">
      <alignment vertical="center"/>
    </xf>
    <xf numFmtId="0" fontId="3" fillId="14" borderId="17" xfId="0" applyFont="1" applyFill="1" applyBorder="1" applyAlignment="1">
      <alignment vertical="center"/>
    </xf>
    <xf numFmtId="0" fontId="3" fillId="0" borderId="17" xfId="0" applyFont="1" applyFill="1" applyBorder="1" applyAlignment="1">
      <alignment vertical="center"/>
    </xf>
    <xf numFmtId="0" fontId="3" fillId="15" borderId="17" xfId="0" applyFont="1" applyFill="1" applyBorder="1" applyAlignment="1">
      <alignment vertical="center"/>
    </xf>
    <xf numFmtId="0" fontId="3" fillId="16" borderId="17" xfId="0" applyFont="1" applyFill="1" applyBorder="1" applyAlignment="1">
      <alignment vertical="center"/>
    </xf>
    <xf numFmtId="0" fontId="3" fillId="17" borderId="17" xfId="0" applyFont="1" applyFill="1" applyBorder="1" applyAlignment="1">
      <alignment vertical="center"/>
    </xf>
    <xf numFmtId="0" fontId="3" fillId="19" borderId="17" xfId="0" applyFont="1" applyFill="1" applyBorder="1" applyAlignment="1">
      <alignment vertical="center"/>
    </xf>
    <xf numFmtId="0" fontId="3" fillId="18" borderId="17" xfId="0" applyFont="1" applyFill="1" applyBorder="1" applyAlignment="1">
      <alignment vertical="center"/>
    </xf>
    <xf numFmtId="0" fontId="3" fillId="20" borderId="17" xfId="0" applyFont="1" applyFill="1" applyBorder="1" applyAlignment="1">
      <alignment vertical="center"/>
    </xf>
    <xf numFmtId="0" fontId="3" fillId="21" borderId="17" xfId="0" applyFont="1" applyFill="1" applyBorder="1" applyAlignment="1">
      <alignment vertical="center"/>
    </xf>
    <xf numFmtId="0" fontId="3" fillId="23" borderId="17" xfId="0" applyFont="1" applyFill="1" applyBorder="1" applyAlignment="1">
      <alignment vertical="center"/>
    </xf>
    <xf numFmtId="0" fontId="3" fillId="27" borderId="17" xfId="0" applyFont="1" applyFill="1" applyBorder="1" applyAlignment="1">
      <alignment vertical="center"/>
    </xf>
    <xf numFmtId="0" fontId="3" fillId="25" borderId="17" xfId="0" applyFont="1" applyFill="1" applyBorder="1" applyAlignment="1">
      <alignment vertical="center"/>
    </xf>
    <xf numFmtId="0" fontId="3" fillId="26" borderId="17" xfId="0" applyFont="1" applyFill="1" applyBorder="1" applyAlignment="1">
      <alignment vertical="center"/>
    </xf>
    <xf numFmtId="0" fontId="5" fillId="23" borderId="0" xfId="0" applyFont="1" applyFill="1" applyAlignment="1">
      <alignment horizontal="justify" vertical="center"/>
    </xf>
    <xf numFmtId="0" fontId="3" fillId="24" borderId="17" xfId="0" applyFont="1" applyFill="1" applyBorder="1" applyAlignment="1">
      <alignment vertical="center"/>
    </xf>
    <xf numFmtId="0" fontId="10" fillId="28" borderId="17" xfId="0" applyFont="1" applyFill="1" applyBorder="1" applyAlignment="1">
      <alignment vertical="center"/>
    </xf>
    <xf numFmtId="0" fontId="12" fillId="29" borderId="17" xfId="0" applyFont="1" applyFill="1" applyBorder="1" applyAlignment="1">
      <alignment vertical="center"/>
    </xf>
    <xf numFmtId="0" fontId="3" fillId="4" borderId="17" xfId="0" applyFont="1" applyFill="1" applyBorder="1" applyAlignment="1">
      <alignment vertical="center"/>
    </xf>
    <xf numFmtId="0" fontId="3" fillId="30" borderId="17" xfId="0" applyFont="1" applyFill="1" applyBorder="1" applyAlignment="1">
      <alignment vertical="center"/>
    </xf>
    <xf numFmtId="0" fontId="3" fillId="31" borderId="17" xfId="0" applyFont="1" applyFill="1" applyBorder="1" applyAlignment="1">
      <alignment vertical="center"/>
    </xf>
    <xf numFmtId="0" fontId="3" fillId="28" borderId="17" xfId="0" applyFont="1" applyFill="1" applyBorder="1" applyAlignment="1">
      <alignment vertical="center"/>
    </xf>
    <xf numFmtId="0" fontId="3" fillId="29" borderId="17" xfId="0" applyFont="1" applyFill="1" applyBorder="1" applyAlignment="1">
      <alignment vertical="center"/>
    </xf>
    <xf numFmtId="0" fontId="5" fillId="2" borderId="0" xfId="0" applyFont="1" applyFill="1" applyBorder="1" applyAlignment="1">
      <alignment horizontal="justify" vertical="center"/>
    </xf>
    <xf numFmtId="0" fontId="5" fillId="2" borderId="0" xfId="0" applyFont="1" applyFill="1" applyBorder="1" applyAlignment="1">
      <alignment horizontal="center" vertical="center"/>
    </xf>
    <xf numFmtId="0" fontId="5" fillId="2" borderId="0" xfId="0" applyFont="1" applyFill="1" applyAlignment="1">
      <alignment horizontal="center" vertical="center"/>
    </xf>
    <xf numFmtId="16" fontId="5" fillId="2" borderId="0" xfId="0" applyNumberFormat="1" applyFont="1" applyFill="1" applyBorder="1" applyAlignment="1">
      <alignment horizontal="justify" vertical="center"/>
    </xf>
    <xf numFmtId="0" fontId="5" fillId="2" borderId="33" xfId="0" applyFont="1" applyFill="1" applyBorder="1" applyAlignment="1">
      <alignment horizontal="justify" vertical="center"/>
    </xf>
    <xf numFmtId="0" fontId="5" fillId="2" borderId="34" xfId="0" applyFont="1" applyFill="1" applyBorder="1" applyAlignment="1">
      <alignment horizontal="justify" vertical="center"/>
    </xf>
    <xf numFmtId="0" fontId="5" fillId="2" borderId="34" xfId="0" applyFont="1" applyFill="1" applyBorder="1" applyAlignment="1">
      <alignment horizontal="center" vertical="center"/>
    </xf>
    <xf numFmtId="0" fontId="5" fillId="2" borderId="35" xfId="0" applyFont="1" applyFill="1" applyBorder="1" applyAlignment="1">
      <alignment horizontal="justify" vertical="center"/>
    </xf>
    <xf numFmtId="0" fontId="3" fillId="34" borderId="17" xfId="0" applyFont="1" applyFill="1" applyBorder="1" applyAlignment="1">
      <alignment vertical="center"/>
    </xf>
    <xf numFmtId="0" fontId="3" fillId="32" borderId="17" xfId="0" applyFont="1" applyFill="1" applyBorder="1" applyAlignment="1">
      <alignment vertical="center"/>
    </xf>
    <xf numFmtId="0" fontId="3" fillId="33" borderId="17" xfId="0" applyFont="1" applyFill="1" applyBorder="1" applyAlignment="1">
      <alignment vertical="center"/>
    </xf>
    <xf numFmtId="0" fontId="5" fillId="2" borderId="24" xfId="0" applyFont="1" applyFill="1" applyBorder="1" applyAlignment="1">
      <alignment horizontal="left" vertical="center" wrapText="1"/>
    </xf>
    <xf numFmtId="0" fontId="24" fillId="2" borderId="0" xfId="0" applyFont="1" applyFill="1" applyBorder="1" applyAlignment="1">
      <alignment horizontal="left" vertical="center"/>
    </xf>
    <xf numFmtId="9" fontId="19" fillId="2" borderId="0" xfId="0" applyNumberFormat="1" applyFont="1" applyFill="1" applyBorder="1" applyAlignment="1">
      <alignment horizontal="left" vertical="center" wrapText="1"/>
    </xf>
    <xf numFmtId="0" fontId="3" fillId="2" borderId="29" xfId="0" applyFont="1" applyFill="1" applyBorder="1" applyAlignment="1">
      <alignment horizontal="center" vertical="center"/>
    </xf>
    <xf numFmtId="0" fontId="3" fillId="2" borderId="32" xfId="0" applyFont="1" applyFill="1" applyBorder="1" applyAlignment="1">
      <alignment horizontal="center" vertical="center"/>
    </xf>
    <xf numFmtId="0" fontId="3" fillId="25" borderId="29" xfId="0" applyFont="1" applyFill="1" applyBorder="1" applyAlignment="1">
      <alignment horizontal="center" vertical="center"/>
    </xf>
    <xf numFmtId="0" fontId="3" fillId="25" borderId="32"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9" fontId="18" fillId="2" borderId="38" xfId="0" applyNumberFormat="1" applyFont="1" applyFill="1" applyBorder="1" applyAlignment="1">
      <alignment horizontal="center" vertical="center" wrapText="1"/>
    </xf>
    <xf numFmtId="9" fontId="18" fillId="2" borderId="40" xfId="0" applyNumberFormat="1" applyFont="1" applyFill="1" applyBorder="1" applyAlignment="1">
      <alignment horizontal="center" vertical="center"/>
    </xf>
    <xf numFmtId="9" fontId="18" fillId="2" borderId="42" xfId="0" applyNumberFormat="1" applyFont="1" applyFill="1" applyBorder="1" applyAlignment="1">
      <alignment horizontal="center" vertical="center"/>
    </xf>
    <xf numFmtId="9" fontId="18" fillId="2" borderId="38" xfId="0" applyNumberFormat="1" applyFont="1" applyFill="1" applyBorder="1" applyAlignment="1">
      <alignment horizontal="center" vertical="center"/>
    </xf>
    <xf numFmtId="9" fontId="19" fillId="2" borderId="43" xfId="0" applyNumberFormat="1" applyFont="1" applyFill="1" applyBorder="1" applyAlignment="1">
      <alignment horizontal="center" vertical="center" wrapText="1"/>
    </xf>
    <xf numFmtId="9" fontId="19" fillId="2" borderId="0" xfId="0" applyNumberFormat="1" applyFont="1" applyFill="1" applyBorder="1" applyAlignment="1">
      <alignment horizontal="center" vertical="center"/>
    </xf>
    <xf numFmtId="9" fontId="19" fillId="2" borderId="36" xfId="0" applyNumberFormat="1" applyFont="1" applyFill="1" applyBorder="1" applyAlignment="1">
      <alignment horizontal="center" vertical="center"/>
    </xf>
    <xf numFmtId="9" fontId="19" fillId="2" borderId="43" xfId="0" applyNumberFormat="1" applyFont="1" applyFill="1" applyBorder="1" applyAlignment="1">
      <alignment horizontal="center" vertical="center"/>
    </xf>
    <xf numFmtId="0" fontId="5" fillId="2" borderId="39" xfId="0" applyFont="1" applyFill="1" applyBorder="1" applyAlignment="1">
      <alignment horizontal="justify" vertical="center" wrapText="1"/>
    </xf>
    <xf numFmtId="0" fontId="5" fillId="2" borderId="41" xfId="0" applyFont="1" applyFill="1" applyBorder="1" applyAlignment="1">
      <alignment horizontal="justify" vertical="center"/>
    </xf>
    <xf numFmtId="0" fontId="5" fillId="2" borderId="37" xfId="0" applyFont="1" applyFill="1" applyBorder="1" applyAlignment="1">
      <alignment horizontal="justify" vertical="center"/>
    </xf>
    <xf numFmtId="0" fontId="5" fillId="2" borderId="0" xfId="0" applyFont="1" applyFill="1" applyAlignment="1">
      <alignment horizontal="justify" vertical="top"/>
    </xf>
    <xf numFmtId="0" fontId="2" fillId="33" borderId="30" xfId="0" applyFont="1" applyFill="1" applyBorder="1" applyAlignment="1">
      <alignment horizontal="justify" vertical="center"/>
    </xf>
    <xf numFmtId="0" fontId="2" fillId="33" borderId="24" xfId="0" applyFont="1" applyFill="1" applyBorder="1" applyAlignment="1">
      <alignment horizontal="justify" vertical="center"/>
    </xf>
    <xf numFmtId="0" fontId="3" fillId="34" borderId="30" xfId="0" applyFont="1" applyFill="1" applyBorder="1" applyAlignment="1">
      <alignment horizontal="justify" vertical="center"/>
    </xf>
    <xf numFmtId="0" fontId="3" fillId="34" borderId="24" xfId="0" applyFont="1" applyFill="1" applyBorder="1" applyAlignment="1">
      <alignment horizontal="justify" vertical="center"/>
    </xf>
    <xf numFmtId="0" fontId="3" fillId="30" borderId="30" xfId="0" applyFont="1" applyFill="1" applyBorder="1" applyAlignment="1">
      <alignment horizontal="justify" vertical="center"/>
    </xf>
    <xf numFmtId="0" fontId="3" fillId="30" borderId="24" xfId="0" applyFont="1" applyFill="1" applyBorder="1" applyAlignment="1">
      <alignment horizontal="justify" vertical="center"/>
    </xf>
    <xf numFmtId="0" fontId="3" fillId="31" borderId="30" xfId="0" applyFont="1" applyFill="1" applyBorder="1" applyAlignment="1">
      <alignment horizontal="justify" vertical="center"/>
    </xf>
    <xf numFmtId="0" fontId="3" fillId="31" borderId="24" xfId="0" applyFont="1" applyFill="1" applyBorder="1" applyAlignment="1">
      <alignment horizontal="justify" vertical="center"/>
    </xf>
    <xf numFmtId="0" fontId="3" fillId="28" borderId="30" xfId="0" applyFont="1" applyFill="1" applyBorder="1" applyAlignment="1">
      <alignment horizontal="justify" vertical="center"/>
    </xf>
    <xf numFmtId="0" fontId="3" fillId="28" borderId="24" xfId="0" applyFont="1" applyFill="1" applyBorder="1" applyAlignment="1">
      <alignment horizontal="justify" vertical="center"/>
    </xf>
    <xf numFmtId="0" fontId="3" fillId="29" borderId="30" xfId="0" applyFont="1" applyFill="1" applyBorder="1" applyAlignment="1">
      <alignment horizontal="justify" vertical="center" wrapText="1"/>
    </xf>
    <xf numFmtId="0" fontId="3" fillId="29" borderId="24" xfId="0" applyFont="1" applyFill="1" applyBorder="1" applyAlignment="1">
      <alignment horizontal="justify" vertical="center"/>
    </xf>
    <xf numFmtId="0" fontId="3" fillId="4" borderId="30" xfId="0" applyFont="1" applyFill="1" applyBorder="1" applyAlignment="1">
      <alignment horizontal="left" vertical="center" wrapText="1"/>
    </xf>
    <xf numFmtId="0" fontId="3" fillId="4" borderId="21" xfId="0" applyFont="1" applyFill="1" applyBorder="1" applyAlignment="1">
      <alignment horizontal="left" vertical="center"/>
    </xf>
    <xf numFmtId="0" fontId="3" fillId="4" borderId="24" xfId="0" applyFont="1" applyFill="1" applyBorder="1" applyAlignment="1">
      <alignment horizontal="left" vertical="center"/>
    </xf>
    <xf numFmtId="0" fontId="2" fillId="32" borderId="30" xfId="0" applyFont="1" applyFill="1" applyBorder="1" applyAlignment="1">
      <alignment horizontal="justify" vertical="center" wrapText="1"/>
    </xf>
    <xf numFmtId="0" fontId="2" fillId="32" borderId="24" xfId="0" applyFont="1" applyFill="1" applyBorder="1" applyAlignment="1">
      <alignment horizontal="justify" vertical="center" wrapText="1"/>
    </xf>
    <xf numFmtId="0" fontId="18" fillId="2" borderId="43" xfId="0" applyFont="1" applyFill="1" applyBorder="1" applyAlignment="1">
      <alignment horizontal="right" vertical="center" wrapText="1"/>
    </xf>
    <xf numFmtId="0" fontId="19" fillId="2" borderId="43" xfId="0" applyFont="1" applyFill="1" applyBorder="1" applyAlignment="1">
      <alignment horizontal="right" vertical="center" wrapText="1"/>
    </xf>
    <xf numFmtId="0" fontId="24" fillId="2" borderId="0" xfId="0" applyFont="1" applyFill="1" applyBorder="1" applyAlignment="1">
      <alignment horizontal="left" vertical="center" wrapText="1"/>
    </xf>
    <xf numFmtId="0" fontId="24" fillId="2" borderId="0" xfId="0" applyFont="1" applyFill="1" applyBorder="1" applyAlignment="1">
      <alignment horizontal="left" vertical="center"/>
    </xf>
    <xf numFmtId="0" fontId="18" fillId="2" borderId="0" xfId="0" applyFont="1" applyFill="1" applyBorder="1" applyAlignment="1">
      <alignment vertical="center" wrapText="1"/>
    </xf>
    <xf numFmtId="0" fontId="19" fillId="2" borderId="0" xfId="0" applyFont="1" applyFill="1" applyBorder="1" applyAlignment="1">
      <alignment vertical="center" wrapText="1"/>
    </xf>
    <xf numFmtId="9" fontId="18" fillId="2" borderId="0" xfId="0" applyNumberFormat="1" applyFont="1" applyFill="1" applyBorder="1" applyAlignment="1">
      <alignment horizontal="left" vertical="center" wrapText="1"/>
    </xf>
    <xf numFmtId="9" fontId="19" fillId="2" borderId="0" xfId="0" applyNumberFormat="1" applyFont="1" applyFill="1" applyBorder="1" applyAlignment="1">
      <alignment horizontal="left" vertical="center" wrapText="1"/>
    </xf>
    <xf numFmtId="0" fontId="2" fillId="19" borderId="30" xfId="0" applyFont="1" applyFill="1" applyBorder="1" applyAlignment="1">
      <alignment horizontal="justify" vertical="center" wrapText="1"/>
    </xf>
    <xf numFmtId="0" fontId="2" fillId="19" borderId="24" xfId="0" applyFont="1" applyFill="1" applyBorder="1" applyAlignment="1">
      <alignment horizontal="justify" vertical="center"/>
    </xf>
    <xf numFmtId="0" fontId="10" fillId="17" borderId="30" xfId="0" applyFont="1" applyFill="1" applyBorder="1" applyAlignment="1">
      <alignment horizontal="justify" vertical="center"/>
    </xf>
    <xf numFmtId="0" fontId="10" fillId="17" borderId="24" xfId="0" applyFont="1" applyFill="1" applyBorder="1" applyAlignment="1">
      <alignment horizontal="justify" vertical="center"/>
    </xf>
    <xf numFmtId="0" fontId="3" fillId="28" borderId="30" xfId="0" applyFont="1" applyFill="1" applyBorder="1" applyAlignment="1">
      <alignment horizontal="justify" vertical="center" wrapText="1"/>
    </xf>
    <xf numFmtId="0" fontId="3" fillId="28" borderId="24" xfId="0" applyFont="1" applyFill="1" applyBorder="1" applyAlignment="1">
      <alignment horizontal="justify" vertical="center" wrapText="1"/>
    </xf>
    <xf numFmtId="0" fontId="3" fillId="29" borderId="30" xfId="0" applyFont="1" applyFill="1" applyBorder="1" applyAlignment="1">
      <alignment horizontal="justify" vertical="center"/>
    </xf>
    <xf numFmtId="0" fontId="3" fillId="4" borderId="30" xfId="0" applyFont="1" applyFill="1" applyBorder="1" applyAlignment="1">
      <alignment horizontal="justify" vertical="center"/>
    </xf>
    <xf numFmtId="0" fontId="3" fillId="4" borderId="24" xfId="0" applyFont="1" applyFill="1" applyBorder="1" applyAlignment="1">
      <alignment horizontal="justify" vertical="center"/>
    </xf>
    <xf numFmtId="0" fontId="3" fillId="20" borderId="30" xfId="0" applyFont="1" applyFill="1" applyBorder="1" applyAlignment="1">
      <alignment horizontal="justify" vertical="center"/>
    </xf>
    <xf numFmtId="0" fontId="3" fillId="20" borderId="24" xfId="0" applyFont="1" applyFill="1" applyBorder="1" applyAlignment="1">
      <alignment horizontal="justify" vertical="center"/>
    </xf>
    <xf numFmtId="0" fontId="3" fillId="17" borderId="30" xfId="0" applyFont="1" applyFill="1" applyBorder="1" applyAlignment="1">
      <alignment horizontal="justify" vertical="center" wrapText="1"/>
    </xf>
    <xf numFmtId="0" fontId="3" fillId="17" borderId="24" xfId="0" applyFont="1" applyFill="1" applyBorder="1" applyAlignment="1">
      <alignment horizontal="justify" vertical="center" wrapText="1"/>
    </xf>
    <xf numFmtId="0" fontId="3" fillId="22" borderId="30" xfId="0" applyFont="1" applyFill="1" applyBorder="1" applyAlignment="1">
      <alignment horizontal="justify" vertical="center"/>
    </xf>
    <xf numFmtId="0" fontId="3" fillId="22" borderId="24" xfId="0" applyFont="1" applyFill="1" applyBorder="1" applyAlignment="1">
      <alignment horizontal="justify" vertical="center"/>
    </xf>
    <xf numFmtId="0" fontId="3" fillId="27" borderId="30" xfId="0" applyFont="1" applyFill="1" applyBorder="1" applyAlignment="1">
      <alignment horizontal="justify" vertical="center"/>
    </xf>
    <xf numFmtId="0" fontId="3" fillId="27" borderId="24" xfId="0" applyFont="1" applyFill="1" applyBorder="1" applyAlignment="1">
      <alignment horizontal="justify" vertical="center"/>
    </xf>
    <xf numFmtId="0" fontId="2" fillId="24" borderId="30" xfId="0" applyFont="1" applyFill="1" applyBorder="1" applyAlignment="1">
      <alignment horizontal="justify" vertical="center"/>
    </xf>
    <xf numFmtId="0" fontId="2" fillId="24" borderId="24" xfId="0" applyFont="1" applyFill="1" applyBorder="1" applyAlignment="1">
      <alignment horizontal="justify" vertical="center"/>
    </xf>
    <xf numFmtId="0" fontId="2" fillId="18" borderId="30" xfId="0" applyFont="1" applyFill="1" applyBorder="1" applyAlignment="1">
      <alignment horizontal="justify" vertical="center"/>
    </xf>
    <xf numFmtId="0" fontId="2" fillId="18" borderId="24" xfId="0" applyFont="1" applyFill="1" applyBorder="1" applyAlignment="1">
      <alignment horizontal="justify" vertical="center"/>
    </xf>
    <xf numFmtId="0" fontId="3" fillId="17" borderId="30" xfId="0" applyFont="1" applyFill="1" applyBorder="1" applyAlignment="1">
      <alignment horizontal="justify" vertical="center"/>
    </xf>
    <xf numFmtId="0" fontId="3" fillId="17" borderId="24" xfId="0" applyFont="1" applyFill="1" applyBorder="1" applyAlignment="1">
      <alignment horizontal="justify" vertical="center"/>
    </xf>
    <xf numFmtId="0" fontId="3" fillId="14" borderId="30" xfId="0" applyFont="1" applyFill="1" applyBorder="1" applyAlignment="1">
      <alignment horizontal="justify" vertical="center"/>
    </xf>
    <xf numFmtId="0" fontId="3" fillId="14" borderId="24" xfId="0" applyFont="1" applyFill="1" applyBorder="1" applyAlignment="1">
      <alignment horizontal="justify" vertical="center"/>
    </xf>
    <xf numFmtId="0" fontId="3" fillId="13" borderId="30" xfId="0" applyFont="1" applyFill="1" applyBorder="1" applyAlignment="1">
      <alignment horizontal="justify" vertical="center"/>
    </xf>
    <xf numFmtId="0" fontId="3" fillId="13" borderId="24" xfId="0" applyFont="1" applyFill="1" applyBorder="1" applyAlignment="1">
      <alignment horizontal="justify" vertical="center"/>
    </xf>
    <xf numFmtId="0" fontId="3" fillId="16" borderId="30" xfId="0" applyFont="1" applyFill="1" applyBorder="1" applyAlignment="1">
      <alignment horizontal="justify" vertical="center"/>
    </xf>
    <xf numFmtId="0" fontId="3" fillId="16" borderId="24" xfId="0" applyFont="1" applyFill="1" applyBorder="1" applyAlignment="1">
      <alignment horizontal="justify" vertical="center"/>
    </xf>
    <xf numFmtId="0" fontId="3" fillId="15" borderId="30" xfId="0" applyFont="1" applyFill="1" applyBorder="1" applyAlignment="1">
      <alignment horizontal="justify" vertical="center"/>
    </xf>
    <xf numFmtId="0" fontId="3" fillId="15" borderId="24" xfId="0" applyFont="1" applyFill="1" applyBorder="1" applyAlignment="1">
      <alignment horizontal="justify" vertical="center"/>
    </xf>
    <xf numFmtId="0" fontId="5" fillId="2" borderId="37" xfId="0" applyFont="1" applyFill="1" applyBorder="1" applyAlignment="1">
      <alignment horizontal="justify" vertical="center" wrapText="1"/>
    </xf>
    <xf numFmtId="9" fontId="19" fillId="2" borderId="36" xfId="0" applyNumberFormat="1" applyFont="1" applyFill="1" applyBorder="1" applyAlignment="1">
      <alignment horizontal="center" vertical="center" wrapText="1"/>
    </xf>
    <xf numFmtId="9" fontId="18" fillId="2" borderId="42" xfId="0" applyNumberFormat="1"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2" fillId="24" borderId="38" xfId="0" applyFont="1" applyFill="1" applyBorder="1" applyAlignment="1">
      <alignment horizontal="justify" vertical="center"/>
    </xf>
    <xf numFmtId="0" fontId="2" fillId="24" borderId="39" xfId="0" applyFont="1" applyFill="1" applyBorder="1" applyAlignment="1">
      <alignment horizontal="justify" vertical="center"/>
    </xf>
    <xf numFmtId="0" fontId="2" fillId="24" borderId="42" xfId="0" applyFont="1" applyFill="1" applyBorder="1" applyAlignment="1">
      <alignment horizontal="justify" vertical="center"/>
    </xf>
    <xf numFmtId="0" fontId="2" fillId="24" borderId="37" xfId="0" applyFont="1" applyFill="1" applyBorder="1" applyAlignment="1">
      <alignment horizontal="justify" vertical="center"/>
    </xf>
    <xf numFmtId="0" fontId="3" fillId="14" borderId="30" xfId="0" applyFont="1" applyFill="1" applyBorder="1" applyAlignment="1">
      <alignment horizontal="justify" vertical="center" wrapText="1"/>
    </xf>
    <xf numFmtId="0" fontId="3" fillId="15" borderId="30" xfId="0" applyFont="1" applyFill="1" applyBorder="1" applyAlignment="1">
      <alignment horizontal="justify" vertical="center" wrapText="1"/>
    </xf>
    <xf numFmtId="0" fontId="3" fillId="15" borderId="24" xfId="0" applyFont="1" applyFill="1" applyBorder="1" applyAlignment="1">
      <alignment horizontal="justify" vertical="center" wrapText="1"/>
    </xf>
    <xf numFmtId="0" fontId="9" fillId="9" borderId="30" xfId="0" applyFont="1" applyFill="1" applyBorder="1" applyAlignment="1">
      <alignment horizontal="justify" vertical="center" wrapText="1"/>
    </xf>
    <xf numFmtId="0" fontId="9" fillId="9" borderId="24" xfId="0" applyFont="1" applyFill="1" applyBorder="1" applyAlignment="1">
      <alignment horizontal="justify" vertical="center" wrapText="1"/>
    </xf>
    <xf numFmtId="0" fontId="3" fillId="12" borderId="30" xfId="0" applyFont="1" applyFill="1" applyBorder="1" applyAlignment="1">
      <alignment horizontal="justify" vertical="center" wrapText="1"/>
    </xf>
    <xf numFmtId="0" fontId="3" fillId="12" borderId="24" xfId="0" applyFont="1" applyFill="1" applyBorder="1" applyAlignment="1">
      <alignment horizontal="justify" vertical="center" wrapText="1"/>
    </xf>
    <xf numFmtId="0" fontId="3" fillId="13" borderId="30" xfId="0" applyFont="1" applyFill="1" applyBorder="1" applyAlignment="1">
      <alignment horizontal="justify" vertical="center" wrapText="1"/>
    </xf>
    <xf numFmtId="0" fontId="8" fillId="9" borderId="30" xfId="0" applyFont="1" applyFill="1" applyBorder="1" applyAlignment="1">
      <alignment horizontal="justify" vertical="center"/>
    </xf>
    <xf numFmtId="0" fontId="8" fillId="9" borderId="24" xfId="0" applyFont="1" applyFill="1" applyBorder="1" applyAlignment="1">
      <alignment horizontal="justify" vertical="center"/>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xf>
    <xf numFmtId="0" fontId="9" fillId="9" borderId="30" xfId="0" applyFont="1" applyFill="1" applyBorder="1" applyAlignment="1">
      <alignment horizontal="justify" vertical="center"/>
    </xf>
    <xf numFmtId="0" fontId="9" fillId="9" borderId="24" xfId="0" applyFont="1" applyFill="1" applyBorder="1" applyAlignment="1">
      <alignment horizontal="justify" vertical="center"/>
    </xf>
    <xf numFmtId="0" fontId="4" fillId="7" borderId="30" xfId="0" applyFont="1" applyFill="1" applyBorder="1" applyAlignment="1">
      <alignment horizontal="justify" vertical="center"/>
    </xf>
    <xf numFmtId="0" fontId="4" fillId="7" borderId="24" xfId="0" applyFont="1" applyFill="1" applyBorder="1" applyAlignment="1">
      <alignment horizontal="justify" vertical="center"/>
    </xf>
    <xf numFmtId="0" fontId="6" fillId="7" borderId="30" xfId="0" applyFont="1" applyFill="1" applyBorder="1" applyAlignment="1">
      <alignment horizontal="justify" vertical="center"/>
    </xf>
    <xf numFmtId="0" fontId="6" fillId="7" borderId="24" xfId="0" applyFont="1" applyFill="1" applyBorder="1" applyAlignment="1">
      <alignment horizontal="justify" vertical="center"/>
    </xf>
    <xf numFmtId="0" fontId="6" fillId="7" borderId="30" xfId="0" applyFont="1" applyFill="1" applyBorder="1" applyAlignment="1">
      <alignment horizontal="justify" vertical="center" wrapText="1"/>
    </xf>
    <xf numFmtId="0" fontId="6" fillId="7" borderId="24" xfId="0" applyFont="1" applyFill="1" applyBorder="1" applyAlignment="1">
      <alignment horizontal="justify" vertical="center" wrapText="1"/>
    </xf>
    <xf numFmtId="0" fontId="4" fillId="5" borderId="30" xfId="0" applyFont="1" applyFill="1" applyBorder="1" applyAlignment="1">
      <alignment horizontal="justify" vertical="center"/>
    </xf>
    <xf numFmtId="0" fontId="4" fillId="5" borderId="24" xfId="0" applyFont="1" applyFill="1" applyBorder="1" applyAlignment="1">
      <alignment horizontal="justify" vertical="center"/>
    </xf>
    <xf numFmtId="0" fontId="6" fillId="5" borderId="30" xfId="0" applyFont="1" applyFill="1" applyBorder="1" applyAlignment="1">
      <alignment horizontal="justify" vertical="center" wrapText="1"/>
    </xf>
    <xf numFmtId="0" fontId="6" fillId="5" borderId="24" xfId="0" applyFont="1" applyFill="1" applyBorder="1" applyAlignment="1">
      <alignment horizontal="justify" vertical="center" wrapText="1"/>
    </xf>
    <xf numFmtId="0" fontId="7" fillId="10" borderId="30" xfId="0" applyFont="1" applyFill="1" applyBorder="1" applyAlignment="1">
      <alignment horizontal="justify" vertical="center"/>
    </xf>
    <xf numFmtId="0" fontId="7" fillId="10" borderId="24" xfId="0" applyFont="1" applyFill="1" applyBorder="1" applyAlignment="1">
      <alignment horizontal="justify" vertical="center"/>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5" fillId="10" borderId="30" xfId="0" applyFont="1" applyFill="1" applyBorder="1" applyAlignment="1">
      <alignment horizontal="justify" vertical="center" wrapText="1"/>
    </xf>
    <xf numFmtId="0" fontId="5" fillId="10" borderId="24" xfId="0" applyFont="1" applyFill="1" applyBorder="1" applyAlignment="1">
      <alignment horizontal="justify" vertical="center" wrapText="1"/>
    </xf>
    <xf numFmtId="0" fontId="5" fillId="10" borderId="30" xfId="0" applyFont="1" applyFill="1" applyBorder="1" applyAlignment="1">
      <alignment horizontal="justify" vertical="center"/>
    </xf>
    <xf numFmtId="0" fontId="5" fillId="10" borderId="24" xfId="0" applyFont="1" applyFill="1" applyBorder="1" applyAlignment="1">
      <alignment horizontal="justify" vertical="center"/>
    </xf>
    <xf numFmtId="0" fontId="7" fillId="9" borderId="30" xfId="0" applyFont="1" applyFill="1" applyBorder="1" applyAlignment="1">
      <alignment horizontal="justify" vertical="center"/>
    </xf>
    <xf numFmtId="0" fontId="7" fillId="9" borderId="24" xfId="0" applyFont="1" applyFill="1" applyBorder="1" applyAlignment="1">
      <alignment horizontal="justify" vertical="center"/>
    </xf>
    <xf numFmtId="0" fontId="16" fillId="2" borderId="39" xfId="0" applyFont="1" applyFill="1" applyBorder="1" applyAlignment="1">
      <alignment horizontal="justify" vertical="center" wrapText="1"/>
    </xf>
    <xf numFmtId="0" fontId="15" fillId="2" borderId="41" xfId="0" applyFont="1" applyFill="1" applyBorder="1" applyAlignment="1">
      <alignment horizontal="justify" vertical="center"/>
    </xf>
    <xf numFmtId="0" fontId="15" fillId="2" borderId="37" xfId="0" applyFont="1" applyFill="1" applyBorder="1" applyAlignment="1">
      <alignment horizontal="justify" vertical="center"/>
    </xf>
    <xf numFmtId="0" fontId="5" fillId="9" borderId="30" xfId="0" applyFont="1" applyFill="1" applyBorder="1" applyAlignment="1">
      <alignment horizontal="justify" vertical="center" wrapText="1"/>
    </xf>
    <xf numFmtId="0" fontId="5" fillId="9" borderId="24" xfId="0" applyFont="1" applyFill="1" applyBorder="1" applyAlignment="1">
      <alignment horizontal="justify" vertical="center" wrapText="1"/>
    </xf>
    <xf numFmtId="0" fontId="5" fillId="9" borderId="30" xfId="0" applyFont="1" applyFill="1" applyBorder="1" applyAlignment="1">
      <alignment horizontal="justify" vertical="center"/>
    </xf>
    <xf numFmtId="0" fontId="5" fillId="9" borderId="24" xfId="0" applyFont="1" applyFill="1" applyBorder="1" applyAlignment="1">
      <alignment horizontal="justify" vertical="center"/>
    </xf>
    <xf numFmtId="0" fontId="7" fillId="8" borderId="30" xfId="0" applyFont="1" applyFill="1" applyBorder="1" applyAlignment="1">
      <alignment horizontal="justify" vertical="center"/>
    </xf>
    <xf numFmtId="0" fontId="7" fillId="8" borderId="24" xfId="0" applyFont="1" applyFill="1" applyBorder="1" applyAlignment="1">
      <alignment horizontal="justify" vertical="center"/>
    </xf>
    <xf numFmtId="0" fontId="5" fillId="8" borderId="30" xfId="0" applyFont="1" applyFill="1" applyBorder="1" applyAlignment="1">
      <alignment horizontal="justify" vertical="center"/>
    </xf>
    <xf numFmtId="0" fontId="5" fillId="8" borderId="24" xfId="0" applyFont="1" applyFill="1" applyBorder="1" applyAlignment="1">
      <alignment horizontal="justify" vertical="center"/>
    </xf>
    <xf numFmtId="0" fontId="5" fillId="8" borderId="30" xfId="0" applyFont="1" applyFill="1" applyBorder="1" applyAlignment="1">
      <alignment horizontal="justify" vertical="center" wrapText="1"/>
    </xf>
    <xf numFmtId="0" fontId="5" fillId="8" borderId="24" xfId="0" applyFont="1" applyFill="1" applyBorder="1" applyAlignment="1">
      <alignment horizontal="justify" vertical="center" wrapText="1"/>
    </xf>
    <xf numFmtId="0" fontId="6" fillId="6" borderId="30" xfId="0" applyFont="1" applyFill="1" applyBorder="1" applyAlignment="1">
      <alignment horizontal="justify" vertical="center"/>
    </xf>
    <xf numFmtId="0" fontId="6" fillId="6" borderId="24" xfId="0" applyFont="1" applyFill="1" applyBorder="1" applyAlignment="1">
      <alignment horizontal="justify" vertical="center"/>
    </xf>
    <xf numFmtId="0" fontId="6" fillId="6" borderId="30" xfId="0" applyFont="1" applyFill="1" applyBorder="1" applyAlignment="1">
      <alignment horizontal="justify" vertical="center" wrapText="1"/>
    </xf>
    <xf numFmtId="0" fontId="6" fillId="6" borderId="24" xfId="0" applyFont="1" applyFill="1" applyBorder="1" applyAlignment="1">
      <alignment horizontal="justify" vertical="center" wrapText="1"/>
    </xf>
    <xf numFmtId="0" fontId="23" fillId="3" borderId="17" xfId="0" applyFont="1" applyFill="1" applyBorder="1" applyAlignment="1">
      <alignment horizontal="center" vertical="center" wrapText="1"/>
    </xf>
    <xf numFmtId="0" fontId="4" fillId="6" borderId="30" xfId="0" applyFont="1" applyFill="1" applyBorder="1" applyAlignment="1">
      <alignment horizontal="justify" vertical="center"/>
    </xf>
    <xf numFmtId="0" fontId="4" fillId="6" borderId="24" xfId="0" applyFont="1" applyFill="1" applyBorder="1" applyAlignment="1">
      <alignment horizontal="justify" vertical="center"/>
    </xf>
    <xf numFmtId="0" fontId="1" fillId="3" borderId="17" xfId="0" applyFont="1" applyFill="1" applyBorder="1" applyAlignment="1">
      <alignment horizontal="center" vertical="center"/>
    </xf>
    <xf numFmtId="0" fontId="1" fillId="3" borderId="29" xfId="0" applyFont="1" applyFill="1" applyBorder="1" applyAlignment="1">
      <alignment horizontal="center" vertical="center"/>
    </xf>
    <xf numFmtId="0" fontId="21" fillId="2" borderId="21" xfId="0" applyFont="1" applyFill="1" applyBorder="1" applyAlignment="1">
      <alignment horizontal="justify" vertical="top" wrapText="1"/>
    </xf>
    <xf numFmtId="0" fontId="3" fillId="4" borderId="22" xfId="0" applyFont="1" applyFill="1" applyBorder="1" applyAlignment="1">
      <alignment horizontal="center" vertical="top"/>
    </xf>
    <xf numFmtId="0" fontId="3" fillId="4" borderId="21" xfId="0" applyFont="1" applyFill="1" applyBorder="1" applyAlignment="1">
      <alignment horizontal="center" vertical="top"/>
    </xf>
    <xf numFmtId="0" fontId="3" fillId="4" borderId="23" xfId="0" applyFont="1" applyFill="1" applyBorder="1" applyAlignment="1">
      <alignment horizontal="center" vertical="top"/>
    </xf>
    <xf numFmtId="0" fontId="21" fillId="2" borderId="24" xfId="0" applyFont="1" applyFill="1" applyBorder="1" applyAlignment="1">
      <alignment horizontal="justify" vertical="top" wrapText="1"/>
    </xf>
    <xf numFmtId="0" fontId="21" fillId="2" borderId="17" xfId="0" applyFont="1" applyFill="1" applyBorder="1" applyAlignment="1">
      <alignment horizontal="justify" vertical="top"/>
    </xf>
    <xf numFmtId="0" fontId="2" fillId="3" borderId="17" xfId="0" applyFont="1" applyFill="1" applyBorder="1" applyAlignment="1">
      <alignment horizontal="left" vertical="top"/>
    </xf>
    <xf numFmtId="0" fontId="3" fillId="4" borderId="25" xfId="0" applyFont="1" applyFill="1" applyBorder="1" applyAlignment="1">
      <alignment horizontal="center" vertical="top" wrapText="1"/>
    </xf>
    <xf numFmtId="0" fontId="3" fillId="4" borderId="26" xfId="0" applyFont="1" applyFill="1" applyBorder="1" applyAlignment="1">
      <alignment horizontal="center" vertical="top" wrapText="1"/>
    </xf>
    <xf numFmtId="0" fontId="21" fillId="2" borderId="17" xfId="0" applyFont="1" applyFill="1" applyBorder="1" applyAlignment="1">
      <alignment horizontal="justify" vertical="top" wrapText="1"/>
    </xf>
    <xf numFmtId="0" fontId="3" fillId="4" borderId="27" xfId="0" applyFont="1" applyFill="1" applyBorder="1" applyAlignment="1">
      <alignment horizontal="center" vertical="top"/>
    </xf>
    <xf numFmtId="0" fontId="3" fillId="4" borderId="28" xfId="0" applyFont="1" applyFill="1" applyBorder="1" applyAlignment="1">
      <alignment horizontal="center" vertical="top"/>
    </xf>
    <xf numFmtId="0" fontId="2" fillId="3" borderId="17" xfId="0" applyFont="1" applyFill="1" applyBorder="1" applyAlignment="1">
      <alignment horizontal="left" vertical="center"/>
    </xf>
    <xf numFmtId="0" fontId="3" fillId="4" borderId="18" xfId="0" applyFont="1" applyFill="1" applyBorder="1" applyAlignment="1">
      <alignment horizontal="center" vertical="top"/>
    </xf>
    <xf numFmtId="0" fontId="3" fillId="4" borderId="19" xfId="0" applyFont="1" applyFill="1" applyBorder="1" applyAlignment="1">
      <alignment horizontal="center" vertical="top"/>
    </xf>
    <xf numFmtId="0" fontId="3" fillId="4" borderId="20" xfId="0" applyFont="1" applyFill="1" applyBorder="1" applyAlignment="1">
      <alignment horizontal="center" vertical="top"/>
    </xf>
    <xf numFmtId="14" fontId="21" fillId="2" borderId="17" xfId="0" applyNumberFormat="1" applyFont="1" applyFill="1" applyBorder="1" applyAlignment="1">
      <alignment horizontal="justify" vertical="top"/>
    </xf>
    <xf numFmtId="0" fontId="5" fillId="2" borderId="5" xfId="0" applyFont="1" applyFill="1" applyBorder="1" applyAlignment="1">
      <alignment horizontal="center" vertical="top"/>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5" fillId="2" borderId="12" xfId="0" applyFont="1" applyFill="1" applyBorder="1" applyAlignment="1">
      <alignment horizontal="center" vertical="top"/>
    </xf>
    <xf numFmtId="0" fontId="5" fillId="2" borderId="0" xfId="0" applyFont="1" applyFill="1" applyBorder="1" applyAlignment="1">
      <alignment horizontal="center" vertical="top"/>
    </xf>
    <xf numFmtId="0" fontId="5" fillId="2" borderId="13" xfId="0" applyFont="1" applyFill="1" applyBorder="1" applyAlignment="1">
      <alignment horizontal="center" vertical="top"/>
    </xf>
    <xf numFmtId="0" fontId="5" fillId="2" borderId="14" xfId="0" applyFont="1" applyFill="1" applyBorder="1" applyAlignment="1">
      <alignment horizontal="center" vertical="top"/>
    </xf>
    <xf numFmtId="0" fontId="5" fillId="2" borderId="15" xfId="0" applyFont="1" applyFill="1" applyBorder="1" applyAlignment="1">
      <alignment horizontal="center" vertical="top"/>
    </xf>
    <xf numFmtId="0" fontId="5" fillId="2" borderId="16" xfId="0" applyFont="1" applyFill="1" applyBorder="1" applyAlignment="1">
      <alignment horizontal="center" vertical="top"/>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5" fillId="2" borderId="24"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70AD47"/>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1051200</xdr:colOff>
      <xdr:row>5</xdr:row>
      <xdr:rowOff>188749</xdr:rowOff>
    </xdr:to>
    <xdr:pic>
      <xdr:nvPicPr>
        <xdr:cNvPr id="2" name="Imagen 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91142" y="269874"/>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BG963"/>
  <sheetViews>
    <sheetView tabSelected="1" zoomScale="90" zoomScaleNormal="90" workbookViewId="0">
      <selection activeCell="E9" sqref="E9:BE9"/>
    </sheetView>
  </sheetViews>
  <sheetFormatPr baseColWidth="10" defaultColWidth="0" defaultRowHeight="12" zeroHeight="1" x14ac:dyDescent="0.25"/>
  <cols>
    <col min="1" max="1" width="1.42578125" style="6" customWidth="1"/>
    <col min="2" max="2" width="2" style="6" customWidth="1"/>
    <col min="3" max="3" width="3.5703125" style="6" customWidth="1"/>
    <col min="4" max="4" width="20" style="6" customWidth="1"/>
    <col min="5" max="5" width="6.28515625" style="6" customWidth="1"/>
    <col min="6" max="53" width="1.85546875" style="6" customWidth="1"/>
    <col min="54" max="54" width="14.7109375" style="6" customWidth="1"/>
    <col min="55" max="56" width="7" style="7" customWidth="1"/>
    <col min="57" max="57" width="51" style="6" customWidth="1"/>
    <col min="58" max="58" width="1.42578125" style="6" customWidth="1"/>
    <col min="59" max="59" width="2" style="6" customWidth="1"/>
    <col min="60" max="16384" width="11.42578125" style="6" hidden="1"/>
  </cols>
  <sheetData>
    <row r="1" spans="1:59" s="10" customFormat="1" ht="6" customHeight="1" thickBot="1" x14ac:dyDescent="0.3">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7"/>
      <c r="BD1" s="7"/>
      <c r="BE1" s="6"/>
      <c r="BF1" s="6"/>
      <c r="BG1" s="6"/>
    </row>
    <row r="2" spans="1:59" s="10" customFormat="1" x14ac:dyDescent="0.25">
      <c r="A2" s="6"/>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8"/>
      <c r="BD2" s="8"/>
      <c r="BE2" s="12"/>
      <c r="BF2" s="13"/>
      <c r="BG2" s="6"/>
    </row>
    <row r="3" spans="1:59" s="10" customFormat="1" ht="16.5" customHeight="1" x14ac:dyDescent="0.25">
      <c r="A3" s="6"/>
      <c r="B3" s="14"/>
      <c r="C3" s="253"/>
      <c r="D3" s="254"/>
      <c r="E3" s="255"/>
      <c r="F3" s="262" t="s">
        <v>0</v>
      </c>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4"/>
      <c r="BB3" s="262" t="s">
        <v>1</v>
      </c>
      <c r="BC3" s="263"/>
      <c r="BD3" s="263"/>
      <c r="BE3" s="264"/>
      <c r="BF3" s="15"/>
      <c r="BG3" s="6"/>
    </row>
    <row r="4" spans="1:59" s="10" customFormat="1" ht="16.5" customHeight="1" x14ac:dyDescent="0.25">
      <c r="A4" s="6"/>
      <c r="B4" s="14"/>
      <c r="C4" s="256"/>
      <c r="D4" s="257"/>
      <c r="E4" s="258"/>
      <c r="F4" s="262" t="s">
        <v>2</v>
      </c>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4"/>
      <c r="BB4" s="262" t="s">
        <v>3</v>
      </c>
      <c r="BC4" s="263"/>
      <c r="BD4" s="263"/>
      <c r="BE4" s="264"/>
      <c r="BF4" s="15"/>
      <c r="BG4" s="6"/>
    </row>
    <row r="5" spans="1:59" s="10" customFormat="1" ht="16.5" customHeight="1" x14ac:dyDescent="0.25">
      <c r="A5" s="6"/>
      <c r="B5" s="14"/>
      <c r="C5" s="256"/>
      <c r="D5" s="257"/>
      <c r="E5" s="258"/>
      <c r="F5" s="265" t="s">
        <v>4</v>
      </c>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67"/>
      <c r="BB5" s="262" t="s">
        <v>5</v>
      </c>
      <c r="BC5" s="263"/>
      <c r="BD5" s="263"/>
      <c r="BE5" s="264"/>
      <c r="BF5" s="15"/>
      <c r="BG5" s="6"/>
    </row>
    <row r="6" spans="1:59" s="10" customFormat="1" ht="16.5" customHeight="1" x14ac:dyDescent="0.25">
      <c r="A6" s="6"/>
      <c r="B6" s="14"/>
      <c r="C6" s="259"/>
      <c r="D6" s="260"/>
      <c r="E6" s="261"/>
      <c r="F6" s="268"/>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70"/>
      <c r="BB6" s="262" t="s">
        <v>6</v>
      </c>
      <c r="BC6" s="263"/>
      <c r="BD6" s="263"/>
      <c r="BE6" s="264"/>
      <c r="BF6" s="15"/>
      <c r="BG6" s="6"/>
    </row>
    <row r="7" spans="1:59" s="10" customFormat="1" ht="13.5" customHeight="1" x14ac:dyDescent="0.25">
      <c r="A7" s="6"/>
      <c r="B7" s="14"/>
      <c r="C7" s="16"/>
      <c r="D7" s="16" t="s">
        <v>7</v>
      </c>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9"/>
      <c r="BD7" s="9"/>
      <c r="BE7" s="16"/>
      <c r="BF7" s="15"/>
      <c r="BG7" s="6"/>
    </row>
    <row r="8" spans="1:59" s="10" customFormat="1" ht="6" customHeight="1" x14ac:dyDescent="0.25">
      <c r="A8" s="6"/>
      <c r="B8" s="14"/>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9"/>
      <c r="BD8" s="9"/>
      <c r="BE8" s="16"/>
      <c r="BF8" s="15"/>
      <c r="BG8" s="6"/>
    </row>
    <row r="9" spans="1:59" s="10" customFormat="1" ht="15" customHeight="1" x14ac:dyDescent="0.25">
      <c r="A9" s="6"/>
      <c r="B9" s="14"/>
      <c r="C9" s="242" t="s">
        <v>8</v>
      </c>
      <c r="D9" s="242"/>
      <c r="E9" s="252">
        <v>44218</v>
      </c>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15"/>
      <c r="BG9" s="6"/>
    </row>
    <row r="10" spans="1:59" s="10" customFormat="1" ht="15" customHeight="1" x14ac:dyDescent="0.25">
      <c r="A10" s="6"/>
      <c r="B10" s="14"/>
      <c r="C10" s="242" t="s">
        <v>9</v>
      </c>
      <c r="D10" s="242"/>
      <c r="E10" s="241" t="s">
        <v>10</v>
      </c>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1"/>
      <c r="BA10" s="241"/>
      <c r="BB10" s="241"/>
      <c r="BC10" s="241"/>
      <c r="BD10" s="241"/>
      <c r="BE10" s="241"/>
      <c r="BF10" s="15"/>
      <c r="BG10" s="6"/>
    </row>
    <row r="11" spans="1:59" s="10" customFormat="1" ht="15" customHeight="1" x14ac:dyDescent="0.25">
      <c r="A11" s="6"/>
      <c r="B11" s="14"/>
      <c r="C11" s="242" t="s">
        <v>11</v>
      </c>
      <c r="D11" s="242"/>
      <c r="E11" s="241">
        <v>2021</v>
      </c>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15"/>
      <c r="BG11" s="6"/>
    </row>
    <row r="12" spans="1:59" s="10" customFormat="1" ht="15" customHeight="1" x14ac:dyDescent="0.25">
      <c r="A12" s="6"/>
      <c r="B12" s="14"/>
      <c r="C12" s="242" t="s">
        <v>12</v>
      </c>
      <c r="D12" s="242"/>
      <c r="E12" s="241" t="s">
        <v>13</v>
      </c>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15"/>
      <c r="BG12" s="6"/>
    </row>
    <row r="13" spans="1:59" s="10" customFormat="1" ht="45.75" customHeight="1" x14ac:dyDescent="0.25">
      <c r="A13" s="6"/>
      <c r="B13" s="14"/>
      <c r="C13" s="248" t="s">
        <v>14</v>
      </c>
      <c r="D13" s="248"/>
      <c r="E13" s="241" t="s">
        <v>15</v>
      </c>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15"/>
      <c r="BG13" s="6"/>
    </row>
    <row r="14" spans="1:59" s="10" customFormat="1" ht="30.75" customHeight="1" x14ac:dyDescent="0.25">
      <c r="A14" s="6"/>
      <c r="B14" s="14"/>
      <c r="C14" s="248" t="s">
        <v>16</v>
      </c>
      <c r="D14" s="248"/>
      <c r="E14" s="245" t="s">
        <v>17</v>
      </c>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15"/>
      <c r="BG14" s="6"/>
    </row>
    <row r="15" spans="1:59" s="10" customFormat="1" ht="29.25" customHeight="1" x14ac:dyDescent="0.25">
      <c r="A15" s="6"/>
      <c r="B15" s="14"/>
      <c r="C15" s="248" t="s">
        <v>18</v>
      </c>
      <c r="D15" s="248"/>
      <c r="E15" s="245" t="s">
        <v>19</v>
      </c>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15"/>
      <c r="BG15" s="6"/>
    </row>
    <row r="16" spans="1:59" s="10" customFormat="1" ht="32.25" customHeight="1" x14ac:dyDescent="0.25">
      <c r="A16" s="6"/>
      <c r="B16" s="14"/>
      <c r="C16" s="248" t="s">
        <v>20</v>
      </c>
      <c r="D16" s="248"/>
      <c r="E16" s="241" t="s">
        <v>21</v>
      </c>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c r="BD16" s="241"/>
      <c r="BE16" s="241"/>
      <c r="BF16" s="15"/>
      <c r="BG16" s="6"/>
    </row>
    <row r="17" spans="1:59" s="10" customFormat="1" ht="29.25" customHeight="1" x14ac:dyDescent="0.25">
      <c r="A17" s="6"/>
      <c r="B17" s="14"/>
      <c r="C17" s="248" t="s">
        <v>22</v>
      </c>
      <c r="D17" s="248"/>
      <c r="E17" s="241" t="s">
        <v>23</v>
      </c>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15"/>
      <c r="BG17" s="6"/>
    </row>
    <row r="18" spans="1:59" s="10" customFormat="1" ht="15" customHeight="1" x14ac:dyDescent="0.25">
      <c r="A18" s="6"/>
      <c r="B18" s="14"/>
      <c r="C18" s="242" t="s">
        <v>24</v>
      </c>
      <c r="D18" s="242"/>
      <c r="E18" s="249" t="s">
        <v>25</v>
      </c>
      <c r="F18" s="250"/>
      <c r="G18" s="250"/>
      <c r="H18" s="250"/>
      <c r="I18" s="251"/>
      <c r="J18" s="236" t="s">
        <v>26</v>
      </c>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7" t="s">
        <v>27</v>
      </c>
      <c r="AL18" s="238"/>
      <c r="AM18" s="238"/>
      <c r="AN18" s="238"/>
      <c r="AO18" s="238"/>
      <c r="AP18" s="238"/>
      <c r="AQ18" s="238"/>
      <c r="AR18" s="239"/>
      <c r="AS18" s="240" t="s">
        <v>26</v>
      </c>
      <c r="AT18" s="241"/>
      <c r="AU18" s="241"/>
      <c r="AV18" s="241"/>
      <c r="AW18" s="241"/>
      <c r="AX18" s="241"/>
      <c r="AY18" s="241"/>
      <c r="AZ18" s="241"/>
      <c r="BA18" s="241"/>
      <c r="BB18" s="241"/>
      <c r="BC18" s="241"/>
      <c r="BD18" s="241"/>
      <c r="BE18" s="241"/>
      <c r="BF18" s="15"/>
      <c r="BG18" s="6"/>
    </row>
    <row r="19" spans="1:59" s="10" customFormat="1" ht="15" customHeight="1" x14ac:dyDescent="0.25">
      <c r="A19" s="6"/>
      <c r="B19" s="14"/>
      <c r="C19" s="242" t="s">
        <v>28</v>
      </c>
      <c r="D19" s="242"/>
      <c r="E19" s="243" t="s">
        <v>29</v>
      </c>
      <c r="F19" s="243"/>
      <c r="G19" s="243"/>
      <c r="H19" s="243"/>
      <c r="I19" s="244"/>
      <c r="J19" s="240" t="s">
        <v>30</v>
      </c>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15"/>
      <c r="BG19" s="6"/>
    </row>
    <row r="20" spans="1:59" s="10" customFormat="1" ht="15" customHeight="1" x14ac:dyDescent="0.25">
      <c r="A20" s="6"/>
      <c r="B20" s="14"/>
      <c r="C20" s="242"/>
      <c r="D20" s="242"/>
      <c r="E20" s="243" t="s">
        <v>31</v>
      </c>
      <c r="F20" s="243"/>
      <c r="G20" s="243"/>
      <c r="H20" s="243"/>
      <c r="I20" s="244"/>
      <c r="J20" s="240" t="s">
        <v>32</v>
      </c>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5"/>
      <c r="BA20" s="245"/>
      <c r="BB20" s="245"/>
      <c r="BC20" s="245"/>
      <c r="BD20" s="245"/>
      <c r="BE20" s="245"/>
      <c r="BF20" s="15"/>
      <c r="BG20" s="6"/>
    </row>
    <row r="21" spans="1:59" s="10" customFormat="1" ht="15" customHeight="1" x14ac:dyDescent="0.25">
      <c r="A21" s="6"/>
      <c r="B21" s="14"/>
      <c r="C21" s="242"/>
      <c r="D21" s="242"/>
      <c r="E21" s="246" t="s">
        <v>33</v>
      </c>
      <c r="F21" s="246"/>
      <c r="G21" s="246"/>
      <c r="H21" s="246"/>
      <c r="I21" s="247"/>
      <c r="J21" s="240" t="s">
        <v>34</v>
      </c>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5"/>
      <c r="BA21" s="245"/>
      <c r="BB21" s="245"/>
      <c r="BC21" s="245"/>
      <c r="BD21" s="245"/>
      <c r="BE21" s="245"/>
      <c r="BF21" s="15"/>
      <c r="BG21" s="6"/>
    </row>
    <row r="22" spans="1:59" s="10" customFormat="1" ht="6.75" customHeight="1" x14ac:dyDescent="0.25">
      <c r="A22" s="6"/>
      <c r="B22" s="14"/>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9"/>
      <c r="BD22" s="9"/>
      <c r="BE22" s="16"/>
      <c r="BF22" s="15"/>
      <c r="BG22" s="6"/>
    </row>
    <row r="23" spans="1:59" s="39" customFormat="1" ht="16.5" customHeight="1" x14ac:dyDescent="0.25">
      <c r="A23" s="36"/>
      <c r="B23" s="37"/>
      <c r="C23" s="234" t="s">
        <v>35</v>
      </c>
      <c r="D23" s="234"/>
      <c r="E23" s="234"/>
      <c r="F23" s="231" t="s">
        <v>36</v>
      </c>
      <c r="G23" s="231"/>
      <c r="H23" s="231"/>
      <c r="I23" s="231"/>
      <c r="J23" s="231" t="s">
        <v>37</v>
      </c>
      <c r="K23" s="231"/>
      <c r="L23" s="231"/>
      <c r="M23" s="231"/>
      <c r="N23" s="231" t="s">
        <v>38</v>
      </c>
      <c r="O23" s="231"/>
      <c r="P23" s="231"/>
      <c r="Q23" s="231"/>
      <c r="R23" s="231" t="s">
        <v>39</v>
      </c>
      <c r="S23" s="231"/>
      <c r="T23" s="231"/>
      <c r="U23" s="231"/>
      <c r="V23" s="231" t="s">
        <v>40</v>
      </c>
      <c r="W23" s="231"/>
      <c r="X23" s="231"/>
      <c r="Y23" s="231"/>
      <c r="Z23" s="231" t="s">
        <v>41</v>
      </c>
      <c r="AA23" s="231"/>
      <c r="AB23" s="231"/>
      <c r="AC23" s="231"/>
      <c r="AD23" s="231" t="s">
        <v>42</v>
      </c>
      <c r="AE23" s="231"/>
      <c r="AF23" s="231"/>
      <c r="AG23" s="231"/>
      <c r="AH23" s="231" t="s">
        <v>43</v>
      </c>
      <c r="AI23" s="231"/>
      <c r="AJ23" s="231"/>
      <c r="AK23" s="231"/>
      <c r="AL23" s="231" t="s">
        <v>44</v>
      </c>
      <c r="AM23" s="231"/>
      <c r="AN23" s="231"/>
      <c r="AO23" s="231"/>
      <c r="AP23" s="231" t="s">
        <v>45</v>
      </c>
      <c r="AQ23" s="231"/>
      <c r="AR23" s="231"/>
      <c r="AS23" s="231"/>
      <c r="AT23" s="231" t="s">
        <v>46</v>
      </c>
      <c r="AU23" s="231"/>
      <c r="AV23" s="231"/>
      <c r="AW23" s="231"/>
      <c r="AX23" s="231" t="s">
        <v>47</v>
      </c>
      <c r="AY23" s="231"/>
      <c r="AZ23" s="231"/>
      <c r="BA23" s="231"/>
      <c r="BB23" s="234" t="s">
        <v>48</v>
      </c>
      <c r="BC23" s="94" t="s">
        <v>49</v>
      </c>
      <c r="BD23" s="95"/>
      <c r="BE23" s="96"/>
      <c r="BF23" s="38"/>
      <c r="BG23" s="36"/>
    </row>
    <row r="24" spans="1:59" s="39" customFormat="1" ht="16.5" customHeight="1" x14ac:dyDescent="0.25">
      <c r="A24" s="36"/>
      <c r="B24" s="37"/>
      <c r="C24" s="234"/>
      <c r="D24" s="234"/>
      <c r="E24" s="234"/>
      <c r="F24" s="231" t="s">
        <v>50</v>
      </c>
      <c r="G24" s="231"/>
      <c r="H24" s="231"/>
      <c r="I24" s="231"/>
      <c r="J24" s="231" t="s">
        <v>50</v>
      </c>
      <c r="K24" s="231"/>
      <c r="L24" s="231"/>
      <c r="M24" s="231"/>
      <c r="N24" s="231" t="s">
        <v>50</v>
      </c>
      <c r="O24" s="231"/>
      <c r="P24" s="231"/>
      <c r="Q24" s="231"/>
      <c r="R24" s="231" t="s">
        <v>50</v>
      </c>
      <c r="S24" s="231"/>
      <c r="T24" s="231"/>
      <c r="U24" s="231"/>
      <c r="V24" s="231" t="s">
        <v>50</v>
      </c>
      <c r="W24" s="231"/>
      <c r="X24" s="231"/>
      <c r="Y24" s="231"/>
      <c r="Z24" s="231" t="s">
        <v>50</v>
      </c>
      <c r="AA24" s="231"/>
      <c r="AB24" s="231"/>
      <c r="AC24" s="231"/>
      <c r="AD24" s="231" t="s">
        <v>50</v>
      </c>
      <c r="AE24" s="231"/>
      <c r="AF24" s="231"/>
      <c r="AG24" s="231"/>
      <c r="AH24" s="231" t="s">
        <v>50</v>
      </c>
      <c r="AI24" s="231"/>
      <c r="AJ24" s="231"/>
      <c r="AK24" s="231"/>
      <c r="AL24" s="231" t="s">
        <v>50</v>
      </c>
      <c r="AM24" s="231"/>
      <c r="AN24" s="231"/>
      <c r="AO24" s="231"/>
      <c r="AP24" s="231" t="s">
        <v>50</v>
      </c>
      <c r="AQ24" s="231"/>
      <c r="AR24" s="231"/>
      <c r="AS24" s="231"/>
      <c r="AT24" s="231" t="s">
        <v>50</v>
      </c>
      <c r="AU24" s="231"/>
      <c r="AV24" s="231"/>
      <c r="AW24" s="231"/>
      <c r="AX24" s="231" t="s">
        <v>50</v>
      </c>
      <c r="AY24" s="231"/>
      <c r="AZ24" s="231"/>
      <c r="BA24" s="231"/>
      <c r="BB24" s="234"/>
      <c r="BC24" s="97"/>
      <c r="BD24" s="98"/>
      <c r="BE24" s="99"/>
      <c r="BF24" s="38"/>
      <c r="BG24" s="36"/>
    </row>
    <row r="25" spans="1:59" s="39" customFormat="1" ht="9" x14ac:dyDescent="0.25">
      <c r="A25" s="36"/>
      <c r="B25" s="37"/>
      <c r="C25" s="235"/>
      <c r="D25" s="235"/>
      <c r="E25" s="235"/>
      <c r="F25" s="17">
        <v>1</v>
      </c>
      <c r="G25" s="17">
        <v>2</v>
      </c>
      <c r="H25" s="17">
        <v>3</v>
      </c>
      <c r="I25" s="17">
        <v>4</v>
      </c>
      <c r="J25" s="17">
        <v>1</v>
      </c>
      <c r="K25" s="17">
        <v>2</v>
      </c>
      <c r="L25" s="17">
        <v>3</v>
      </c>
      <c r="M25" s="17">
        <v>4</v>
      </c>
      <c r="N25" s="17">
        <v>1</v>
      </c>
      <c r="O25" s="17">
        <v>2</v>
      </c>
      <c r="P25" s="17">
        <v>3</v>
      </c>
      <c r="Q25" s="17">
        <v>4</v>
      </c>
      <c r="R25" s="17">
        <v>1</v>
      </c>
      <c r="S25" s="17">
        <v>2</v>
      </c>
      <c r="T25" s="17">
        <v>3</v>
      </c>
      <c r="U25" s="17">
        <v>4</v>
      </c>
      <c r="V25" s="17">
        <v>1</v>
      </c>
      <c r="W25" s="17">
        <v>2</v>
      </c>
      <c r="X25" s="17">
        <v>3</v>
      </c>
      <c r="Y25" s="17">
        <v>4</v>
      </c>
      <c r="Z25" s="17">
        <v>1</v>
      </c>
      <c r="AA25" s="17">
        <v>2</v>
      </c>
      <c r="AB25" s="17">
        <v>3</v>
      </c>
      <c r="AC25" s="17">
        <v>4</v>
      </c>
      <c r="AD25" s="17">
        <v>1</v>
      </c>
      <c r="AE25" s="17">
        <v>2</v>
      </c>
      <c r="AF25" s="17">
        <v>3</v>
      </c>
      <c r="AG25" s="17">
        <v>4</v>
      </c>
      <c r="AH25" s="17">
        <v>1</v>
      </c>
      <c r="AI25" s="17">
        <v>2</v>
      </c>
      <c r="AJ25" s="17">
        <v>3</v>
      </c>
      <c r="AK25" s="17">
        <v>4</v>
      </c>
      <c r="AL25" s="17">
        <v>1</v>
      </c>
      <c r="AM25" s="17">
        <v>2</v>
      </c>
      <c r="AN25" s="17">
        <v>3</v>
      </c>
      <c r="AO25" s="17">
        <v>4</v>
      </c>
      <c r="AP25" s="17">
        <v>1</v>
      </c>
      <c r="AQ25" s="17">
        <v>2</v>
      </c>
      <c r="AR25" s="17">
        <v>3</v>
      </c>
      <c r="AS25" s="17">
        <v>4</v>
      </c>
      <c r="AT25" s="17">
        <v>1</v>
      </c>
      <c r="AU25" s="17">
        <v>2</v>
      </c>
      <c r="AV25" s="17">
        <v>3</v>
      </c>
      <c r="AW25" s="17">
        <v>4</v>
      </c>
      <c r="AX25" s="17">
        <v>1</v>
      </c>
      <c r="AY25" s="17">
        <v>2</v>
      </c>
      <c r="AZ25" s="17">
        <v>3</v>
      </c>
      <c r="BA25" s="17">
        <v>4</v>
      </c>
      <c r="BB25" s="235"/>
      <c r="BC25" s="100"/>
      <c r="BD25" s="101"/>
      <c r="BE25" s="102"/>
      <c r="BF25" s="38"/>
      <c r="BG25" s="36"/>
    </row>
    <row r="26" spans="1:59" s="43" customFormat="1" x14ac:dyDescent="0.25">
      <c r="A26" s="40"/>
      <c r="B26" s="41"/>
      <c r="C26" s="127" t="s">
        <v>51</v>
      </c>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9"/>
      <c r="BF26" s="42"/>
      <c r="BG26" s="40"/>
    </row>
    <row r="27" spans="1:59" s="43" customFormat="1" ht="26.25" customHeight="1" x14ac:dyDescent="0.25">
      <c r="A27" s="40"/>
      <c r="B27" s="41"/>
      <c r="C27" s="1">
        <v>1</v>
      </c>
      <c r="D27" s="200" t="s">
        <v>52</v>
      </c>
      <c r="E27" s="201"/>
      <c r="F27" s="5"/>
      <c r="G27" s="5"/>
      <c r="H27" s="5"/>
      <c r="I27" s="5"/>
      <c r="J27" s="5"/>
      <c r="K27" s="5"/>
      <c r="L27" s="5"/>
      <c r="M27" s="5"/>
      <c r="N27" s="5"/>
      <c r="O27" s="5"/>
      <c r="P27" s="5"/>
      <c r="Q27" s="5"/>
      <c r="R27" s="5"/>
      <c r="S27" s="5"/>
      <c r="T27" s="5"/>
      <c r="U27" s="5"/>
      <c r="V27" s="44"/>
      <c r="W27" s="44"/>
      <c r="X27" s="44"/>
      <c r="Y27" s="44"/>
      <c r="Z27" s="44"/>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190" t="s">
        <v>159</v>
      </c>
      <c r="BC27" s="103">
        <f>100/3*3/100</f>
        <v>1</v>
      </c>
      <c r="BD27" s="107">
        <f>100/3*3/100</f>
        <v>1</v>
      </c>
      <c r="BE27" s="111" t="s">
        <v>180</v>
      </c>
      <c r="BF27" s="42"/>
      <c r="BG27" s="40"/>
    </row>
    <row r="28" spans="1:59" s="43" customFormat="1" ht="31.5" customHeight="1" x14ac:dyDescent="0.25">
      <c r="A28" s="40"/>
      <c r="B28" s="41"/>
      <c r="C28" s="2">
        <v>1.1000000000000001</v>
      </c>
      <c r="D28" s="202" t="s">
        <v>53</v>
      </c>
      <c r="E28" s="203"/>
      <c r="F28" s="5"/>
      <c r="G28" s="5"/>
      <c r="H28" s="5"/>
      <c r="I28" s="5"/>
      <c r="J28" s="5"/>
      <c r="K28" s="5"/>
      <c r="L28" s="5"/>
      <c r="M28" s="5"/>
      <c r="N28" s="5"/>
      <c r="O28" s="5"/>
      <c r="P28" s="5"/>
      <c r="Q28" s="5"/>
      <c r="R28" s="5"/>
      <c r="S28" s="5"/>
      <c r="T28" s="5"/>
      <c r="U28" s="5"/>
      <c r="V28" s="44"/>
      <c r="W28" s="44"/>
      <c r="X28" s="44"/>
      <c r="Y28" s="44"/>
      <c r="Z28" s="44"/>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191"/>
      <c r="BC28" s="104"/>
      <c r="BD28" s="108"/>
      <c r="BE28" s="112"/>
      <c r="BF28" s="42"/>
      <c r="BG28" s="40"/>
    </row>
    <row r="29" spans="1:59" s="43" customFormat="1" ht="40.5" customHeight="1" x14ac:dyDescent="0.25">
      <c r="A29" s="40"/>
      <c r="B29" s="41"/>
      <c r="C29" s="2">
        <v>1.2</v>
      </c>
      <c r="D29" s="202" t="s">
        <v>54</v>
      </c>
      <c r="E29" s="203"/>
      <c r="F29" s="5"/>
      <c r="G29" s="5"/>
      <c r="H29" s="5"/>
      <c r="I29" s="5"/>
      <c r="J29" s="5"/>
      <c r="K29" s="5"/>
      <c r="L29" s="5"/>
      <c r="M29" s="5"/>
      <c r="N29" s="5"/>
      <c r="O29" s="5"/>
      <c r="P29" s="5"/>
      <c r="Q29" s="5"/>
      <c r="R29" s="5"/>
      <c r="S29" s="5"/>
      <c r="T29" s="5"/>
      <c r="U29" s="5"/>
      <c r="V29" s="44"/>
      <c r="W29" s="44"/>
      <c r="X29" s="44"/>
      <c r="Y29" s="44"/>
      <c r="Z29" s="44"/>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191"/>
      <c r="BC29" s="104"/>
      <c r="BD29" s="108"/>
      <c r="BE29" s="112"/>
      <c r="BF29" s="42"/>
      <c r="BG29" s="40"/>
    </row>
    <row r="30" spans="1:59" s="43" customFormat="1" ht="30" customHeight="1" x14ac:dyDescent="0.25">
      <c r="A30" s="40"/>
      <c r="B30" s="41"/>
      <c r="C30" s="2">
        <v>1.3</v>
      </c>
      <c r="D30" s="202" t="s">
        <v>55</v>
      </c>
      <c r="E30" s="203"/>
      <c r="F30" s="5"/>
      <c r="G30" s="5"/>
      <c r="H30" s="5"/>
      <c r="I30" s="5"/>
      <c r="J30" s="5"/>
      <c r="K30" s="5"/>
      <c r="L30" s="5"/>
      <c r="M30" s="5"/>
      <c r="N30" s="5"/>
      <c r="O30" s="5"/>
      <c r="P30" s="5"/>
      <c r="Q30" s="5"/>
      <c r="R30" s="5"/>
      <c r="S30" s="5"/>
      <c r="T30" s="5"/>
      <c r="U30" s="5"/>
      <c r="V30" s="44"/>
      <c r="W30" s="44"/>
      <c r="X30" s="44"/>
      <c r="Y30" s="44"/>
      <c r="Z30" s="44"/>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191"/>
      <c r="BC30" s="104"/>
      <c r="BD30" s="108"/>
      <c r="BE30" s="112"/>
      <c r="BF30" s="42"/>
      <c r="BG30" s="40"/>
    </row>
    <row r="31" spans="1:59" s="43" customFormat="1" ht="30" customHeight="1" x14ac:dyDescent="0.25">
      <c r="A31" s="40"/>
      <c r="B31" s="41"/>
      <c r="C31" s="2">
        <v>1.4</v>
      </c>
      <c r="D31" s="202" t="s">
        <v>56</v>
      </c>
      <c r="E31" s="203"/>
      <c r="F31" s="5"/>
      <c r="G31" s="5"/>
      <c r="H31" s="5"/>
      <c r="I31" s="5"/>
      <c r="J31" s="5"/>
      <c r="K31" s="5"/>
      <c r="L31" s="5"/>
      <c r="M31" s="5"/>
      <c r="N31" s="5"/>
      <c r="O31" s="5"/>
      <c r="P31" s="5"/>
      <c r="Q31" s="5"/>
      <c r="R31" s="5"/>
      <c r="S31" s="5"/>
      <c r="T31" s="5"/>
      <c r="U31" s="5"/>
      <c r="V31" s="44"/>
      <c r="W31" s="44"/>
      <c r="X31" s="44"/>
      <c r="Y31" s="44"/>
      <c r="Z31" s="44"/>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191"/>
      <c r="BC31" s="104"/>
      <c r="BD31" s="108"/>
      <c r="BE31" s="112"/>
      <c r="BF31" s="42"/>
      <c r="BG31" s="40"/>
    </row>
    <row r="32" spans="1:59" s="43" customFormat="1" ht="36.75" customHeight="1" x14ac:dyDescent="0.25">
      <c r="A32" s="40"/>
      <c r="B32" s="41"/>
      <c r="C32" s="2">
        <v>1.5</v>
      </c>
      <c r="D32" s="202" t="s">
        <v>57</v>
      </c>
      <c r="E32" s="203"/>
      <c r="F32" s="5"/>
      <c r="G32" s="5"/>
      <c r="H32" s="5"/>
      <c r="I32" s="5"/>
      <c r="J32" s="5"/>
      <c r="K32" s="5"/>
      <c r="L32" s="5"/>
      <c r="M32" s="5"/>
      <c r="N32" s="5"/>
      <c r="O32" s="5"/>
      <c r="P32" s="5"/>
      <c r="Q32" s="5"/>
      <c r="R32" s="5"/>
      <c r="S32" s="5"/>
      <c r="T32" s="5"/>
      <c r="U32" s="5"/>
      <c r="V32" s="44"/>
      <c r="W32" s="44"/>
      <c r="X32" s="44"/>
      <c r="Y32" s="44"/>
      <c r="Z32" s="44"/>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191"/>
      <c r="BC32" s="104"/>
      <c r="BD32" s="108"/>
      <c r="BE32" s="112"/>
      <c r="BF32" s="42"/>
      <c r="BG32" s="40"/>
    </row>
    <row r="33" spans="1:59" s="43" customFormat="1" ht="30" customHeight="1" x14ac:dyDescent="0.25">
      <c r="A33" s="40"/>
      <c r="B33" s="41"/>
      <c r="C33" s="2">
        <v>1.6</v>
      </c>
      <c r="D33" s="202" t="s">
        <v>58</v>
      </c>
      <c r="E33" s="203"/>
      <c r="F33" s="5"/>
      <c r="G33" s="5"/>
      <c r="H33" s="5"/>
      <c r="I33" s="5"/>
      <c r="J33" s="5"/>
      <c r="K33" s="5"/>
      <c r="L33" s="5"/>
      <c r="M33" s="5"/>
      <c r="N33" s="5"/>
      <c r="O33" s="5"/>
      <c r="P33" s="5"/>
      <c r="Q33" s="5"/>
      <c r="R33" s="5"/>
      <c r="S33" s="5"/>
      <c r="T33" s="5"/>
      <c r="U33" s="5"/>
      <c r="V33" s="44"/>
      <c r="W33" s="44"/>
      <c r="X33" s="44"/>
      <c r="Y33" s="44"/>
      <c r="Z33" s="44"/>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191"/>
      <c r="BC33" s="104"/>
      <c r="BD33" s="108"/>
      <c r="BE33" s="112"/>
      <c r="BF33" s="42"/>
      <c r="BG33" s="40"/>
    </row>
    <row r="34" spans="1:59" s="43" customFormat="1" ht="30" customHeight="1" x14ac:dyDescent="0.25">
      <c r="A34" s="40"/>
      <c r="B34" s="41"/>
      <c r="C34" s="2">
        <v>1.7</v>
      </c>
      <c r="D34" s="202" t="s">
        <v>59</v>
      </c>
      <c r="E34" s="203"/>
      <c r="F34" s="5"/>
      <c r="G34" s="5"/>
      <c r="H34" s="5"/>
      <c r="I34" s="5"/>
      <c r="J34" s="5"/>
      <c r="K34" s="5"/>
      <c r="L34" s="5"/>
      <c r="M34" s="5"/>
      <c r="N34" s="5"/>
      <c r="O34" s="5"/>
      <c r="P34" s="5"/>
      <c r="Q34" s="5"/>
      <c r="R34" s="5"/>
      <c r="S34" s="5"/>
      <c r="T34" s="5"/>
      <c r="U34" s="5"/>
      <c r="V34" s="44"/>
      <c r="W34" s="44"/>
      <c r="X34" s="44"/>
      <c r="Y34" s="44"/>
      <c r="Z34" s="44"/>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191"/>
      <c r="BC34" s="104"/>
      <c r="BD34" s="108"/>
      <c r="BE34" s="112"/>
      <c r="BF34" s="42"/>
      <c r="BG34" s="40"/>
    </row>
    <row r="35" spans="1:59" s="43" customFormat="1" ht="30" customHeight="1" x14ac:dyDescent="0.25">
      <c r="A35" s="40"/>
      <c r="B35" s="41"/>
      <c r="C35" s="2">
        <v>1.8</v>
      </c>
      <c r="D35" s="202" t="s">
        <v>60</v>
      </c>
      <c r="E35" s="203"/>
      <c r="F35" s="5"/>
      <c r="G35" s="5"/>
      <c r="H35" s="5"/>
      <c r="I35" s="5"/>
      <c r="J35" s="5"/>
      <c r="K35" s="5"/>
      <c r="L35" s="5"/>
      <c r="M35" s="5"/>
      <c r="N35" s="5"/>
      <c r="O35" s="5"/>
      <c r="P35" s="5"/>
      <c r="Q35" s="5"/>
      <c r="R35" s="5"/>
      <c r="S35" s="5"/>
      <c r="T35" s="5"/>
      <c r="U35" s="5"/>
      <c r="V35" s="44"/>
      <c r="W35" s="44"/>
      <c r="X35" s="44"/>
      <c r="Y35" s="44"/>
      <c r="Z35" s="44"/>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91"/>
      <c r="BC35" s="105"/>
      <c r="BD35" s="109"/>
      <c r="BE35" s="113"/>
      <c r="BF35" s="42"/>
      <c r="BG35" s="40"/>
    </row>
    <row r="36" spans="1:59" s="43" customFormat="1" ht="25.5" customHeight="1" x14ac:dyDescent="0.25">
      <c r="A36" s="40"/>
      <c r="B36" s="41"/>
      <c r="C36" s="3">
        <v>2</v>
      </c>
      <c r="D36" s="232" t="s">
        <v>61</v>
      </c>
      <c r="E36" s="233"/>
      <c r="F36" s="5"/>
      <c r="G36" s="5"/>
      <c r="H36" s="5"/>
      <c r="I36" s="5"/>
      <c r="J36" s="5"/>
      <c r="K36" s="5"/>
      <c r="L36" s="5"/>
      <c r="M36" s="5"/>
      <c r="N36" s="45"/>
      <c r="O36" s="45"/>
      <c r="P36" s="45"/>
      <c r="Q36" s="45"/>
      <c r="R36" s="45"/>
      <c r="S36" s="4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190" t="s">
        <v>62</v>
      </c>
      <c r="BC36" s="103">
        <f>100/3*3/100</f>
        <v>1</v>
      </c>
      <c r="BD36" s="107">
        <f>100/3*3/100</f>
        <v>1</v>
      </c>
      <c r="BE36" s="111" t="s">
        <v>181</v>
      </c>
      <c r="BF36" s="42"/>
      <c r="BG36" s="40"/>
    </row>
    <row r="37" spans="1:59" s="43" customFormat="1" ht="25.5" customHeight="1" x14ac:dyDescent="0.25">
      <c r="A37" s="40"/>
      <c r="B37" s="41"/>
      <c r="C37" s="2">
        <v>2.1</v>
      </c>
      <c r="D37" s="227" t="s">
        <v>63</v>
      </c>
      <c r="E37" s="228"/>
      <c r="F37" s="5"/>
      <c r="G37" s="5"/>
      <c r="H37" s="5"/>
      <c r="I37" s="5"/>
      <c r="J37" s="5"/>
      <c r="K37" s="5"/>
      <c r="L37" s="5"/>
      <c r="M37" s="5"/>
      <c r="N37" s="45"/>
      <c r="O37" s="45"/>
      <c r="P37" s="45"/>
      <c r="Q37" s="45"/>
      <c r="R37" s="45"/>
      <c r="S37" s="4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191"/>
      <c r="BC37" s="104"/>
      <c r="BD37" s="108"/>
      <c r="BE37" s="112"/>
      <c r="BF37" s="42"/>
      <c r="BG37" s="40"/>
    </row>
    <row r="38" spans="1:59" s="43" customFormat="1" ht="25.5" customHeight="1" x14ac:dyDescent="0.25">
      <c r="A38" s="40"/>
      <c r="B38" s="41"/>
      <c r="C38" s="2">
        <v>2.2000000000000002</v>
      </c>
      <c r="D38" s="229" t="s">
        <v>64</v>
      </c>
      <c r="E38" s="230"/>
      <c r="F38" s="5"/>
      <c r="G38" s="5"/>
      <c r="H38" s="5"/>
      <c r="I38" s="5"/>
      <c r="J38" s="5"/>
      <c r="K38" s="5"/>
      <c r="L38" s="5"/>
      <c r="M38" s="5"/>
      <c r="N38" s="45"/>
      <c r="O38" s="45"/>
      <c r="P38" s="45"/>
      <c r="Q38" s="45"/>
      <c r="R38" s="45"/>
      <c r="S38" s="4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191"/>
      <c r="BC38" s="104"/>
      <c r="BD38" s="108"/>
      <c r="BE38" s="112"/>
      <c r="BF38" s="42"/>
      <c r="BG38" s="40"/>
    </row>
    <row r="39" spans="1:59" s="43" customFormat="1" ht="25.5" customHeight="1" x14ac:dyDescent="0.25">
      <c r="A39" s="40"/>
      <c r="B39" s="41"/>
      <c r="C39" s="2">
        <v>2.2999999999999998</v>
      </c>
      <c r="D39" s="229" t="s">
        <v>65</v>
      </c>
      <c r="E39" s="230"/>
      <c r="F39" s="5"/>
      <c r="G39" s="5"/>
      <c r="H39" s="5"/>
      <c r="I39" s="5"/>
      <c r="J39" s="5"/>
      <c r="K39" s="5"/>
      <c r="L39" s="5"/>
      <c r="M39" s="5"/>
      <c r="N39" s="45"/>
      <c r="O39" s="45"/>
      <c r="P39" s="45"/>
      <c r="Q39" s="45"/>
      <c r="R39" s="45"/>
      <c r="S39" s="4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191"/>
      <c r="BC39" s="104"/>
      <c r="BD39" s="108"/>
      <c r="BE39" s="112"/>
      <c r="BF39" s="42"/>
      <c r="BG39" s="40"/>
    </row>
    <row r="40" spans="1:59" s="43" customFormat="1" ht="25.5" customHeight="1" x14ac:dyDescent="0.25">
      <c r="A40" s="40"/>
      <c r="B40" s="41"/>
      <c r="C40" s="2">
        <v>2.4</v>
      </c>
      <c r="D40" s="229" t="s">
        <v>66</v>
      </c>
      <c r="E40" s="230"/>
      <c r="F40" s="5"/>
      <c r="G40" s="5"/>
      <c r="H40" s="5"/>
      <c r="I40" s="5"/>
      <c r="J40" s="5"/>
      <c r="K40" s="5"/>
      <c r="L40" s="5"/>
      <c r="M40" s="5"/>
      <c r="N40" s="45"/>
      <c r="O40" s="45"/>
      <c r="P40" s="45"/>
      <c r="Q40" s="45"/>
      <c r="R40" s="45"/>
      <c r="S40" s="4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191"/>
      <c r="BC40" s="104"/>
      <c r="BD40" s="108"/>
      <c r="BE40" s="112"/>
      <c r="BF40" s="42"/>
      <c r="BG40" s="40"/>
    </row>
    <row r="41" spans="1:59" s="43" customFormat="1" ht="25.5" customHeight="1" x14ac:dyDescent="0.25">
      <c r="A41" s="40"/>
      <c r="B41" s="41"/>
      <c r="C41" s="2">
        <v>2.5</v>
      </c>
      <c r="D41" s="227" t="s">
        <v>67</v>
      </c>
      <c r="E41" s="228"/>
      <c r="F41" s="5"/>
      <c r="G41" s="5"/>
      <c r="H41" s="5"/>
      <c r="I41" s="5"/>
      <c r="J41" s="5"/>
      <c r="K41" s="5"/>
      <c r="L41" s="5"/>
      <c r="M41" s="5"/>
      <c r="N41" s="45"/>
      <c r="O41" s="45"/>
      <c r="P41" s="45"/>
      <c r="Q41" s="45"/>
      <c r="R41" s="45"/>
      <c r="S41" s="4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191"/>
      <c r="BC41" s="104"/>
      <c r="BD41" s="108"/>
      <c r="BE41" s="112"/>
      <c r="BF41" s="42"/>
      <c r="BG41" s="40"/>
    </row>
    <row r="42" spans="1:59" s="43" customFormat="1" ht="25.5" customHeight="1" x14ac:dyDescent="0.25">
      <c r="A42" s="40"/>
      <c r="B42" s="41"/>
      <c r="C42" s="2">
        <v>2.6</v>
      </c>
      <c r="D42" s="227" t="s">
        <v>68</v>
      </c>
      <c r="E42" s="228"/>
      <c r="F42" s="5"/>
      <c r="G42" s="5"/>
      <c r="H42" s="5"/>
      <c r="I42" s="5"/>
      <c r="J42" s="5"/>
      <c r="K42" s="5"/>
      <c r="L42" s="5"/>
      <c r="M42" s="5"/>
      <c r="N42" s="45"/>
      <c r="O42" s="45"/>
      <c r="P42" s="45"/>
      <c r="Q42" s="45"/>
      <c r="R42" s="45"/>
      <c r="S42" s="4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191"/>
      <c r="BC42" s="104"/>
      <c r="BD42" s="108"/>
      <c r="BE42" s="112"/>
      <c r="BF42" s="42"/>
      <c r="BG42" s="40"/>
    </row>
    <row r="43" spans="1:59" s="43" customFormat="1" ht="25.5" customHeight="1" x14ac:dyDescent="0.25">
      <c r="A43" s="40"/>
      <c r="B43" s="41"/>
      <c r="C43" s="2">
        <v>2.7</v>
      </c>
      <c r="D43" s="227" t="s">
        <v>58</v>
      </c>
      <c r="E43" s="228"/>
      <c r="F43" s="5"/>
      <c r="G43" s="5"/>
      <c r="H43" s="5"/>
      <c r="I43" s="5"/>
      <c r="J43" s="5"/>
      <c r="K43" s="5"/>
      <c r="L43" s="5"/>
      <c r="M43" s="5"/>
      <c r="N43" s="45"/>
      <c r="O43" s="45"/>
      <c r="P43" s="45"/>
      <c r="Q43" s="45"/>
      <c r="R43" s="45"/>
      <c r="S43" s="4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191"/>
      <c r="BC43" s="104"/>
      <c r="BD43" s="108"/>
      <c r="BE43" s="112"/>
      <c r="BF43" s="42"/>
      <c r="BG43" s="40"/>
    </row>
    <row r="44" spans="1:59" s="43" customFormat="1" ht="25.5" customHeight="1" x14ac:dyDescent="0.25">
      <c r="A44" s="40"/>
      <c r="B44" s="41"/>
      <c r="C44" s="2">
        <v>2.8</v>
      </c>
      <c r="D44" s="229" t="s">
        <v>59</v>
      </c>
      <c r="E44" s="230"/>
      <c r="F44" s="5"/>
      <c r="G44" s="5"/>
      <c r="H44" s="5"/>
      <c r="I44" s="5"/>
      <c r="J44" s="5"/>
      <c r="K44" s="5"/>
      <c r="L44" s="5"/>
      <c r="M44" s="5"/>
      <c r="N44" s="45"/>
      <c r="O44" s="45"/>
      <c r="P44" s="45"/>
      <c r="Q44" s="45"/>
      <c r="R44" s="45"/>
      <c r="S44" s="4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191"/>
      <c r="BC44" s="104"/>
      <c r="BD44" s="108"/>
      <c r="BE44" s="112"/>
      <c r="BF44" s="42"/>
      <c r="BG44" s="40"/>
    </row>
    <row r="45" spans="1:59" s="43" customFormat="1" ht="25.5" customHeight="1" x14ac:dyDescent="0.25">
      <c r="A45" s="40"/>
      <c r="B45" s="41"/>
      <c r="C45" s="2">
        <v>2.9</v>
      </c>
      <c r="D45" s="229" t="s">
        <v>60</v>
      </c>
      <c r="E45" s="230"/>
      <c r="F45" s="5"/>
      <c r="G45" s="5"/>
      <c r="H45" s="5"/>
      <c r="I45" s="5"/>
      <c r="J45" s="5"/>
      <c r="K45" s="5"/>
      <c r="L45" s="5"/>
      <c r="M45" s="5"/>
      <c r="N45" s="45"/>
      <c r="O45" s="45"/>
      <c r="P45" s="45"/>
      <c r="Q45" s="45"/>
      <c r="R45" s="45"/>
      <c r="S45" s="4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91"/>
      <c r="BC45" s="105"/>
      <c r="BD45" s="109"/>
      <c r="BE45" s="113"/>
      <c r="BF45" s="42"/>
      <c r="BG45" s="40"/>
    </row>
    <row r="46" spans="1:59" s="43" customFormat="1" ht="25.5" customHeight="1" x14ac:dyDescent="0.25">
      <c r="A46" s="40"/>
      <c r="B46" s="41"/>
      <c r="C46" s="3">
        <v>3</v>
      </c>
      <c r="D46" s="194" t="s">
        <v>69</v>
      </c>
      <c r="E46" s="195"/>
      <c r="F46" s="5"/>
      <c r="G46" s="5"/>
      <c r="H46" s="5"/>
      <c r="I46" s="5"/>
      <c r="J46" s="5"/>
      <c r="K46" s="5"/>
      <c r="L46" s="5"/>
      <c r="M46" s="5"/>
      <c r="N46" s="5"/>
      <c r="O46" s="5"/>
      <c r="P46" s="5"/>
      <c r="Q46" s="5"/>
      <c r="R46" s="46"/>
      <c r="S46" s="46"/>
      <c r="T46" s="46"/>
      <c r="U46" s="46"/>
      <c r="V46" s="46"/>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190" t="s">
        <v>70</v>
      </c>
      <c r="BC46" s="103">
        <f>100/3*3/100</f>
        <v>1</v>
      </c>
      <c r="BD46" s="107">
        <f>100/3*3/100</f>
        <v>1</v>
      </c>
      <c r="BE46" s="111" t="s">
        <v>188</v>
      </c>
      <c r="BF46" s="42"/>
      <c r="BG46" s="40"/>
    </row>
    <row r="47" spans="1:59" s="43" customFormat="1" ht="25.5" customHeight="1" x14ac:dyDescent="0.25">
      <c r="A47" s="40"/>
      <c r="B47" s="41"/>
      <c r="C47" s="2">
        <v>3.1</v>
      </c>
      <c r="D47" s="198" t="s">
        <v>71</v>
      </c>
      <c r="E47" s="199"/>
      <c r="F47" s="5"/>
      <c r="G47" s="5"/>
      <c r="H47" s="5"/>
      <c r="I47" s="5"/>
      <c r="J47" s="5"/>
      <c r="K47" s="5"/>
      <c r="L47" s="5"/>
      <c r="M47" s="5"/>
      <c r="N47" s="5"/>
      <c r="O47" s="5"/>
      <c r="P47" s="5"/>
      <c r="Q47" s="5"/>
      <c r="R47" s="46"/>
      <c r="S47" s="46"/>
      <c r="T47" s="46"/>
      <c r="U47" s="46"/>
      <c r="V47" s="46"/>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191"/>
      <c r="BC47" s="104"/>
      <c r="BD47" s="108"/>
      <c r="BE47" s="112"/>
      <c r="BF47" s="42"/>
      <c r="BG47" s="40"/>
    </row>
    <row r="48" spans="1:59" s="43" customFormat="1" ht="25.5" customHeight="1" x14ac:dyDescent="0.25">
      <c r="A48" s="40"/>
      <c r="B48" s="41"/>
      <c r="C48" s="2">
        <v>3.2</v>
      </c>
      <c r="D48" s="196" t="s">
        <v>72</v>
      </c>
      <c r="E48" s="197"/>
      <c r="F48" s="5"/>
      <c r="G48" s="5"/>
      <c r="H48" s="5"/>
      <c r="I48" s="5"/>
      <c r="J48" s="5"/>
      <c r="K48" s="5"/>
      <c r="L48" s="5"/>
      <c r="M48" s="5"/>
      <c r="N48" s="5"/>
      <c r="O48" s="5"/>
      <c r="P48" s="5"/>
      <c r="Q48" s="5"/>
      <c r="R48" s="46"/>
      <c r="S48" s="46"/>
      <c r="T48" s="46"/>
      <c r="U48" s="46"/>
      <c r="V48" s="46"/>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191"/>
      <c r="BC48" s="104"/>
      <c r="BD48" s="108"/>
      <c r="BE48" s="112"/>
      <c r="BF48" s="42"/>
      <c r="BG48" s="40"/>
    </row>
    <row r="49" spans="1:59" s="43" customFormat="1" ht="25.5" customHeight="1" x14ac:dyDescent="0.25">
      <c r="A49" s="40"/>
      <c r="B49" s="41"/>
      <c r="C49" s="2">
        <v>3.3</v>
      </c>
      <c r="D49" s="196" t="s">
        <v>68</v>
      </c>
      <c r="E49" s="197"/>
      <c r="F49" s="5"/>
      <c r="G49" s="5"/>
      <c r="H49" s="5"/>
      <c r="I49" s="5"/>
      <c r="J49" s="5"/>
      <c r="K49" s="5"/>
      <c r="L49" s="5"/>
      <c r="M49" s="5"/>
      <c r="N49" s="5"/>
      <c r="O49" s="5"/>
      <c r="P49" s="5"/>
      <c r="Q49" s="5"/>
      <c r="R49" s="46"/>
      <c r="S49" s="46"/>
      <c r="T49" s="46"/>
      <c r="U49" s="46"/>
      <c r="V49" s="46"/>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191"/>
      <c r="BC49" s="104"/>
      <c r="BD49" s="108"/>
      <c r="BE49" s="112"/>
      <c r="BF49" s="42"/>
      <c r="BG49" s="40"/>
    </row>
    <row r="50" spans="1:59" s="43" customFormat="1" ht="25.5" customHeight="1" x14ac:dyDescent="0.25">
      <c r="A50" s="40"/>
      <c r="B50" s="41"/>
      <c r="C50" s="2">
        <v>3.4</v>
      </c>
      <c r="D50" s="198" t="s">
        <v>58</v>
      </c>
      <c r="E50" s="199"/>
      <c r="F50" s="5"/>
      <c r="G50" s="5"/>
      <c r="H50" s="5"/>
      <c r="I50" s="5"/>
      <c r="J50" s="5"/>
      <c r="K50" s="5"/>
      <c r="L50" s="5"/>
      <c r="M50" s="5"/>
      <c r="N50" s="5"/>
      <c r="O50" s="5"/>
      <c r="P50" s="5"/>
      <c r="Q50" s="5"/>
      <c r="R50" s="46"/>
      <c r="S50" s="46"/>
      <c r="T50" s="46"/>
      <c r="U50" s="46"/>
      <c r="V50" s="46"/>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191"/>
      <c r="BC50" s="104"/>
      <c r="BD50" s="108"/>
      <c r="BE50" s="112"/>
      <c r="BF50" s="42"/>
      <c r="BG50" s="40"/>
    </row>
    <row r="51" spans="1:59" s="43" customFormat="1" ht="25.5" customHeight="1" x14ac:dyDescent="0.25">
      <c r="A51" s="40"/>
      <c r="B51" s="41"/>
      <c r="C51" s="2">
        <v>3.5</v>
      </c>
      <c r="D51" s="198" t="s">
        <v>59</v>
      </c>
      <c r="E51" s="199"/>
      <c r="F51" s="5"/>
      <c r="G51" s="5"/>
      <c r="H51" s="5"/>
      <c r="I51" s="5"/>
      <c r="J51" s="5"/>
      <c r="K51" s="5"/>
      <c r="L51" s="5"/>
      <c r="M51" s="5"/>
      <c r="N51" s="5"/>
      <c r="O51" s="5"/>
      <c r="P51" s="5"/>
      <c r="Q51" s="5"/>
      <c r="R51" s="46"/>
      <c r="S51" s="46"/>
      <c r="T51" s="46"/>
      <c r="U51" s="46"/>
      <c r="V51" s="46"/>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191"/>
      <c r="BC51" s="104"/>
      <c r="BD51" s="108"/>
      <c r="BE51" s="112"/>
      <c r="BF51" s="42"/>
      <c r="BG51" s="40"/>
    </row>
    <row r="52" spans="1:59" s="43" customFormat="1" ht="25.5" customHeight="1" x14ac:dyDescent="0.25">
      <c r="A52" s="40"/>
      <c r="B52" s="41"/>
      <c r="C52" s="2">
        <v>3.6</v>
      </c>
      <c r="D52" s="198" t="s">
        <v>60</v>
      </c>
      <c r="E52" s="199"/>
      <c r="F52" s="5"/>
      <c r="G52" s="5"/>
      <c r="H52" s="5"/>
      <c r="I52" s="5"/>
      <c r="J52" s="5"/>
      <c r="K52" s="5"/>
      <c r="L52" s="5"/>
      <c r="M52" s="5"/>
      <c r="N52" s="5"/>
      <c r="O52" s="5"/>
      <c r="P52" s="5"/>
      <c r="Q52" s="5"/>
      <c r="R52" s="46"/>
      <c r="S52" s="46"/>
      <c r="T52" s="46"/>
      <c r="U52" s="46"/>
      <c r="V52" s="46"/>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91"/>
      <c r="BC52" s="105"/>
      <c r="BD52" s="109"/>
      <c r="BE52" s="113"/>
      <c r="BF52" s="42"/>
      <c r="BG52" s="40"/>
    </row>
    <row r="53" spans="1:59" s="43" customFormat="1" ht="25.5" customHeight="1" x14ac:dyDescent="0.25">
      <c r="A53" s="40"/>
      <c r="B53" s="41"/>
      <c r="C53" s="3">
        <v>4</v>
      </c>
      <c r="D53" s="221" t="s">
        <v>73</v>
      </c>
      <c r="E53" s="222"/>
      <c r="F53" s="5"/>
      <c r="G53" s="5"/>
      <c r="H53" s="5"/>
      <c r="I53" s="5"/>
      <c r="J53" s="5"/>
      <c r="K53" s="5"/>
      <c r="L53" s="5"/>
      <c r="M53" s="5"/>
      <c r="N53" s="47"/>
      <c r="O53" s="47"/>
      <c r="P53" s="47"/>
      <c r="Q53" s="47"/>
      <c r="R53" s="47"/>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190" t="s">
        <v>74</v>
      </c>
      <c r="BC53" s="103">
        <f>100/3*3/100</f>
        <v>1</v>
      </c>
      <c r="BD53" s="107">
        <f>100/3*3/100</f>
        <v>1</v>
      </c>
      <c r="BE53" s="111" t="s">
        <v>182</v>
      </c>
      <c r="BF53" s="42"/>
      <c r="BG53" s="40"/>
    </row>
    <row r="54" spans="1:59" s="43" customFormat="1" ht="25.5" customHeight="1" x14ac:dyDescent="0.25">
      <c r="A54" s="40"/>
      <c r="B54" s="41"/>
      <c r="C54" s="2">
        <v>4.0999999999999996</v>
      </c>
      <c r="D54" s="223" t="s">
        <v>75</v>
      </c>
      <c r="E54" s="224"/>
      <c r="F54" s="5"/>
      <c r="G54" s="5"/>
      <c r="H54" s="5"/>
      <c r="I54" s="5"/>
      <c r="J54" s="5"/>
      <c r="K54" s="5"/>
      <c r="L54" s="5"/>
      <c r="M54" s="5"/>
      <c r="N54" s="47"/>
      <c r="O54" s="47"/>
      <c r="P54" s="47"/>
      <c r="Q54" s="47"/>
      <c r="R54" s="47"/>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191"/>
      <c r="BC54" s="104"/>
      <c r="BD54" s="108"/>
      <c r="BE54" s="112"/>
      <c r="BF54" s="42"/>
      <c r="BG54" s="40"/>
    </row>
    <row r="55" spans="1:59" s="43" customFormat="1" ht="25.5" customHeight="1" x14ac:dyDescent="0.25">
      <c r="A55" s="40"/>
      <c r="B55" s="41"/>
      <c r="C55" s="2">
        <v>4.2</v>
      </c>
      <c r="D55" s="223" t="s">
        <v>76</v>
      </c>
      <c r="E55" s="224"/>
      <c r="F55" s="5"/>
      <c r="G55" s="5"/>
      <c r="H55" s="5"/>
      <c r="I55" s="5"/>
      <c r="J55" s="5"/>
      <c r="K55" s="5"/>
      <c r="L55" s="5"/>
      <c r="M55" s="5"/>
      <c r="N55" s="47"/>
      <c r="O55" s="47"/>
      <c r="P55" s="47"/>
      <c r="Q55" s="47"/>
      <c r="R55" s="47"/>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191"/>
      <c r="BC55" s="104"/>
      <c r="BD55" s="108"/>
      <c r="BE55" s="112"/>
      <c r="BF55" s="42"/>
      <c r="BG55" s="40"/>
    </row>
    <row r="56" spans="1:59" s="43" customFormat="1" ht="25.5" customHeight="1" x14ac:dyDescent="0.25">
      <c r="A56" s="40"/>
      <c r="B56" s="41"/>
      <c r="C56" s="2">
        <v>4.3</v>
      </c>
      <c r="D56" s="225" t="s">
        <v>59</v>
      </c>
      <c r="E56" s="226"/>
      <c r="F56" s="5"/>
      <c r="G56" s="5"/>
      <c r="H56" s="5"/>
      <c r="I56" s="5"/>
      <c r="J56" s="5"/>
      <c r="K56" s="5"/>
      <c r="L56" s="5"/>
      <c r="M56" s="5"/>
      <c r="N56" s="47"/>
      <c r="O56" s="47"/>
      <c r="P56" s="47"/>
      <c r="Q56" s="47"/>
      <c r="R56" s="47"/>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191"/>
      <c r="BC56" s="104"/>
      <c r="BD56" s="108"/>
      <c r="BE56" s="112"/>
      <c r="BF56" s="42"/>
      <c r="BG56" s="40"/>
    </row>
    <row r="57" spans="1:59" s="43" customFormat="1" ht="25.5" customHeight="1" x14ac:dyDescent="0.25">
      <c r="A57" s="40"/>
      <c r="B57" s="41"/>
      <c r="C57" s="2">
        <v>4.4000000000000004</v>
      </c>
      <c r="D57" s="223" t="s">
        <v>77</v>
      </c>
      <c r="E57" s="224"/>
      <c r="F57" s="5"/>
      <c r="G57" s="5"/>
      <c r="H57" s="5"/>
      <c r="I57" s="5"/>
      <c r="J57" s="5"/>
      <c r="K57" s="5"/>
      <c r="L57" s="5"/>
      <c r="M57" s="5"/>
      <c r="N57" s="47"/>
      <c r="O57" s="47"/>
      <c r="P57" s="47"/>
      <c r="Q57" s="47"/>
      <c r="R57" s="47"/>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191"/>
      <c r="BC57" s="104"/>
      <c r="BD57" s="108"/>
      <c r="BE57" s="112"/>
      <c r="BF57" s="42"/>
      <c r="BG57" s="40"/>
    </row>
    <row r="58" spans="1:59" s="43" customFormat="1" ht="25.5" customHeight="1" x14ac:dyDescent="0.25">
      <c r="A58" s="40"/>
      <c r="B58" s="41"/>
      <c r="C58" s="2">
        <v>4.5</v>
      </c>
      <c r="D58" s="223" t="s">
        <v>58</v>
      </c>
      <c r="E58" s="224"/>
      <c r="F58" s="5"/>
      <c r="G58" s="5"/>
      <c r="H58" s="5"/>
      <c r="I58" s="5"/>
      <c r="J58" s="5"/>
      <c r="K58" s="5"/>
      <c r="L58" s="5"/>
      <c r="M58" s="5"/>
      <c r="N58" s="47"/>
      <c r="O58" s="47"/>
      <c r="P58" s="47"/>
      <c r="Q58" s="47"/>
      <c r="R58" s="47"/>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191"/>
      <c r="BC58" s="104"/>
      <c r="BD58" s="108"/>
      <c r="BE58" s="112"/>
      <c r="BF58" s="42"/>
      <c r="BG58" s="40"/>
    </row>
    <row r="59" spans="1:59" s="43" customFormat="1" ht="27.75" customHeight="1" x14ac:dyDescent="0.25">
      <c r="A59" s="40"/>
      <c r="B59" s="41"/>
      <c r="C59" s="2">
        <v>4.5999999999999996</v>
      </c>
      <c r="D59" s="225" t="s">
        <v>60</v>
      </c>
      <c r="E59" s="226"/>
      <c r="F59" s="5"/>
      <c r="G59" s="5"/>
      <c r="H59" s="5"/>
      <c r="I59" s="5"/>
      <c r="J59" s="5"/>
      <c r="K59" s="5"/>
      <c r="L59" s="5"/>
      <c r="M59" s="5"/>
      <c r="N59" s="47"/>
      <c r="O59" s="47"/>
      <c r="P59" s="47"/>
      <c r="Q59" s="47"/>
      <c r="R59" s="47"/>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91"/>
      <c r="BC59" s="105"/>
      <c r="BD59" s="109"/>
      <c r="BE59" s="113"/>
      <c r="BF59" s="42"/>
      <c r="BG59" s="40"/>
    </row>
    <row r="60" spans="1:59" s="43" customFormat="1" ht="27" customHeight="1" x14ac:dyDescent="0.25">
      <c r="A60" s="40"/>
      <c r="B60" s="41"/>
      <c r="C60" s="1">
        <v>5</v>
      </c>
      <c r="D60" s="212" t="s">
        <v>78</v>
      </c>
      <c r="E60" s="213"/>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48"/>
      <c r="AU60" s="48"/>
      <c r="AV60" s="48"/>
      <c r="AW60" s="48"/>
      <c r="AX60" s="48"/>
      <c r="AY60" s="5"/>
      <c r="AZ60" s="5"/>
      <c r="BA60" s="5"/>
      <c r="BB60" s="190" t="s">
        <v>79</v>
      </c>
      <c r="BC60" s="106">
        <f>100/3*0/100</f>
        <v>0</v>
      </c>
      <c r="BD60" s="110">
        <f>100/3*0/100</f>
        <v>0</v>
      </c>
      <c r="BE60" s="214" t="s">
        <v>155</v>
      </c>
      <c r="BF60" s="42"/>
      <c r="BG60" s="40"/>
    </row>
    <row r="61" spans="1:59" s="43" customFormat="1" ht="34.5" customHeight="1" x14ac:dyDescent="0.25">
      <c r="A61" s="40"/>
      <c r="B61" s="41"/>
      <c r="C61" s="1">
        <v>5.0999999999999996</v>
      </c>
      <c r="D61" s="217" t="s">
        <v>80</v>
      </c>
      <c r="E61" s="218"/>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48"/>
      <c r="AU61" s="48"/>
      <c r="AV61" s="48"/>
      <c r="AW61" s="48"/>
      <c r="AX61" s="48"/>
      <c r="AY61" s="5"/>
      <c r="AZ61" s="5"/>
      <c r="BA61" s="5"/>
      <c r="BB61" s="191"/>
      <c r="BC61" s="104"/>
      <c r="BD61" s="108"/>
      <c r="BE61" s="215"/>
      <c r="BF61" s="42"/>
      <c r="BG61" s="40"/>
    </row>
    <row r="62" spans="1:59" s="43" customFormat="1" ht="34.5" customHeight="1" x14ac:dyDescent="0.25">
      <c r="A62" s="40"/>
      <c r="B62" s="41"/>
      <c r="C62" s="1">
        <v>5.2</v>
      </c>
      <c r="D62" s="217" t="s">
        <v>81</v>
      </c>
      <c r="E62" s="218"/>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48"/>
      <c r="AU62" s="48"/>
      <c r="AV62" s="48"/>
      <c r="AW62" s="48"/>
      <c r="AX62" s="48"/>
      <c r="AY62" s="5"/>
      <c r="AZ62" s="5"/>
      <c r="BA62" s="5"/>
      <c r="BB62" s="191"/>
      <c r="BC62" s="104"/>
      <c r="BD62" s="108"/>
      <c r="BE62" s="215"/>
      <c r="BF62" s="42"/>
      <c r="BG62" s="40"/>
    </row>
    <row r="63" spans="1:59" s="43" customFormat="1" ht="34.5" customHeight="1" x14ac:dyDescent="0.25">
      <c r="A63" s="40"/>
      <c r="B63" s="41"/>
      <c r="C63" s="1">
        <v>5.3</v>
      </c>
      <c r="D63" s="219" t="s">
        <v>82</v>
      </c>
      <c r="E63" s="220"/>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48"/>
      <c r="AU63" s="48"/>
      <c r="AV63" s="48"/>
      <c r="AW63" s="48"/>
      <c r="AX63" s="48"/>
      <c r="AY63" s="5"/>
      <c r="AZ63" s="5"/>
      <c r="BA63" s="5"/>
      <c r="BB63" s="191"/>
      <c r="BC63" s="104"/>
      <c r="BD63" s="108"/>
      <c r="BE63" s="215"/>
      <c r="BF63" s="42"/>
      <c r="BG63" s="40"/>
    </row>
    <row r="64" spans="1:59" s="43" customFormat="1" ht="24" customHeight="1" x14ac:dyDescent="0.25">
      <c r="A64" s="40"/>
      <c r="B64" s="41"/>
      <c r="C64" s="1">
        <v>5.4</v>
      </c>
      <c r="D64" s="217" t="s">
        <v>83</v>
      </c>
      <c r="E64" s="218"/>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48"/>
      <c r="AU64" s="48"/>
      <c r="AV64" s="48"/>
      <c r="AW64" s="48"/>
      <c r="AX64" s="48"/>
      <c r="AY64" s="5"/>
      <c r="AZ64" s="5"/>
      <c r="BA64" s="5"/>
      <c r="BB64" s="191"/>
      <c r="BC64" s="104"/>
      <c r="BD64" s="108"/>
      <c r="BE64" s="215"/>
      <c r="BF64" s="42"/>
      <c r="BG64" s="40"/>
    </row>
    <row r="65" spans="1:59" s="43" customFormat="1" ht="23.25" customHeight="1" x14ac:dyDescent="0.25">
      <c r="A65" s="40"/>
      <c r="B65" s="41"/>
      <c r="C65" s="1">
        <v>5.5</v>
      </c>
      <c r="D65" s="217" t="s">
        <v>84</v>
      </c>
      <c r="E65" s="218"/>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48"/>
      <c r="AU65" s="48"/>
      <c r="AV65" s="48"/>
      <c r="AW65" s="48"/>
      <c r="AX65" s="48"/>
      <c r="AY65" s="5"/>
      <c r="AZ65" s="5"/>
      <c r="BA65" s="5"/>
      <c r="BB65" s="191"/>
      <c r="BC65" s="104"/>
      <c r="BD65" s="108"/>
      <c r="BE65" s="215"/>
      <c r="BF65" s="42"/>
      <c r="BG65" s="40"/>
    </row>
    <row r="66" spans="1:59" s="43" customFormat="1" ht="29.25" customHeight="1" x14ac:dyDescent="0.25">
      <c r="A66" s="40"/>
      <c r="B66" s="41"/>
      <c r="C66" s="1">
        <v>5.6</v>
      </c>
      <c r="D66" s="217" t="s">
        <v>59</v>
      </c>
      <c r="E66" s="218"/>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48"/>
      <c r="AU66" s="48"/>
      <c r="AV66" s="48"/>
      <c r="AW66" s="48"/>
      <c r="AX66" s="48"/>
      <c r="AY66" s="5"/>
      <c r="AZ66" s="5"/>
      <c r="BA66" s="5"/>
      <c r="BB66" s="191"/>
      <c r="BC66" s="104"/>
      <c r="BD66" s="108"/>
      <c r="BE66" s="215"/>
      <c r="BF66" s="42"/>
      <c r="BG66" s="40"/>
    </row>
    <row r="67" spans="1:59" s="43" customFormat="1" ht="29.25" customHeight="1" x14ac:dyDescent="0.25">
      <c r="A67" s="40"/>
      <c r="B67" s="41"/>
      <c r="C67" s="1">
        <v>5.7</v>
      </c>
      <c r="D67" s="217" t="s">
        <v>85</v>
      </c>
      <c r="E67" s="218"/>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48"/>
      <c r="AU67" s="48"/>
      <c r="AV67" s="48"/>
      <c r="AW67" s="48"/>
      <c r="AX67" s="48"/>
      <c r="AY67" s="5"/>
      <c r="AZ67" s="5"/>
      <c r="BA67" s="5"/>
      <c r="BB67" s="91"/>
      <c r="BC67" s="105"/>
      <c r="BD67" s="109"/>
      <c r="BE67" s="216"/>
      <c r="BF67" s="42"/>
      <c r="BG67" s="40"/>
    </row>
    <row r="68" spans="1:59" s="43" customFormat="1" ht="17.25" customHeight="1" x14ac:dyDescent="0.25">
      <c r="A68" s="40"/>
      <c r="B68" s="41"/>
      <c r="C68" s="1">
        <v>6</v>
      </c>
      <c r="D68" s="204" t="s">
        <v>86</v>
      </c>
      <c r="E68" s="20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49"/>
      <c r="AM68" s="49"/>
      <c r="AN68" s="49"/>
      <c r="AO68" s="49"/>
      <c r="AP68" s="49"/>
      <c r="AQ68" s="49"/>
      <c r="AR68" s="49"/>
      <c r="AS68" s="49"/>
      <c r="AT68" s="5"/>
      <c r="AU68" s="5"/>
      <c r="AV68" s="5"/>
      <c r="AW68" s="5"/>
      <c r="AX68" s="5"/>
      <c r="AY68" s="5"/>
      <c r="AZ68" s="5"/>
      <c r="BA68" s="5"/>
      <c r="BB68" s="190" t="s">
        <v>87</v>
      </c>
      <c r="BC68" s="106">
        <f>100/3*3/100</f>
        <v>1</v>
      </c>
      <c r="BD68" s="110">
        <f>100/3*3/100</f>
        <v>1</v>
      </c>
      <c r="BE68" s="111" t="s">
        <v>218</v>
      </c>
      <c r="BF68" s="42"/>
      <c r="BG68" s="40"/>
    </row>
    <row r="69" spans="1:59" s="43" customFormat="1" ht="29.25" customHeight="1" x14ac:dyDescent="0.25">
      <c r="A69" s="40"/>
      <c r="B69" s="41"/>
      <c r="C69" s="1">
        <v>6.1</v>
      </c>
      <c r="D69" s="208" t="s">
        <v>88</v>
      </c>
      <c r="E69" s="209"/>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49"/>
      <c r="AM69" s="49"/>
      <c r="AN69" s="49"/>
      <c r="AO69" s="49"/>
      <c r="AP69" s="49"/>
      <c r="AQ69" s="49"/>
      <c r="AR69" s="49"/>
      <c r="AS69" s="49"/>
      <c r="AT69" s="5"/>
      <c r="AU69" s="5"/>
      <c r="AV69" s="5"/>
      <c r="AW69" s="5"/>
      <c r="AX69" s="5"/>
      <c r="AY69" s="5"/>
      <c r="AZ69" s="5"/>
      <c r="BA69" s="5"/>
      <c r="BB69" s="206"/>
      <c r="BC69" s="104"/>
      <c r="BD69" s="108"/>
      <c r="BE69" s="112"/>
      <c r="BF69" s="42"/>
      <c r="BG69" s="40"/>
    </row>
    <row r="70" spans="1:59" s="43" customFormat="1" ht="17.25" customHeight="1" x14ac:dyDescent="0.25">
      <c r="A70" s="40"/>
      <c r="B70" s="41"/>
      <c r="C70" s="1">
        <v>6.2</v>
      </c>
      <c r="D70" s="210" t="s">
        <v>84</v>
      </c>
      <c r="E70" s="211"/>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49"/>
      <c r="AM70" s="49"/>
      <c r="AN70" s="49"/>
      <c r="AO70" s="49"/>
      <c r="AP70" s="49"/>
      <c r="AQ70" s="49"/>
      <c r="AR70" s="49"/>
      <c r="AS70" s="49"/>
      <c r="AT70" s="5"/>
      <c r="AU70" s="5"/>
      <c r="AV70" s="5"/>
      <c r="AW70" s="5"/>
      <c r="AX70" s="5"/>
      <c r="AY70" s="5"/>
      <c r="AZ70" s="5"/>
      <c r="BA70" s="5"/>
      <c r="BB70" s="206"/>
      <c r="BC70" s="104"/>
      <c r="BD70" s="108"/>
      <c r="BE70" s="112"/>
      <c r="BF70" s="42"/>
      <c r="BG70" s="40"/>
    </row>
    <row r="71" spans="1:59" s="43" customFormat="1" ht="22.5" customHeight="1" x14ac:dyDescent="0.25">
      <c r="A71" s="40"/>
      <c r="B71" s="41"/>
      <c r="C71" s="1">
        <v>6.3</v>
      </c>
      <c r="D71" s="210" t="s">
        <v>89</v>
      </c>
      <c r="E71" s="211"/>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49"/>
      <c r="AM71" s="49"/>
      <c r="AN71" s="49"/>
      <c r="AO71" s="49"/>
      <c r="AP71" s="49"/>
      <c r="AQ71" s="49"/>
      <c r="AR71" s="49"/>
      <c r="AS71" s="49"/>
      <c r="AT71" s="5"/>
      <c r="AU71" s="5"/>
      <c r="AV71" s="5"/>
      <c r="AW71" s="5"/>
      <c r="AX71" s="5"/>
      <c r="AY71" s="5"/>
      <c r="AZ71" s="5"/>
      <c r="BA71" s="5"/>
      <c r="BB71" s="206"/>
      <c r="BC71" s="104"/>
      <c r="BD71" s="108"/>
      <c r="BE71" s="112"/>
      <c r="BF71" s="42"/>
      <c r="BG71" s="40"/>
    </row>
    <row r="72" spans="1:59" s="43" customFormat="1" ht="25.5" customHeight="1" x14ac:dyDescent="0.25">
      <c r="A72" s="40"/>
      <c r="B72" s="41"/>
      <c r="C72" s="1">
        <v>6.4</v>
      </c>
      <c r="D72" s="210" t="s">
        <v>90</v>
      </c>
      <c r="E72" s="211"/>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49"/>
      <c r="AM72" s="49"/>
      <c r="AN72" s="49"/>
      <c r="AO72" s="49"/>
      <c r="AP72" s="49"/>
      <c r="AQ72" s="49"/>
      <c r="AR72" s="49"/>
      <c r="AS72" s="49"/>
      <c r="AT72" s="5"/>
      <c r="AU72" s="5"/>
      <c r="AV72" s="5"/>
      <c r="AW72" s="5"/>
      <c r="AX72" s="5"/>
      <c r="AY72" s="5"/>
      <c r="AZ72" s="5"/>
      <c r="BA72" s="5"/>
      <c r="BB72" s="206"/>
      <c r="BC72" s="104"/>
      <c r="BD72" s="108"/>
      <c r="BE72" s="112"/>
      <c r="BF72" s="42"/>
      <c r="BG72" s="40"/>
    </row>
    <row r="73" spans="1:59" s="43" customFormat="1" ht="17.25" customHeight="1" x14ac:dyDescent="0.25">
      <c r="A73" s="40"/>
      <c r="B73" s="41"/>
      <c r="C73" s="1">
        <v>6.5</v>
      </c>
      <c r="D73" s="210" t="s">
        <v>91</v>
      </c>
      <c r="E73" s="211"/>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49"/>
      <c r="AM73" s="49"/>
      <c r="AN73" s="49"/>
      <c r="AO73" s="49"/>
      <c r="AP73" s="49"/>
      <c r="AQ73" s="49"/>
      <c r="AR73" s="49"/>
      <c r="AS73" s="49"/>
      <c r="AT73" s="5"/>
      <c r="AU73" s="5"/>
      <c r="AV73" s="5"/>
      <c r="AW73" s="5"/>
      <c r="AX73" s="5"/>
      <c r="AY73" s="5"/>
      <c r="AZ73" s="5"/>
      <c r="BA73" s="5"/>
      <c r="BB73" s="206"/>
      <c r="BC73" s="104"/>
      <c r="BD73" s="108"/>
      <c r="BE73" s="112"/>
      <c r="BF73" s="42"/>
      <c r="BG73" s="40"/>
    </row>
    <row r="74" spans="1:59" s="43" customFormat="1" ht="17.25" customHeight="1" x14ac:dyDescent="0.25">
      <c r="A74" s="40"/>
      <c r="B74" s="41"/>
      <c r="C74" s="1">
        <v>6.6</v>
      </c>
      <c r="D74" s="210" t="s">
        <v>92</v>
      </c>
      <c r="E74" s="211"/>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49"/>
      <c r="AM74" s="49"/>
      <c r="AN74" s="49"/>
      <c r="AO74" s="49"/>
      <c r="AP74" s="49"/>
      <c r="AQ74" s="49"/>
      <c r="AR74" s="49"/>
      <c r="AS74" s="49"/>
      <c r="AT74" s="5"/>
      <c r="AU74" s="5"/>
      <c r="AV74" s="5"/>
      <c r="AW74" s="5"/>
      <c r="AX74" s="5"/>
      <c r="AY74" s="5"/>
      <c r="AZ74" s="5"/>
      <c r="BA74" s="5"/>
      <c r="BB74" s="206"/>
      <c r="BC74" s="104"/>
      <c r="BD74" s="108"/>
      <c r="BE74" s="112"/>
      <c r="BF74" s="42"/>
      <c r="BG74" s="40"/>
    </row>
    <row r="75" spans="1:59" s="43" customFormat="1" ht="24.75" customHeight="1" x14ac:dyDescent="0.25">
      <c r="A75" s="40"/>
      <c r="B75" s="41"/>
      <c r="C75" s="1">
        <v>6.7</v>
      </c>
      <c r="D75" s="208" t="s">
        <v>60</v>
      </c>
      <c r="E75" s="209"/>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49"/>
      <c r="AM75" s="49"/>
      <c r="AN75" s="49"/>
      <c r="AO75" s="49"/>
      <c r="AP75" s="49"/>
      <c r="AQ75" s="49"/>
      <c r="AR75" s="49"/>
      <c r="AS75" s="49"/>
      <c r="AT75" s="5"/>
      <c r="AU75" s="5"/>
      <c r="AV75" s="5"/>
      <c r="AW75" s="5"/>
      <c r="AX75" s="5"/>
      <c r="AY75" s="5"/>
      <c r="AZ75" s="5"/>
      <c r="BA75" s="5"/>
      <c r="BB75" s="206"/>
      <c r="BC75" s="104"/>
      <c r="BD75" s="108"/>
      <c r="BE75" s="112"/>
      <c r="BF75" s="42"/>
      <c r="BG75" s="40"/>
    </row>
    <row r="76" spans="1:59" s="43" customFormat="1" ht="24.75" customHeight="1" x14ac:dyDescent="0.25">
      <c r="A76" s="40"/>
      <c r="B76" s="41"/>
      <c r="C76" s="1">
        <v>6.8</v>
      </c>
      <c r="D76" s="210" t="s">
        <v>85</v>
      </c>
      <c r="E76" s="211"/>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49"/>
      <c r="AM76" s="49"/>
      <c r="AN76" s="49"/>
      <c r="AO76" s="49"/>
      <c r="AP76" s="49"/>
      <c r="AQ76" s="49"/>
      <c r="AR76" s="49"/>
      <c r="AS76" s="49"/>
      <c r="AT76" s="5"/>
      <c r="AU76" s="5"/>
      <c r="AV76" s="5"/>
      <c r="AW76" s="5"/>
      <c r="AX76" s="5"/>
      <c r="AY76" s="5"/>
      <c r="AZ76" s="5"/>
      <c r="BA76" s="5"/>
      <c r="BB76" s="206"/>
      <c r="BC76" s="104"/>
      <c r="BD76" s="108"/>
      <c r="BE76" s="112"/>
      <c r="BF76" s="42"/>
      <c r="BG76" s="40"/>
    </row>
    <row r="77" spans="1:59" s="43" customFormat="1" ht="28.5" customHeight="1" x14ac:dyDescent="0.25">
      <c r="A77" s="40"/>
      <c r="B77" s="41"/>
      <c r="C77" s="1">
        <v>6.9</v>
      </c>
      <c r="D77" s="208" t="s">
        <v>59</v>
      </c>
      <c r="E77" s="209"/>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49"/>
      <c r="AM77" s="49"/>
      <c r="AN77" s="49"/>
      <c r="AO77" s="49"/>
      <c r="AP77" s="49"/>
      <c r="AQ77" s="49"/>
      <c r="AR77" s="49"/>
      <c r="AS77" s="49"/>
      <c r="AT77" s="5"/>
      <c r="AU77" s="5"/>
      <c r="AV77" s="5"/>
      <c r="AW77" s="5"/>
      <c r="AX77" s="5"/>
      <c r="AY77" s="5"/>
      <c r="AZ77" s="5"/>
      <c r="BA77" s="5"/>
      <c r="BB77" s="207"/>
      <c r="BC77" s="105"/>
      <c r="BD77" s="109"/>
      <c r="BE77" s="113"/>
      <c r="BF77" s="42"/>
      <c r="BG77" s="40"/>
    </row>
    <row r="78" spans="1:59" s="43" customFormat="1" ht="27.75" customHeight="1" x14ac:dyDescent="0.25">
      <c r="A78" s="40"/>
      <c r="B78" s="41"/>
      <c r="C78" s="1">
        <v>7</v>
      </c>
      <c r="D78" s="200" t="s">
        <v>93</v>
      </c>
      <c r="E78" s="201"/>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0"/>
      <c r="AI78" s="50"/>
      <c r="AJ78" s="50"/>
      <c r="AK78" s="50"/>
      <c r="AL78" s="50"/>
      <c r="AM78" s="5"/>
      <c r="AN78" s="5"/>
      <c r="AO78" s="5"/>
      <c r="AP78" s="5"/>
      <c r="AQ78" s="5"/>
      <c r="AR78" s="5"/>
      <c r="AS78" s="5"/>
      <c r="AT78" s="5"/>
      <c r="AU78" s="5"/>
      <c r="AV78" s="5"/>
      <c r="AW78" s="5"/>
      <c r="AX78" s="5"/>
      <c r="AY78" s="5"/>
      <c r="AZ78" s="5"/>
      <c r="BA78" s="5"/>
      <c r="BB78" s="190" t="s">
        <v>94</v>
      </c>
      <c r="BC78" s="106">
        <f>100/3*3/100</f>
        <v>1</v>
      </c>
      <c r="BD78" s="110">
        <f>100/3*3/100</f>
        <v>1</v>
      </c>
      <c r="BE78" s="111" t="s">
        <v>189</v>
      </c>
      <c r="BF78" s="42"/>
      <c r="BG78" s="40"/>
    </row>
    <row r="79" spans="1:59" s="43" customFormat="1" ht="50.25" customHeight="1" x14ac:dyDescent="0.25">
      <c r="A79" s="40"/>
      <c r="B79" s="41"/>
      <c r="C79" s="1">
        <v>7.1</v>
      </c>
      <c r="D79" s="202" t="s">
        <v>95</v>
      </c>
      <c r="E79" s="203"/>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0"/>
      <c r="AI79" s="50"/>
      <c r="AJ79" s="50"/>
      <c r="AK79" s="50"/>
      <c r="AL79" s="50"/>
      <c r="AM79" s="5"/>
      <c r="AN79" s="5"/>
      <c r="AO79" s="5"/>
      <c r="AP79" s="5"/>
      <c r="AQ79" s="5"/>
      <c r="AR79" s="5"/>
      <c r="AS79" s="5"/>
      <c r="AT79" s="5"/>
      <c r="AU79" s="5"/>
      <c r="AV79" s="5"/>
      <c r="AW79" s="5"/>
      <c r="AX79" s="5"/>
      <c r="AY79" s="5"/>
      <c r="AZ79" s="5"/>
      <c r="BA79" s="5"/>
      <c r="BB79" s="191"/>
      <c r="BC79" s="104"/>
      <c r="BD79" s="108"/>
      <c r="BE79" s="112"/>
      <c r="BF79" s="42"/>
      <c r="BG79" s="40"/>
    </row>
    <row r="80" spans="1:59" s="43" customFormat="1" ht="27" customHeight="1" x14ac:dyDescent="0.25">
      <c r="A80" s="40"/>
      <c r="B80" s="41"/>
      <c r="C80" s="1">
        <v>7.2</v>
      </c>
      <c r="D80" s="202" t="s">
        <v>96</v>
      </c>
      <c r="E80" s="203"/>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0"/>
      <c r="AI80" s="50"/>
      <c r="AJ80" s="50"/>
      <c r="AK80" s="50"/>
      <c r="AL80" s="50"/>
      <c r="AM80" s="5"/>
      <c r="AN80" s="5"/>
      <c r="AO80" s="5"/>
      <c r="AP80" s="5"/>
      <c r="AQ80" s="5"/>
      <c r="AR80" s="5"/>
      <c r="AS80" s="5"/>
      <c r="AT80" s="5"/>
      <c r="AU80" s="5"/>
      <c r="AV80" s="5"/>
      <c r="AW80" s="5"/>
      <c r="AX80" s="5"/>
      <c r="AY80" s="5"/>
      <c r="AZ80" s="5"/>
      <c r="BA80" s="5"/>
      <c r="BB80" s="191"/>
      <c r="BC80" s="104"/>
      <c r="BD80" s="108"/>
      <c r="BE80" s="112"/>
      <c r="BF80" s="42"/>
      <c r="BG80" s="40"/>
    </row>
    <row r="81" spans="1:59" s="43" customFormat="1" ht="27.75" customHeight="1" x14ac:dyDescent="0.25">
      <c r="A81" s="40"/>
      <c r="B81" s="41"/>
      <c r="C81" s="1">
        <v>7.3</v>
      </c>
      <c r="D81" s="202" t="s">
        <v>97</v>
      </c>
      <c r="E81" s="203"/>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0"/>
      <c r="AI81" s="50"/>
      <c r="AJ81" s="50"/>
      <c r="AK81" s="50"/>
      <c r="AL81" s="50"/>
      <c r="AM81" s="5"/>
      <c r="AN81" s="5"/>
      <c r="AO81" s="5"/>
      <c r="AP81" s="5"/>
      <c r="AQ81" s="5"/>
      <c r="AR81" s="5"/>
      <c r="AS81" s="5"/>
      <c r="AT81" s="5"/>
      <c r="AU81" s="5"/>
      <c r="AV81" s="5"/>
      <c r="AW81" s="5"/>
      <c r="AX81" s="5"/>
      <c r="AY81" s="5"/>
      <c r="AZ81" s="5"/>
      <c r="BA81" s="5"/>
      <c r="BB81" s="191"/>
      <c r="BC81" s="104"/>
      <c r="BD81" s="108"/>
      <c r="BE81" s="112"/>
      <c r="BF81" s="42"/>
      <c r="BG81" s="40"/>
    </row>
    <row r="82" spans="1:59" s="43" customFormat="1" ht="26.25" customHeight="1" x14ac:dyDescent="0.25">
      <c r="A82" s="40"/>
      <c r="B82" s="41"/>
      <c r="C82" s="1">
        <v>7.5</v>
      </c>
      <c r="D82" s="202" t="s">
        <v>59</v>
      </c>
      <c r="E82" s="203"/>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0"/>
      <c r="AI82" s="50"/>
      <c r="AJ82" s="50"/>
      <c r="AK82" s="50"/>
      <c r="AL82" s="50"/>
      <c r="AM82" s="5"/>
      <c r="AN82" s="5"/>
      <c r="AO82" s="5"/>
      <c r="AP82" s="5"/>
      <c r="AQ82" s="5"/>
      <c r="AR82" s="5"/>
      <c r="AS82" s="5"/>
      <c r="AT82" s="5"/>
      <c r="AU82" s="5"/>
      <c r="AV82" s="5"/>
      <c r="AW82" s="5"/>
      <c r="AX82" s="5"/>
      <c r="AY82" s="5"/>
      <c r="AZ82" s="5"/>
      <c r="BA82" s="5"/>
      <c r="BB82" s="191"/>
      <c r="BC82" s="104"/>
      <c r="BD82" s="108"/>
      <c r="BE82" s="112"/>
      <c r="BF82" s="42"/>
      <c r="BG82" s="40"/>
    </row>
    <row r="83" spans="1:59" s="43" customFormat="1" ht="25.5" customHeight="1" x14ac:dyDescent="0.25">
      <c r="A83" s="40"/>
      <c r="B83" s="41"/>
      <c r="C83" s="1">
        <v>7.6</v>
      </c>
      <c r="D83" s="202" t="s">
        <v>98</v>
      </c>
      <c r="E83" s="203"/>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0"/>
      <c r="AI83" s="50"/>
      <c r="AJ83" s="50"/>
      <c r="AK83" s="50"/>
      <c r="AL83" s="50"/>
      <c r="AM83" s="5"/>
      <c r="AN83" s="5"/>
      <c r="AO83" s="5"/>
      <c r="AP83" s="5"/>
      <c r="AQ83" s="5"/>
      <c r="AR83" s="5"/>
      <c r="AS83" s="5"/>
      <c r="AT83" s="5"/>
      <c r="AU83" s="5"/>
      <c r="AV83" s="5"/>
      <c r="AW83" s="5"/>
      <c r="AX83" s="5"/>
      <c r="AY83" s="5"/>
      <c r="AZ83" s="5"/>
      <c r="BA83" s="5"/>
      <c r="BB83" s="91"/>
      <c r="BC83" s="105"/>
      <c r="BD83" s="109"/>
      <c r="BE83" s="113"/>
      <c r="BF83" s="42"/>
      <c r="BG83" s="40"/>
    </row>
    <row r="84" spans="1:59" s="43" customFormat="1" ht="65.25" customHeight="1" x14ac:dyDescent="0.25">
      <c r="A84" s="40"/>
      <c r="B84" s="41"/>
      <c r="C84" s="1">
        <v>8</v>
      </c>
      <c r="D84" s="194" t="s">
        <v>99</v>
      </c>
      <c r="E84" s="195"/>
      <c r="F84" s="5"/>
      <c r="G84" s="5"/>
      <c r="H84" s="5"/>
      <c r="I84" s="5"/>
      <c r="J84" s="46"/>
      <c r="K84" s="46"/>
      <c r="L84" s="46"/>
      <c r="M84" s="46"/>
      <c r="N84" s="46"/>
      <c r="O84" s="46"/>
      <c r="P84" s="46"/>
      <c r="Q84" s="46"/>
      <c r="R84" s="46"/>
      <c r="S84" s="46"/>
      <c r="T84" s="46"/>
      <c r="U84" s="46"/>
      <c r="V84" s="46"/>
      <c r="W84" s="5"/>
      <c r="X84" s="5"/>
      <c r="Y84" s="5"/>
      <c r="Z84" s="5"/>
      <c r="AA84" s="5"/>
      <c r="AB84" s="5"/>
      <c r="AC84" s="5"/>
      <c r="AD84" s="5"/>
      <c r="AE84" s="5"/>
      <c r="AF84" s="5"/>
      <c r="AG84" s="5"/>
      <c r="AH84" s="5"/>
      <c r="AI84" s="5"/>
      <c r="AJ84" s="5"/>
      <c r="AK84" s="5"/>
      <c r="AL84" s="5"/>
      <c r="AM84" s="5"/>
      <c r="AN84" s="5"/>
      <c r="AO84" s="5"/>
      <c r="AP84" s="46"/>
      <c r="AQ84" s="46"/>
      <c r="AR84" s="46"/>
      <c r="AS84" s="46"/>
      <c r="AT84" s="46"/>
      <c r="AU84" s="46"/>
      <c r="AV84" s="46"/>
      <c r="AW84" s="46"/>
      <c r="AX84" s="5"/>
      <c r="AY84" s="5"/>
      <c r="AZ84" s="5"/>
      <c r="BA84" s="5"/>
      <c r="BB84" s="190" t="s">
        <v>190</v>
      </c>
      <c r="BC84" s="103">
        <f>100/3*2/100</f>
        <v>0.66666666666666674</v>
      </c>
      <c r="BD84" s="107">
        <f>100/3*2/100</f>
        <v>0.66666666666666674</v>
      </c>
      <c r="BE84" s="111" t="s">
        <v>217</v>
      </c>
      <c r="BF84" s="42"/>
      <c r="BG84" s="40"/>
    </row>
    <row r="85" spans="1:59" s="43" customFormat="1" ht="45.75" customHeight="1" x14ac:dyDescent="0.25">
      <c r="A85" s="40"/>
      <c r="B85" s="41"/>
      <c r="C85" s="1">
        <v>8.1</v>
      </c>
      <c r="D85" s="196" t="s">
        <v>100</v>
      </c>
      <c r="E85" s="197"/>
      <c r="F85" s="5"/>
      <c r="G85" s="5"/>
      <c r="H85" s="5"/>
      <c r="I85" s="5"/>
      <c r="J85" s="46"/>
      <c r="K85" s="46"/>
      <c r="L85" s="46"/>
      <c r="M85" s="46"/>
      <c r="N85" s="46"/>
      <c r="O85" s="46"/>
      <c r="P85" s="46"/>
      <c r="Q85" s="46"/>
      <c r="R85" s="46"/>
      <c r="S85" s="46"/>
      <c r="T85" s="46"/>
      <c r="U85" s="46"/>
      <c r="V85" s="46"/>
      <c r="W85" s="5"/>
      <c r="X85" s="5"/>
      <c r="Y85" s="5"/>
      <c r="Z85" s="5"/>
      <c r="AA85" s="5"/>
      <c r="AB85" s="5"/>
      <c r="AC85" s="5"/>
      <c r="AD85" s="5"/>
      <c r="AE85" s="5"/>
      <c r="AF85" s="5"/>
      <c r="AG85" s="5"/>
      <c r="AH85" s="5"/>
      <c r="AI85" s="5"/>
      <c r="AJ85" s="5"/>
      <c r="AK85" s="5"/>
      <c r="AL85" s="5"/>
      <c r="AM85" s="5"/>
      <c r="AN85" s="5"/>
      <c r="AO85" s="5"/>
      <c r="AP85" s="46"/>
      <c r="AQ85" s="46"/>
      <c r="AR85" s="46"/>
      <c r="AS85" s="46"/>
      <c r="AT85" s="46"/>
      <c r="AU85" s="46"/>
      <c r="AV85" s="46"/>
      <c r="AW85" s="46"/>
      <c r="AX85" s="5"/>
      <c r="AY85" s="5"/>
      <c r="AZ85" s="5"/>
      <c r="BA85" s="5"/>
      <c r="BB85" s="191"/>
      <c r="BC85" s="104"/>
      <c r="BD85" s="108"/>
      <c r="BE85" s="112"/>
      <c r="BF85" s="42"/>
      <c r="BG85" s="40"/>
    </row>
    <row r="86" spans="1:59" s="43" customFormat="1" ht="45.75" customHeight="1" x14ac:dyDescent="0.25">
      <c r="A86" s="40"/>
      <c r="B86" s="41"/>
      <c r="C86" s="1">
        <v>8.1999999999999993</v>
      </c>
      <c r="D86" s="198" t="s">
        <v>101</v>
      </c>
      <c r="E86" s="199"/>
      <c r="F86" s="5"/>
      <c r="G86" s="5"/>
      <c r="H86" s="5"/>
      <c r="I86" s="5"/>
      <c r="J86" s="46"/>
      <c r="K86" s="46"/>
      <c r="L86" s="46"/>
      <c r="M86" s="46"/>
      <c r="N86" s="46"/>
      <c r="O86" s="46"/>
      <c r="P86" s="46"/>
      <c r="Q86" s="46"/>
      <c r="R86" s="46"/>
      <c r="S86" s="46"/>
      <c r="T86" s="46"/>
      <c r="U86" s="46"/>
      <c r="V86" s="46"/>
      <c r="W86" s="5"/>
      <c r="X86" s="5"/>
      <c r="Y86" s="5"/>
      <c r="Z86" s="5"/>
      <c r="AA86" s="5"/>
      <c r="AB86" s="5"/>
      <c r="AC86" s="5"/>
      <c r="AD86" s="5"/>
      <c r="AE86" s="5"/>
      <c r="AF86" s="5"/>
      <c r="AG86" s="5"/>
      <c r="AH86" s="5"/>
      <c r="AI86" s="5"/>
      <c r="AJ86" s="5"/>
      <c r="AK86" s="5"/>
      <c r="AL86" s="5"/>
      <c r="AM86" s="5"/>
      <c r="AN86" s="5"/>
      <c r="AO86" s="5"/>
      <c r="AP86" s="46"/>
      <c r="AQ86" s="46"/>
      <c r="AR86" s="46"/>
      <c r="AS86" s="46"/>
      <c r="AT86" s="46"/>
      <c r="AU86" s="46"/>
      <c r="AV86" s="46"/>
      <c r="AW86" s="46"/>
      <c r="AX86" s="5"/>
      <c r="AY86" s="5"/>
      <c r="AZ86" s="5"/>
      <c r="BA86" s="5"/>
      <c r="BB86" s="191"/>
      <c r="BC86" s="104"/>
      <c r="BD86" s="108"/>
      <c r="BE86" s="112"/>
      <c r="BF86" s="42"/>
      <c r="BG86" s="40"/>
    </row>
    <row r="87" spans="1:59" s="43" customFormat="1" ht="53.25" customHeight="1" x14ac:dyDescent="0.25">
      <c r="A87" s="40"/>
      <c r="B87" s="41"/>
      <c r="C87" s="1">
        <v>8.3000000000000007</v>
      </c>
      <c r="D87" s="198" t="s">
        <v>58</v>
      </c>
      <c r="E87" s="199"/>
      <c r="F87" s="5"/>
      <c r="G87" s="5"/>
      <c r="H87" s="5"/>
      <c r="I87" s="5"/>
      <c r="J87" s="46"/>
      <c r="K87" s="46"/>
      <c r="L87" s="46"/>
      <c r="M87" s="46"/>
      <c r="N87" s="46"/>
      <c r="O87" s="46"/>
      <c r="P87" s="46"/>
      <c r="Q87" s="46"/>
      <c r="R87" s="46"/>
      <c r="S87" s="46"/>
      <c r="T87" s="46"/>
      <c r="U87" s="46"/>
      <c r="V87" s="46"/>
      <c r="W87" s="5"/>
      <c r="X87" s="5"/>
      <c r="Y87" s="5"/>
      <c r="Z87" s="5"/>
      <c r="AA87" s="5"/>
      <c r="AB87" s="5"/>
      <c r="AC87" s="5"/>
      <c r="AD87" s="5"/>
      <c r="AE87" s="5"/>
      <c r="AF87" s="5"/>
      <c r="AG87" s="5"/>
      <c r="AH87" s="5"/>
      <c r="AI87" s="5"/>
      <c r="AJ87" s="5"/>
      <c r="AK87" s="5"/>
      <c r="AL87" s="5"/>
      <c r="AM87" s="5"/>
      <c r="AN87" s="5"/>
      <c r="AO87" s="5"/>
      <c r="AP87" s="46"/>
      <c r="AQ87" s="46"/>
      <c r="AR87" s="46"/>
      <c r="AS87" s="46"/>
      <c r="AT87" s="46"/>
      <c r="AU87" s="46"/>
      <c r="AV87" s="46"/>
      <c r="AW87" s="46"/>
      <c r="AX87" s="5"/>
      <c r="AY87" s="5"/>
      <c r="AZ87" s="5"/>
      <c r="BA87" s="5"/>
      <c r="BB87" s="191"/>
      <c r="BC87" s="104"/>
      <c r="BD87" s="108"/>
      <c r="BE87" s="112"/>
      <c r="BF87" s="42"/>
      <c r="BG87" s="40"/>
    </row>
    <row r="88" spans="1:59" s="43" customFormat="1" ht="55.5" customHeight="1" x14ac:dyDescent="0.25">
      <c r="A88" s="40"/>
      <c r="B88" s="41"/>
      <c r="C88" s="1">
        <v>8.4</v>
      </c>
      <c r="D88" s="198" t="s">
        <v>59</v>
      </c>
      <c r="E88" s="199"/>
      <c r="F88" s="5"/>
      <c r="G88" s="5"/>
      <c r="H88" s="5"/>
      <c r="I88" s="5"/>
      <c r="J88" s="46"/>
      <c r="K88" s="46"/>
      <c r="L88" s="46"/>
      <c r="M88" s="46"/>
      <c r="N88" s="46"/>
      <c r="O88" s="46"/>
      <c r="P88" s="46"/>
      <c r="Q88" s="46"/>
      <c r="R88" s="46"/>
      <c r="S88" s="46"/>
      <c r="T88" s="46"/>
      <c r="U88" s="46"/>
      <c r="V88" s="46"/>
      <c r="W88" s="5"/>
      <c r="X88" s="5"/>
      <c r="Y88" s="5"/>
      <c r="Z88" s="5"/>
      <c r="AA88" s="5"/>
      <c r="AB88" s="5"/>
      <c r="AC88" s="5"/>
      <c r="AD88" s="5"/>
      <c r="AE88" s="5"/>
      <c r="AF88" s="5"/>
      <c r="AG88" s="5"/>
      <c r="AH88" s="5"/>
      <c r="AI88" s="5"/>
      <c r="AJ88" s="5"/>
      <c r="AK88" s="5"/>
      <c r="AL88" s="5"/>
      <c r="AM88" s="5"/>
      <c r="AN88" s="5"/>
      <c r="AO88" s="5"/>
      <c r="AP88" s="46"/>
      <c r="AQ88" s="46"/>
      <c r="AR88" s="46"/>
      <c r="AS88" s="46"/>
      <c r="AT88" s="46"/>
      <c r="AU88" s="46"/>
      <c r="AV88" s="46"/>
      <c r="AW88" s="46"/>
      <c r="AX88" s="5"/>
      <c r="AY88" s="5"/>
      <c r="AZ88" s="5"/>
      <c r="BA88" s="5"/>
      <c r="BB88" s="191"/>
      <c r="BC88" s="104"/>
      <c r="BD88" s="108"/>
      <c r="BE88" s="112"/>
      <c r="BF88" s="42"/>
      <c r="BG88" s="40"/>
    </row>
    <row r="89" spans="1:59" s="43" customFormat="1" ht="73.5" customHeight="1" x14ac:dyDescent="0.25">
      <c r="A89" s="40"/>
      <c r="B89" s="41"/>
      <c r="C89" s="1">
        <v>8.5</v>
      </c>
      <c r="D89" s="198" t="s">
        <v>102</v>
      </c>
      <c r="E89" s="199"/>
      <c r="F89" s="5"/>
      <c r="G89" s="5"/>
      <c r="H89" s="5"/>
      <c r="I89" s="5"/>
      <c r="J89" s="46"/>
      <c r="K89" s="46"/>
      <c r="L89" s="46"/>
      <c r="M89" s="46"/>
      <c r="N89" s="46"/>
      <c r="O89" s="46"/>
      <c r="P89" s="46"/>
      <c r="Q89" s="46"/>
      <c r="R89" s="46"/>
      <c r="S89" s="46"/>
      <c r="T89" s="46"/>
      <c r="U89" s="46"/>
      <c r="V89" s="46"/>
      <c r="W89" s="5"/>
      <c r="X89" s="5"/>
      <c r="Y89" s="5"/>
      <c r="Z89" s="5"/>
      <c r="AA89" s="5"/>
      <c r="AB89" s="5"/>
      <c r="AC89" s="5"/>
      <c r="AD89" s="5"/>
      <c r="AE89" s="5"/>
      <c r="AF89" s="5"/>
      <c r="AG89" s="5"/>
      <c r="AH89" s="5"/>
      <c r="AI89" s="5"/>
      <c r="AJ89" s="5"/>
      <c r="AK89" s="5"/>
      <c r="AL89" s="5"/>
      <c r="AM89" s="5"/>
      <c r="AN89" s="5"/>
      <c r="AO89" s="5"/>
      <c r="AP89" s="46"/>
      <c r="AQ89" s="46"/>
      <c r="AR89" s="46"/>
      <c r="AS89" s="46"/>
      <c r="AT89" s="46"/>
      <c r="AU89" s="46"/>
      <c r="AV89" s="46"/>
      <c r="AW89" s="46"/>
      <c r="AX89" s="5"/>
      <c r="AY89" s="5"/>
      <c r="AZ89" s="5"/>
      <c r="BA89" s="5"/>
      <c r="BB89" s="91"/>
      <c r="BC89" s="105"/>
      <c r="BD89" s="109"/>
      <c r="BE89" s="113"/>
      <c r="BF89" s="42"/>
      <c r="BG89" s="40"/>
    </row>
    <row r="90" spans="1:59" s="43" customFormat="1" ht="17.25" customHeight="1" x14ac:dyDescent="0.25">
      <c r="A90" s="40"/>
      <c r="B90" s="41"/>
      <c r="C90" s="1">
        <v>9</v>
      </c>
      <c r="D90" s="188" t="s">
        <v>103</v>
      </c>
      <c r="E90" s="189"/>
      <c r="F90" s="5"/>
      <c r="G90" s="5"/>
      <c r="H90" s="5"/>
      <c r="I90" s="5"/>
      <c r="J90" s="5"/>
      <c r="K90" s="5"/>
      <c r="L90" s="5"/>
      <c r="M90" s="5"/>
      <c r="N90" s="5"/>
      <c r="O90" s="5"/>
      <c r="P90" s="5"/>
      <c r="Q90" s="5"/>
      <c r="R90" s="5"/>
      <c r="S90" s="5"/>
      <c r="T90" s="5"/>
      <c r="U90" s="5"/>
      <c r="V90" s="5"/>
      <c r="W90" s="48"/>
      <c r="X90" s="48"/>
      <c r="Y90" s="48"/>
      <c r="Z90" s="48"/>
      <c r="AA90" s="5"/>
      <c r="AB90" s="5"/>
      <c r="AC90" s="5"/>
      <c r="AD90" s="48"/>
      <c r="AE90" s="48"/>
      <c r="AF90" s="48"/>
      <c r="AG90" s="48"/>
      <c r="AH90" s="48"/>
      <c r="AI90" s="48"/>
      <c r="AJ90" s="48"/>
      <c r="AK90" s="48"/>
      <c r="AL90" s="5"/>
      <c r="AM90" s="5"/>
      <c r="AN90" s="5"/>
      <c r="AO90" s="5"/>
      <c r="AP90" s="5"/>
      <c r="AQ90" s="5"/>
      <c r="AR90" s="5"/>
      <c r="AS90" s="5"/>
      <c r="AT90" s="5"/>
      <c r="AU90" s="5"/>
      <c r="AV90" s="5"/>
      <c r="AW90" s="5"/>
      <c r="AX90" s="5"/>
      <c r="AY90" s="5"/>
      <c r="AZ90" s="5"/>
      <c r="BA90" s="5"/>
      <c r="BB90" s="190" t="s">
        <v>104</v>
      </c>
      <c r="BC90" s="103">
        <f>100/3*3/100</f>
        <v>1</v>
      </c>
      <c r="BD90" s="107">
        <f>100/3*3/100</f>
        <v>1</v>
      </c>
      <c r="BE90" s="111" t="s">
        <v>191</v>
      </c>
      <c r="BF90" s="42"/>
      <c r="BG90" s="40"/>
    </row>
    <row r="91" spans="1:59" s="43" customFormat="1" ht="28.5" customHeight="1" x14ac:dyDescent="0.25">
      <c r="A91" s="40"/>
      <c r="B91" s="41"/>
      <c r="C91" s="1">
        <v>9.1</v>
      </c>
      <c r="D91" s="192" t="s">
        <v>105</v>
      </c>
      <c r="E91" s="193"/>
      <c r="F91" s="5"/>
      <c r="G91" s="5"/>
      <c r="H91" s="5"/>
      <c r="I91" s="5"/>
      <c r="J91" s="5"/>
      <c r="K91" s="5"/>
      <c r="L91" s="5"/>
      <c r="M91" s="5"/>
      <c r="N91" s="5"/>
      <c r="O91" s="5"/>
      <c r="P91" s="5"/>
      <c r="Q91" s="5"/>
      <c r="R91" s="5"/>
      <c r="S91" s="5"/>
      <c r="T91" s="5"/>
      <c r="U91" s="5"/>
      <c r="V91" s="5"/>
      <c r="W91" s="48"/>
      <c r="X91" s="48"/>
      <c r="Y91" s="48"/>
      <c r="Z91" s="48"/>
      <c r="AA91" s="5"/>
      <c r="AB91" s="5"/>
      <c r="AC91" s="5"/>
      <c r="AD91" s="48"/>
      <c r="AE91" s="48"/>
      <c r="AF91" s="48"/>
      <c r="AG91" s="48"/>
      <c r="AH91" s="48"/>
      <c r="AI91" s="48"/>
      <c r="AJ91" s="48"/>
      <c r="AK91" s="48"/>
      <c r="AL91" s="5"/>
      <c r="AM91" s="5"/>
      <c r="AN91" s="5"/>
      <c r="AO91" s="5"/>
      <c r="AP91" s="5"/>
      <c r="AQ91" s="5"/>
      <c r="AR91" s="5"/>
      <c r="AS91" s="5"/>
      <c r="AT91" s="5"/>
      <c r="AU91" s="5"/>
      <c r="AV91" s="5"/>
      <c r="AW91" s="5"/>
      <c r="AX91" s="5"/>
      <c r="AY91" s="5"/>
      <c r="AZ91" s="5"/>
      <c r="BA91" s="5"/>
      <c r="BB91" s="191"/>
      <c r="BC91" s="104"/>
      <c r="BD91" s="108"/>
      <c r="BE91" s="112"/>
      <c r="BF91" s="42"/>
      <c r="BG91" s="40"/>
    </row>
    <row r="92" spans="1:59" s="43" customFormat="1" ht="33" customHeight="1" x14ac:dyDescent="0.25">
      <c r="A92" s="40"/>
      <c r="B92" s="41"/>
      <c r="C92" s="1">
        <v>9.1999999999999993</v>
      </c>
      <c r="D92" s="183" t="s">
        <v>59</v>
      </c>
      <c r="E92" s="184"/>
      <c r="F92" s="5"/>
      <c r="G92" s="5"/>
      <c r="H92" s="5"/>
      <c r="I92" s="5"/>
      <c r="J92" s="5"/>
      <c r="K92" s="5"/>
      <c r="L92" s="5"/>
      <c r="M92" s="5"/>
      <c r="N92" s="5"/>
      <c r="O92" s="5"/>
      <c r="P92" s="5"/>
      <c r="Q92" s="5"/>
      <c r="R92" s="5"/>
      <c r="S92" s="5"/>
      <c r="T92" s="5"/>
      <c r="U92" s="5"/>
      <c r="V92" s="5"/>
      <c r="W92" s="48"/>
      <c r="X92" s="48"/>
      <c r="Y92" s="48"/>
      <c r="Z92" s="48"/>
      <c r="AA92" s="5"/>
      <c r="AB92" s="5"/>
      <c r="AC92" s="5"/>
      <c r="AD92" s="48"/>
      <c r="AE92" s="48"/>
      <c r="AF92" s="48"/>
      <c r="AG92" s="48"/>
      <c r="AH92" s="48"/>
      <c r="AI92" s="48"/>
      <c r="AJ92" s="48"/>
      <c r="AK92" s="48"/>
      <c r="AL92" s="5"/>
      <c r="AM92" s="5"/>
      <c r="AN92" s="5"/>
      <c r="AO92" s="5"/>
      <c r="AP92" s="5"/>
      <c r="AQ92" s="5"/>
      <c r="AR92" s="5"/>
      <c r="AS92" s="5"/>
      <c r="AT92" s="5"/>
      <c r="AU92" s="5"/>
      <c r="AV92" s="5"/>
      <c r="AW92" s="5"/>
      <c r="AX92" s="5"/>
      <c r="AY92" s="5"/>
      <c r="AZ92" s="5"/>
      <c r="BA92" s="5"/>
      <c r="BB92" s="191"/>
      <c r="BC92" s="104"/>
      <c r="BD92" s="108"/>
      <c r="BE92" s="112"/>
      <c r="BF92" s="42"/>
      <c r="BG92" s="40"/>
    </row>
    <row r="93" spans="1:59" s="43" customFormat="1" ht="45.75" customHeight="1" x14ac:dyDescent="0.25">
      <c r="A93" s="40"/>
      <c r="B93" s="41"/>
      <c r="C93" s="1">
        <v>9.3000000000000007</v>
      </c>
      <c r="D93" s="183" t="s">
        <v>106</v>
      </c>
      <c r="E93" s="184"/>
      <c r="F93" s="5"/>
      <c r="G93" s="5"/>
      <c r="H93" s="5"/>
      <c r="I93" s="5"/>
      <c r="J93" s="5"/>
      <c r="K93" s="5"/>
      <c r="L93" s="5"/>
      <c r="M93" s="5"/>
      <c r="N93" s="5"/>
      <c r="O93" s="5"/>
      <c r="P93" s="5"/>
      <c r="Q93" s="5"/>
      <c r="R93" s="5"/>
      <c r="S93" s="5"/>
      <c r="T93" s="5"/>
      <c r="U93" s="5"/>
      <c r="V93" s="5"/>
      <c r="W93" s="48"/>
      <c r="X93" s="48"/>
      <c r="Y93" s="48"/>
      <c r="Z93" s="48"/>
      <c r="AA93" s="5"/>
      <c r="AB93" s="5"/>
      <c r="AC93" s="5"/>
      <c r="AD93" s="48"/>
      <c r="AE93" s="48"/>
      <c r="AF93" s="48"/>
      <c r="AG93" s="48"/>
      <c r="AH93" s="48"/>
      <c r="AI93" s="48"/>
      <c r="AJ93" s="48"/>
      <c r="AK93" s="48"/>
      <c r="AL93" s="5"/>
      <c r="AM93" s="5"/>
      <c r="AN93" s="5"/>
      <c r="AO93" s="5"/>
      <c r="AP93" s="5"/>
      <c r="AQ93" s="5"/>
      <c r="AR93" s="5"/>
      <c r="AS93" s="5"/>
      <c r="AT93" s="5"/>
      <c r="AU93" s="5"/>
      <c r="AV93" s="5"/>
      <c r="AW93" s="5"/>
      <c r="AX93" s="5"/>
      <c r="AY93" s="5"/>
      <c r="AZ93" s="5"/>
      <c r="BA93" s="5"/>
      <c r="BB93" s="191"/>
      <c r="BC93" s="104"/>
      <c r="BD93" s="108"/>
      <c r="BE93" s="112"/>
      <c r="BF93" s="42"/>
      <c r="BG93" s="40"/>
    </row>
    <row r="94" spans="1:59" s="43" customFormat="1" ht="24" customHeight="1" x14ac:dyDescent="0.25">
      <c r="A94" s="40"/>
      <c r="B94" s="41"/>
      <c r="C94" s="1">
        <v>9.4</v>
      </c>
      <c r="D94" s="183" t="s">
        <v>107</v>
      </c>
      <c r="E94" s="184"/>
      <c r="F94" s="5"/>
      <c r="G94" s="5"/>
      <c r="H94" s="5"/>
      <c r="I94" s="5"/>
      <c r="J94" s="5"/>
      <c r="K94" s="5"/>
      <c r="L94" s="5"/>
      <c r="M94" s="5"/>
      <c r="N94" s="5"/>
      <c r="O94" s="5"/>
      <c r="P94" s="5"/>
      <c r="Q94" s="5"/>
      <c r="R94" s="5"/>
      <c r="S94" s="5"/>
      <c r="T94" s="5"/>
      <c r="U94" s="5"/>
      <c r="V94" s="5"/>
      <c r="W94" s="48"/>
      <c r="X94" s="48"/>
      <c r="Y94" s="48"/>
      <c r="Z94" s="48"/>
      <c r="AA94" s="5"/>
      <c r="AB94" s="5"/>
      <c r="AC94" s="5"/>
      <c r="AD94" s="48"/>
      <c r="AE94" s="48"/>
      <c r="AF94" s="48"/>
      <c r="AG94" s="48"/>
      <c r="AH94" s="48"/>
      <c r="AI94" s="48"/>
      <c r="AJ94" s="48"/>
      <c r="AK94" s="48"/>
      <c r="AL94" s="5"/>
      <c r="AM94" s="5"/>
      <c r="AN94" s="5"/>
      <c r="AO94" s="5"/>
      <c r="AP94" s="5"/>
      <c r="AQ94" s="5"/>
      <c r="AR94" s="5"/>
      <c r="AS94" s="5"/>
      <c r="AT94" s="5"/>
      <c r="AU94" s="5"/>
      <c r="AV94" s="5"/>
      <c r="AW94" s="5"/>
      <c r="AX94" s="5"/>
      <c r="AY94" s="5"/>
      <c r="AZ94" s="5"/>
      <c r="BA94" s="5"/>
      <c r="BB94" s="191"/>
      <c r="BC94" s="104"/>
      <c r="BD94" s="108"/>
      <c r="BE94" s="112"/>
      <c r="BF94" s="42"/>
      <c r="BG94" s="40"/>
    </row>
    <row r="95" spans="1:59" s="43" customFormat="1" ht="22.5" customHeight="1" x14ac:dyDescent="0.25">
      <c r="A95" s="40"/>
      <c r="B95" s="41"/>
      <c r="C95" s="1">
        <v>9.5</v>
      </c>
      <c r="D95" s="183" t="s">
        <v>84</v>
      </c>
      <c r="E95" s="184"/>
      <c r="F95" s="5"/>
      <c r="G95" s="5"/>
      <c r="H95" s="5"/>
      <c r="I95" s="5"/>
      <c r="J95" s="5"/>
      <c r="K95" s="5"/>
      <c r="L95" s="5"/>
      <c r="M95" s="5"/>
      <c r="N95" s="5"/>
      <c r="O95" s="5"/>
      <c r="P95" s="5"/>
      <c r="Q95" s="5"/>
      <c r="R95" s="5"/>
      <c r="S95" s="5"/>
      <c r="T95" s="5"/>
      <c r="U95" s="5"/>
      <c r="V95" s="5"/>
      <c r="W95" s="48"/>
      <c r="X95" s="48"/>
      <c r="Y95" s="48"/>
      <c r="Z95" s="48"/>
      <c r="AA95" s="5"/>
      <c r="AB95" s="5"/>
      <c r="AC95" s="5"/>
      <c r="AD95" s="48"/>
      <c r="AE95" s="48"/>
      <c r="AF95" s="48"/>
      <c r="AG95" s="48"/>
      <c r="AH95" s="48"/>
      <c r="AI95" s="48"/>
      <c r="AJ95" s="48"/>
      <c r="AK95" s="48"/>
      <c r="AL95" s="5"/>
      <c r="AM95" s="5"/>
      <c r="AN95" s="5"/>
      <c r="AO95" s="5"/>
      <c r="AP95" s="5"/>
      <c r="AQ95" s="5"/>
      <c r="AR95" s="5"/>
      <c r="AS95" s="5"/>
      <c r="AT95" s="5"/>
      <c r="AU95" s="5"/>
      <c r="AV95" s="5"/>
      <c r="AW95" s="5"/>
      <c r="AX95" s="5"/>
      <c r="AY95" s="5"/>
      <c r="AZ95" s="5"/>
      <c r="BA95" s="5"/>
      <c r="BB95" s="191"/>
      <c r="BC95" s="104"/>
      <c r="BD95" s="108"/>
      <c r="BE95" s="112"/>
      <c r="BF95" s="42"/>
      <c r="BG95" s="40"/>
    </row>
    <row r="96" spans="1:59" s="43" customFormat="1" ht="57" customHeight="1" x14ac:dyDescent="0.25">
      <c r="A96" s="40"/>
      <c r="B96" s="41"/>
      <c r="C96" s="1">
        <v>9.6</v>
      </c>
      <c r="D96" s="183" t="s">
        <v>108</v>
      </c>
      <c r="E96" s="184"/>
      <c r="F96" s="5"/>
      <c r="G96" s="5"/>
      <c r="H96" s="5"/>
      <c r="I96" s="5"/>
      <c r="J96" s="5"/>
      <c r="K96" s="5"/>
      <c r="L96" s="5"/>
      <c r="M96" s="5"/>
      <c r="N96" s="5"/>
      <c r="O96" s="5"/>
      <c r="P96" s="5"/>
      <c r="Q96" s="5"/>
      <c r="R96" s="5"/>
      <c r="S96" s="5"/>
      <c r="T96" s="5"/>
      <c r="U96" s="5"/>
      <c r="V96" s="5"/>
      <c r="W96" s="48"/>
      <c r="X96" s="48"/>
      <c r="Y96" s="48"/>
      <c r="Z96" s="48"/>
      <c r="AA96" s="5"/>
      <c r="AB96" s="5"/>
      <c r="AC96" s="5"/>
      <c r="AD96" s="48"/>
      <c r="AE96" s="48"/>
      <c r="AF96" s="48"/>
      <c r="AG96" s="48"/>
      <c r="AH96" s="48"/>
      <c r="AI96" s="48"/>
      <c r="AJ96" s="48"/>
      <c r="AK96" s="48"/>
      <c r="AL96" s="5"/>
      <c r="AM96" s="5"/>
      <c r="AN96" s="5"/>
      <c r="AO96" s="5"/>
      <c r="AP96" s="5"/>
      <c r="AQ96" s="5"/>
      <c r="AR96" s="5"/>
      <c r="AS96" s="5"/>
      <c r="AT96" s="5"/>
      <c r="AU96" s="5"/>
      <c r="AV96" s="5"/>
      <c r="AW96" s="5"/>
      <c r="AX96" s="5"/>
      <c r="AY96" s="5"/>
      <c r="AZ96" s="5"/>
      <c r="BA96" s="5"/>
      <c r="BB96" s="191"/>
      <c r="BC96" s="104"/>
      <c r="BD96" s="108"/>
      <c r="BE96" s="112"/>
      <c r="BF96" s="42"/>
      <c r="BG96" s="40"/>
    </row>
    <row r="97" spans="1:59" s="43" customFormat="1" ht="29.25" customHeight="1" x14ac:dyDescent="0.25">
      <c r="A97" s="40"/>
      <c r="B97" s="41"/>
      <c r="C97" s="1">
        <v>9.6999999999999993</v>
      </c>
      <c r="D97" s="183" t="s">
        <v>58</v>
      </c>
      <c r="E97" s="184"/>
      <c r="F97" s="5"/>
      <c r="G97" s="5"/>
      <c r="H97" s="5"/>
      <c r="I97" s="5"/>
      <c r="J97" s="5"/>
      <c r="K97" s="5"/>
      <c r="L97" s="5"/>
      <c r="M97" s="5"/>
      <c r="N97" s="5"/>
      <c r="O97" s="5"/>
      <c r="P97" s="5"/>
      <c r="Q97" s="5"/>
      <c r="R97" s="5"/>
      <c r="S97" s="5"/>
      <c r="T97" s="5"/>
      <c r="U97" s="5"/>
      <c r="V97" s="5"/>
      <c r="W97" s="48"/>
      <c r="X97" s="48"/>
      <c r="Y97" s="48"/>
      <c r="Z97" s="48"/>
      <c r="AA97" s="5"/>
      <c r="AB97" s="5"/>
      <c r="AC97" s="5"/>
      <c r="AD97" s="48"/>
      <c r="AE97" s="48"/>
      <c r="AF97" s="48"/>
      <c r="AG97" s="48"/>
      <c r="AH97" s="48"/>
      <c r="AI97" s="48"/>
      <c r="AJ97" s="48"/>
      <c r="AK97" s="48"/>
      <c r="AL97" s="5"/>
      <c r="AM97" s="5"/>
      <c r="AN97" s="5"/>
      <c r="AO97" s="5"/>
      <c r="AP97" s="5"/>
      <c r="AQ97" s="5"/>
      <c r="AR97" s="5"/>
      <c r="AS97" s="5"/>
      <c r="AT97" s="5"/>
      <c r="AU97" s="5"/>
      <c r="AV97" s="5"/>
      <c r="AW97" s="5"/>
      <c r="AX97" s="5"/>
      <c r="AY97" s="5"/>
      <c r="AZ97" s="5"/>
      <c r="BA97" s="5"/>
      <c r="BB97" s="191"/>
      <c r="BC97" s="104"/>
      <c r="BD97" s="108"/>
      <c r="BE97" s="112"/>
      <c r="BF97" s="42"/>
      <c r="BG97" s="40"/>
    </row>
    <row r="98" spans="1:59" s="43" customFormat="1" ht="27.75" customHeight="1" x14ac:dyDescent="0.25">
      <c r="A98" s="40"/>
      <c r="B98" s="41"/>
      <c r="C98" s="1">
        <v>9.8000000000000007</v>
      </c>
      <c r="D98" s="183" t="s">
        <v>98</v>
      </c>
      <c r="E98" s="184"/>
      <c r="F98" s="5"/>
      <c r="G98" s="5"/>
      <c r="H98" s="5"/>
      <c r="I98" s="5"/>
      <c r="J98" s="5"/>
      <c r="K98" s="5"/>
      <c r="L98" s="5"/>
      <c r="M98" s="5"/>
      <c r="N98" s="5"/>
      <c r="O98" s="5"/>
      <c r="P98" s="5"/>
      <c r="Q98" s="5"/>
      <c r="R98" s="5"/>
      <c r="S98" s="5"/>
      <c r="T98" s="5"/>
      <c r="U98" s="5"/>
      <c r="V98" s="5"/>
      <c r="W98" s="48"/>
      <c r="X98" s="48"/>
      <c r="Y98" s="48"/>
      <c r="Z98" s="48"/>
      <c r="AA98" s="5"/>
      <c r="AB98" s="5"/>
      <c r="AC98" s="5"/>
      <c r="AD98" s="48"/>
      <c r="AE98" s="48"/>
      <c r="AF98" s="48"/>
      <c r="AG98" s="48"/>
      <c r="AH98" s="48"/>
      <c r="AI98" s="48"/>
      <c r="AJ98" s="48"/>
      <c r="AK98" s="48"/>
      <c r="AL98" s="5"/>
      <c r="AM98" s="5"/>
      <c r="AN98" s="5"/>
      <c r="AO98" s="5"/>
      <c r="AP98" s="5"/>
      <c r="AQ98" s="5"/>
      <c r="AR98" s="5"/>
      <c r="AS98" s="5"/>
      <c r="AT98" s="5"/>
      <c r="AU98" s="5"/>
      <c r="AV98" s="5"/>
      <c r="AW98" s="5"/>
      <c r="AX98" s="5"/>
      <c r="AY98" s="5"/>
      <c r="AZ98" s="5"/>
      <c r="BA98" s="5"/>
      <c r="BB98" s="91"/>
      <c r="BC98" s="105"/>
      <c r="BD98" s="109"/>
      <c r="BE98" s="113"/>
      <c r="BF98" s="42"/>
      <c r="BG98" s="40"/>
    </row>
    <row r="99" spans="1:59" s="43" customFormat="1" x14ac:dyDescent="0.25">
      <c r="A99" s="40"/>
      <c r="B99" s="41"/>
      <c r="C99" s="25"/>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132" t="s">
        <v>156</v>
      </c>
      <c r="AM99" s="132"/>
      <c r="AN99" s="132"/>
      <c r="AO99" s="132"/>
      <c r="AP99" s="132"/>
      <c r="AQ99" s="132"/>
      <c r="AR99" s="132"/>
      <c r="AS99" s="132"/>
      <c r="AT99" s="132"/>
      <c r="AU99" s="132"/>
      <c r="AV99" s="132"/>
      <c r="AW99" s="132"/>
      <c r="AX99" s="132"/>
      <c r="AY99" s="132"/>
      <c r="AZ99" s="132"/>
      <c r="BA99" s="132"/>
      <c r="BB99" s="27">
        <f>SUM(BC27:BC98)/9</f>
        <v>0.85185185185185186</v>
      </c>
      <c r="BC99" s="133" t="s">
        <v>157</v>
      </c>
      <c r="BD99" s="133"/>
      <c r="BE99" s="28">
        <f>SUM(BD27:BD98)/9</f>
        <v>0.85185185185185186</v>
      </c>
      <c r="BF99" s="42"/>
      <c r="BG99" s="40"/>
    </row>
    <row r="100" spans="1:59" s="43" customFormat="1" x14ac:dyDescent="0.25">
      <c r="A100" s="40"/>
      <c r="B100" s="41"/>
      <c r="C100" s="19"/>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1"/>
      <c r="AM100" s="21"/>
      <c r="AN100" s="21"/>
      <c r="AO100" s="21"/>
      <c r="AP100" s="21"/>
      <c r="AQ100" s="21"/>
      <c r="AR100" s="21"/>
      <c r="AS100" s="21"/>
      <c r="AT100" s="21"/>
      <c r="AU100" s="21"/>
      <c r="AV100" s="21"/>
      <c r="AW100" s="21"/>
      <c r="AX100" s="21"/>
      <c r="AY100" s="21"/>
      <c r="AZ100" s="21"/>
      <c r="BA100" s="21"/>
      <c r="BB100" s="22"/>
      <c r="BC100" s="23"/>
      <c r="BD100" s="23"/>
      <c r="BE100" s="24"/>
      <c r="BF100" s="42"/>
      <c r="BG100" s="40"/>
    </row>
    <row r="101" spans="1:59" s="43" customFormat="1" ht="17.25" customHeight="1" x14ac:dyDescent="0.25">
      <c r="A101" s="40"/>
      <c r="B101" s="41"/>
      <c r="C101" s="127" t="s">
        <v>109</v>
      </c>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c r="AU101" s="128"/>
      <c r="AV101" s="128"/>
      <c r="AW101" s="128"/>
      <c r="AX101" s="128"/>
      <c r="AY101" s="128"/>
      <c r="AZ101" s="128"/>
      <c r="BA101" s="128"/>
      <c r="BB101" s="128"/>
      <c r="BC101" s="128"/>
      <c r="BD101" s="128"/>
      <c r="BE101" s="129"/>
      <c r="BF101" s="42"/>
      <c r="BG101" s="40"/>
    </row>
    <row r="102" spans="1:59" s="43" customFormat="1" ht="208.5" customHeight="1" x14ac:dyDescent="0.25">
      <c r="A102" s="40"/>
      <c r="B102" s="41"/>
      <c r="C102" s="1">
        <v>1</v>
      </c>
      <c r="D102" s="185" t="s">
        <v>110</v>
      </c>
      <c r="E102" s="186"/>
      <c r="F102" s="5"/>
      <c r="G102" s="5"/>
      <c r="H102" s="5"/>
      <c r="I102" s="5"/>
      <c r="J102" s="5"/>
      <c r="K102" s="5"/>
      <c r="L102" s="5"/>
      <c r="M102" s="51"/>
      <c r="N102" s="5"/>
      <c r="O102" s="5"/>
      <c r="P102" s="5"/>
      <c r="Q102" s="51"/>
      <c r="R102" s="5"/>
      <c r="S102" s="5"/>
      <c r="T102" s="5"/>
      <c r="U102" s="5"/>
      <c r="V102" s="5"/>
      <c r="W102" s="5"/>
      <c r="X102" s="5"/>
      <c r="Y102" s="5"/>
      <c r="Z102" s="5"/>
      <c r="AA102" s="51"/>
      <c r="AB102" s="5"/>
      <c r="AC102" s="5"/>
      <c r="AD102" s="5"/>
      <c r="AE102" s="5"/>
      <c r="AF102" s="5"/>
      <c r="AG102" s="5"/>
      <c r="AH102" s="5"/>
      <c r="AI102" s="5"/>
      <c r="AJ102" s="5"/>
      <c r="AK102" s="51"/>
      <c r="AL102" s="5"/>
      <c r="AM102" s="5"/>
      <c r="AN102" s="5"/>
      <c r="AO102" s="5"/>
      <c r="AP102" s="5"/>
      <c r="AQ102" s="5"/>
      <c r="AR102" s="5"/>
      <c r="AS102" s="51"/>
      <c r="AT102" s="5"/>
      <c r="AU102" s="5"/>
      <c r="AV102" s="5"/>
      <c r="AW102" s="5"/>
      <c r="AX102" s="51"/>
      <c r="AY102" s="5"/>
      <c r="AZ102" s="5"/>
      <c r="BA102" s="5"/>
      <c r="BB102" s="4" t="s">
        <v>162</v>
      </c>
      <c r="BC102" s="32">
        <f>100/3*2/100</f>
        <v>0.66666666666666674</v>
      </c>
      <c r="BD102" s="33">
        <f>100/3*2/100</f>
        <v>0.66666666666666674</v>
      </c>
      <c r="BE102" s="52" t="s">
        <v>193</v>
      </c>
      <c r="BF102" s="42"/>
      <c r="BG102" s="40"/>
    </row>
    <row r="103" spans="1:59" s="43" customFormat="1" ht="204" customHeight="1" x14ac:dyDescent="0.25">
      <c r="A103" s="40"/>
      <c r="B103" s="41"/>
      <c r="C103" s="1">
        <v>2</v>
      </c>
      <c r="D103" s="187" t="s">
        <v>150</v>
      </c>
      <c r="E103" s="166"/>
      <c r="F103" s="5"/>
      <c r="G103" s="5"/>
      <c r="H103" s="5"/>
      <c r="I103" s="5"/>
      <c r="J103" s="5"/>
      <c r="K103" s="5"/>
      <c r="L103" s="53"/>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4" t="s">
        <v>163</v>
      </c>
      <c r="BC103" s="32">
        <f>100/3*3/100</f>
        <v>1</v>
      </c>
      <c r="BD103" s="33">
        <f>100/3*3/100</f>
        <v>1</v>
      </c>
      <c r="BE103" s="52" t="s">
        <v>186</v>
      </c>
      <c r="BF103" s="42"/>
      <c r="BG103" s="40"/>
    </row>
    <row r="104" spans="1:59" s="43" customFormat="1" ht="82.5" customHeight="1" x14ac:dyDescent="0.25">
      <c r="A104" s="40"/>
      <c r="B104" s="41"/>
      <c r="C104" s="1">
        <v>3</v>
      </c>
      <c r="D104" s="163" t="s">
        <v>111</v>
      </c>
      <c r="E104" s="164"/>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4"/>
      <c r="AY104" s="5"/>
      <c r="AZ104" s="5"/>
      <c r="BA104" s="5"/>
      <c r="BB104" s="4" t="s">
        <v>164</v>
      </c>
      <c r="BC104" s="32">
        <f>100/3*0/100</f>
        <v>0</v>
      </c>
      <c r="BD104" s="33">
        <f>100/3*0/100</f>
        <v>0</v>
      </c>
      <c r="BE104" s="52" t="s">
        <v>194</v>
      </c>
      <c r="BF104" s="42"/>
      <c r="BG104" s="40"/>
    </row>
    <row r="105" spans="1:59" s="43" customFormat="1" ht="357.75" customHeight="1" x14ac:dyDescent="0.25">
      <c r="A105" s="40"/>
      <c r="B105" s="41"/>
      <c r="C105" s="1">
        <v>4</v>
      </c>
      <c r="D105" s="165" t="s">
        <v>112</v>
      </c>
      <c r="E105" s="166"/>
      <c r="F105" s="53"/>
      <c r="G105" s="5"/>
      <c r="H105" s="5"/>
      <c r="I105" s="5"/>
      <c r="J105" s="53"/>
      <c r="K105" s="5"/>
      <c r="L105" s="5"/>
      <c r="M105" s="5"/>
      <c r="N105" s="53"/>
      <c r="O105" s="5"/>
      <c r="P105" s="5"/>
      <c r="Q105" s="5"/>
      <c r="R105" s="53"/>
      <c r="S105" s="5"/>
      <c r="T105" s="5"/>
      <c r="U105" s="5"/>
      <c r="V105" s="53"/>
      <c r="W105" s="5"/>
      <c r="X105" s="5"/>
      <c r="Y105" s="5"/>
      <c r="Z105" s="53"/>
      <c r="AA105" s="5"/>
      <c r="AB105" s="5"/>
      <c r="AC105" s="5"/>
      <c r="AD105" s="53"/>
      <c r="AE105" s="5"/>
      <c r="AF105" s="5"/>
      <c r="AG105" s="5"/>
      <c r="AH105" s="53"/>
      <c r="AI105" s="5"/>
      <c r="AJ105" s="5"/>
      <c r="AK105" s="5"/>
      <c r="AL105" s="53"/>
      <c r="AM105" s="5"/>
      <c r="AN105" s="5"/>
      <c r="AO105" s="5"/>
      <c r="AP105" s="53"/>
      <c r="AQ105" s="5"/>
      <c r="AR105" s="5"/>
      <c r="AS105" s="5"/>
      <c r="AT105" s="53"/>
      <c r="AU105" s="5"/>
      <c r="AV105" s="5"/>
      <c r="AW105" s="5"/>
      <c r="AX105" s="53"/>
      <c r="AY105" s="5"/>
      <c r="AZ105" s="5"/>
      <c r="BA105" s="5"/>
      <c r="BB105" s="4" t="s">
        <v>163</v>
      </c>
      <c r="BC105" s="32">
        <f>100/3*2/100</f>
        <v>0.66666666666666674</v>
      </c>
      <c r="BD105" s="33">
        <f>100/3*2/100</f>
        <v>0.66666666666666674</v>
      </c>
      <c r="BE105" s="52" t="s">
        <v>219</v>
      </c>
      <c r="BF105" s="42"/>
      <c r="BG105" s="40"/>
    </row>
    <row r="106" spans="1:59" s="43" customFormat="1" ht="95.25" customHeight="1" x14ac:dyDescent="0.25">
      <c r="A106" s="40"/>
      <c r="B106" s="41"/>
      <c r="C106" s="1">
        <v>5</v>
      </c>
      <c r="D106" s="169" t="s">
        <v>113</v>
      </c>
      <c r="E106" s="170"/>
      <c r="F106" s="5"/>
      <c r="G106" s="5"/>
      <c r="H106" s="5"/>
      <c r="I106" s="5"/>
      <c r="J106" s="5"/>
      <c r="K106" s="55"/>
      <c r="L106" s="55"/>
      <c r="M106" s="5"/>
      <c r="N106" s="5"/>
      <c r="O106" s="5"/>
      <c r="P106" s="56"/>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4" t="s">
        <v>165</v>
      </c>
      <c r="BC106" s="32">
        <f t="shared" ref="BC106:BD108" si="0">100/3*3/100</f>
        <v>1</v>
      </c>
      <c r="BD106" s="33">
        <f t="shared" si="0"/>
        <v>1</v>
      </c>
      <c r="BE106" s="52" t="s">
        <v>153</v>
      </c>
      <c r="BF106" s="42"/>
      <c r="BG106" s="40"/>
    </row>
    <row r="107" spans="1:59" s="43" customFormat="1" ht="132.75" customHeight="1" x14ac:dyDescent="0.25">
      <c r="A107" s="40"/>
      <c r="B107" s="41"/>
      <c r="C107" s="1">
        <v>6</v>
      </c>
      <c r="D107" s="165" t="s">
        <v>114</v>
      </c>
      <c r="E107" s="166"/>
      <c r="F107" s="5"/>
      <c r="G107" s="5"/>
      <c r="H107" s="5"/>
      <c r="I107" s="5"/>
      <c r="J107" s="5"/>
      <c r="K107" s="5"/>
      <c r="L107" s="5"/>
      <c r="M107" s="5"/>
      <c r="N107" s="5"/>
      <c r="O107" s="5"/>
      <c r="P107" s="53"/>
      <c r="Q107" s="5"/>
      <c r="R107" s="53"/>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4" t="s">
        <v>165</v>
      </c>
      <c r="BC107" s="32">
        <f t="shared" si="0"/>
        <v>1</v>
      </c>
      <c r="BD107" s="33">
        <f t="shared" si="0"/>
        <v>1</v>
      </c>
      <c r="BE107" s="52" t="s">
        <v>179</v>
      </c>
      <c r="BF107" s="42"/>
      <c r="BG107" s="40"/>
    </row>
    <row r="108" spans="1:59" s="43" customFormat="1" ht="133.5" customHeight="1" x14ac:dyDescent="0.25">
      <c r="A108" s="40"/>
      <c r="B108" s="41"/>
      <c r="C108" s="1">
        <v>7</v>
      </c>
      <c r="D108" s="180" t="s">
        <v>115</v>
      </c>
      <c r="E108" s="164"/>
      <c r="F108" s="5"/>
      <c r="G108" s="5"/>
      <c r="H108" s="54"/>
      <c r="I108" s="54"/>
      <c r="J108" s="5"/>
      <c r="K108" s="5"/>
      <c r="L108" s="5"/>
      <c r="M108" s="5"/>
      <c r="N108" s="5"/>
      <c r="O108" s="5"/>
      <c r="P108" s="5"/>
      <c r="Q108" s="5"/>
      <c r="R108" s="5"/>
      <c r="S108" s="5"/>
      <c r="T108" s="5"/>
      <c r="U108" s="5"/>
      <c r="V108" s="5"/>
      <c r="W108" s="5"/>
      <c r="X108" s="5"/>
      <c r="Y108" s="5"/>
      <c r="Z108" s="5"/>
      <c r="AA108" s="5"/>
      <c r="AB108" s="5"/>
      <c r="AC108" s="5"/>
      <c r="AD108" s="55"/>
      <c r="AE108" s="55"/>
      <c r="AF108" s="54"/>
      <c r="AG108" s="54"/>
      <c r="AH108" s="5"/>
      <c r="AI108" s="5"/>
      <c r="AJ108" s="5"/>
      <c r="AK108" s="5"/>
      <c r="AL108" s="5"/>
      <c r="AM108" s="5"/>
      <c r="AN108" s="5"/>
      <c r="AO108" s="5"/>
      <c r="AP108" s="5"/>
      <c r="AQ108" s="5"/>
      <c r="AR108" s="5"/>
      <c r="AS108" s="5"/>
      <c r="AT108" s="5"/>
      <c r="AU108" s="5"/>
      <c r="AV108" s="5"/>
      <c r="AW108" s="5"/>
      <c r="AX108" s="5"/>
      <c r="AY108" s="5"/>
      <c r="AZ108" s="5"/>
      <c r="BA108" s="5"/>
      <c r="BB108" s="4" t="s">
        <v>165</v>
      </c>
      <c r="BC108" s="32">
        <f t="shared" si="0"/>
        <v>1</v>
      </c>
      <c r="BD108" s="33">
        <f t="shared" si="0"/>
        <v>1</v>
      </c>
      <c r="BE108" s="52" t="s">
        <v>152</v>
      </c>
      <c r="BF108" s="42"/>
      <c r="BG108" s="40"/>
    </row>
    <row r="109" spans="1:59" s="43" customFormat="1" ht="159.75" customHeight="1" x14ac:dyDescent="0.25">
      <c r="A109" s="40"/>
      <c r="B109" s="41"/>
      <c r="C109" s="1">
        <v>8</v>
      </c>
      <c r="D109" s="165" t="s">
        <v>116</v>
      </c>
      <c r="E109" s="166"/>
      <c r="F109" s="5"/>
      <c r="G109" s="5"/>
      <c r="H109" s="5"/>
      <c r="I109" s="5"/>
      <c r="J109" s="5"/>
      <c r="K109" s="53"/>
      <c r="L109" s="5"/>
      <c r="M109" s="5"/>
      <c r="N109" s="5"/>
      <c r="O109" s="5"/>
      <c r="P109" s="5"/>
      <c r="Q109" s="5"/>
      <c r="R109" s="5"/>
      <c r="S109" s="5"/>
      <c r="T109" s="5"/>
      <c r="U109" s="5"/>
      <c r="V109" s="5"/>
      <c r="W109" s="53"/>
      <c r="X109" s="5"/>
      <c r="Y109" s="5"/>
      <c r="Z109" s="5"/>
      <c r="AA109" s="5"/>
      <c r="AB109" s="5"/>
      <c r="AC109" s="5"/>
      <c r="AD109" s="5"/>
      <c r="AE109" s="5"/>
      <c r="AF109" s="5"/>
      <c r="AG109" s="5"/>
      <c r="AH109" s="5"/>
      <c r="AI109" s="5"/>
      <c r="AJ109" s="5"/>
      <c r="AK109" s="5"/>
      <c r="AL109" s="5"/>
      <c r="AM109" s="53"/>
      <c r="AN109" s="5"/>
      <c r="AO109" s="5"/>
      <c r="AP109" s="5"/>
      <c r="AQ109" s="5"/>
      <c r="AR109" s="5"/>
      <c r="AS109" s="5"/>
      <c r="AT109" s="5"/>
      <c r="AU109" s="5"/>
      <c r="AV109" s="5"/>
      <c r="AW109" s="5"/>
      <c r="AX109" s="5"/>
      <c r="AY109" s="5"/>
      <c r="AZ109" s="5"/>
      <c r="BA109" s="5"/>
      <c r="BB109" s="4" t="s">
        <v>192</v>
      </c>
      <c r="BC109" s="32">
        <f>100/3*2/100</f>
        <v>0.66666666666666674</v>
      </c>
      <c r="BD109" s="33">
        <f>100/3*2/100</f>
        <v>0.66666666666666674</v>
      </c>
      <c r="BE109" s="52" t="s">
        <v>220</v>
      </c>
      <c r="BF109" s="42"/>
      <c r="BG109" s="40"/>
    </row>
    <row r="110" spans="1:59" s="43" customFormat="1" ht="322.5" customHeight="1" x14ac:dyDescent="0.25">
      <c r="A110" s="40"/>
      <c r="B110" s="41"/>
      <c r="C110" s="1">
        <v>9</v>
      </c>
      <c r="D110" s="181" t="s">
        <v>117</v>
      </c>
      <c r="E110" s="182"/>
      <c r="F110" s="5"/>
      <c r="G110" s="5"/>
      <c r="H110" s="5"/>
      <c r="I110" s="5"/>
      <c r="J110" s="5"/>
      <c r="K110" s="5"/>
      <c r="L110" s="5"/>
      <c r="M110" s="5"/>
      <c r="N110" s="51"/>
      <c r="O110" s="5"/>
      <c r="P110" s="5"/>
      <c r="Q110" s="5"/>
      <c r="R110" s="5"/>
      <c r="S110" s="5"/>
      <c r="T110" s="5"/>
      <c r="U110" s="5"/>
      <c r="V110" s="5"/>
      <c r="W110" s="5"/>
      <c r="X110" s="5"/>
      <c r="Y110" s="5"/>
      <c r="Z110" s="5"/>
      <c r="AA110" s="5"/>
      <c r="AB110" s="5"/>
      <c r="AC110" s="5"/>
      <c r="AD110" s="51"/>
      <c r="AE110" s="51"/>
      <c r="AF110" s="5"/>
      <c r="AG110" s="5"/>
      <c r="AH110" s="5"/>
      <c r="AI110" s="5"/>
      <c r="AJ110" s="5"/>
      <c r="AK110" s="5"/>
      <c r="AL110" s="5"/>
      <c r="AM110" s="5"/>
      <c r="AN110" s="5"/>
      <c r="AO110" s="5"/>
      <c r="AP110" s="51"/>
      <c r="AQ110" s="51"/>
      <c r="AR110" s="5"/>
      <c r="AS110" s="5"/>
      <c r="AT110" s="5"/>
      <c r="AU110" s="5"/>
      <c r="AV110" s="5"/>
      <c r="AW110" s="5"/>
      <c r="AX110" s="5"/>
      <c r="AY110" s="5"/>
      <c r="AZ110" s="5"/>
      <c r="BA110" s="5"/>
      <c r="BB110" s="4" t="s">
        <v>163</v>
      </c>
      <c r="BC110" s="32">
        <f>100/3*3/100</f>
        <v>1</v>
      </c>
      <c r="BD110" s="33">
        <f>100/3*3/100</f>
        <v>1</v>
      </c>
      <c r="BE110" s="52" t="s">
        <v>206</v>
      </c>
      <c r="BF110" s="42"/>
      <c r="BG110" s="40"/>
    </row>
    <row r="111" spans="1:59" s="43" customFormat="1" ht="186" customHeight="1" x14ac:dyDescent="0.25">
      <c r="A111" s="40"/>
      <c r="B111" s="41"/>
      <c r="C111" s="1">
        <v>10</v>
      </c>
      <c r="D111" s="165" t="s">
        <v>118</v>
      </c>
      <c r="E111" s="166"/>
      <c r="F111" s="5"/>
      <c r="G111" s="5"/>
      <c r="H111" s="5"/>
      <c r="I111" s="53"/>
      <c r="J111" s="5"/>
      <c r="K111" s="5"/>
      <c r="L111" s="5"/>
      <c r="M111" s="5"/>
      <c r="N111" s="5"/>
      <c r="O111" s="5"/>
      <c r="P111" s="5"/>
      <c r="Q111" s="5"/>
      <c r="R111" s="5"/>
      <c r="S111" s="5"/>
      <c r="T111" s="5"/>
      <c r="U111" s="53"/>
      <c r="V111" s="5"/>
      <c r="W111" s="5"/>
      <c r="X111" s="5"/>
      <c r="Y111" s="5"/>
      <c r="Z111" s="5"/>
      <c r="AA111" s="5"/>
      <c r="AB111" s="5"/>
      <c r="AC111" s="5"/>
      <c r="AD111" s="5"/>
      <c r="AE111" s="5"/>
      <c r="AF111" s="5"/>
      <c r="AG111" s="53"/>
      <c r="AH111" s="5"/>
      <c r="AI111" s="5"/>
      <c r="AJ111" s="5"/>
      <c r="AK111" s="5"/>
      <c r="AL111" s="5"/>
      <c r="AM111" s="5"/>
      <c r="AN111" s="5"/>
      <c r="AO111" s="5"/>
      <c r="AP111" s="5"/>
      <c r="AQ111" s="5"/>
      <c r="AR111" s="5"/>
      <c r="AS111" s="5"/>
      <c r="AT111" s="53"/>
      <c r="AU111" s="5"/>
      <c r="AV111" s="5"/>
      <c r="AW111" s="5"/>
      <c r="AX111" s="5"/>
      <c r="AY111" s="5"/>
      <c r="AZ111" s="5"/>
      <c r="BA111" s="5"/>
      <c r="BB111" s="4" t="s">
        <v>195</v>
      </c>
      <c r="BC111" s="32">
        <f>100/3*2/100</f>
        <v>0.66666666666666674</v>
      </c>
      <c r="BD111" s="33">
        <f>100/3*2/100</f>
        <v>0.66666666666666674</v>
      </c>
      <c r="BE111" s="52" t="s">
        <v>221</v>
      </c>
      <c r="BF111" s="42"/>
      <c r="BG111" s="40"/>
    </row>
    <row r="112" spans="1:59" s="43" customFormat="1" ht="71.25" customHeight="1" x14ac:dyDescent="0.25">
      <c r="A112" s="40"/>
      <c r="B112" s="41"/>
      <c r="C112" s="1">
        <v>11</v>
      </c>
      <c r="D112" s="163" t="s">
        <v>119</v>
      </c>
      <c r="E112" s="164"/>
      <c r="F112" s="5"/>
      <c r="G112" s="5"/>
      <c r="H112" s="5"/>
      <c r="I112" s="5"/>
      <c r="J112" s="5"/>
      <c r="K112" s="5"/>
      <c r="L112" s="54"/>
      <c r="M112" s="54"/>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4" t="s">
        <v>166</v>
      </c>
      <c r="BC112" s="32">
        <f>100/3*3/100</f>
        <v>1</v>
      </c>
      <c r="BD112" s="33">
        <f>100/3*3/100</f>
        <v>1</v>
      </c>
      <c r="BE112" s="52" t="s">
        <v>154</v>
      </c>
      <c r="BF112" s="42"/>
      <c r="BG112" s="40"/>
    </row>
    <row r="113" spans="1:59" s="43" customFormat="1" ht="186" customHeight="1" x14ac:dyDescent="0.25">
      <c r="A113" s="40"/>
      <c r="B113" s="41"/>
      <c r="C113" s="1">
        <v>12</v>
      </c>
      <c r="D113" s="165" t="s">
        <v>120</v>
      </c>
      <c r="E113" s="166"/>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3"/>
      <c r="AQ113" s="5"/>
      <c r="AR113" s="5"/>
      <c r="AS113" s="5"/>
      <c r="AT113" s="5"/>
      <c r="AU113" s="5"/>
      <c r="AV113" s="5"/>
      <c r="AW113" s="5"/>
      <c r="AX113" s="5"/>
      <c r="AY113" s="5"/>
      <c r="AZ113" s="5"/>
      <c r="BA113" s="5"/>
      <c r="BB113" s="4" t="s">
        <v>192</v>
      </c>
      <c r="BC113" s="32">
        <f>100/3*0/100</f>
        <v>0</v>
      </c>
      <c r="BD113" s="33">
        <f>100/3*0/100</f>
        <v>0</v>
      </c>
      <c r="BE113" s="52" t="s">
        <v>196</v>
      </c>
      <c r="BF113" s="42"/>
      <c r="BG113" s="40"/>
    </row>
    <row r="114" spans="1:59" s="43" customFormat="1" ht="195.75" customHeight="1" x14ac:dyDescent="0.25">
      <c r="A114" s="40"/>
      <c r="B114" s="41"/>
      <c r="C114" s="1">
        <v>13</v>
      </c>
      <c r="D114" s="163" t="s">
        <v>121</v>
      </c>
      <c r="E114" s="164"/>
      <c r="F114" s="5"/>
      <c r="G114" s="5"/>
      <c r="H114" s="5"/>
      <c r="I114" s="54"/>
      <c r="J114" s="5"/>
      <c r="K114" s="5"/>
      <c r="L114" s="5"/>
      <c r="M114" s="5"/>
      <c r="N114" s="5"/>
      <c r="O114" s="5"/>
      <c r="P114" s="5"/>
      <c r="Q114" s="5"/>
      <c r="R114" s="54"/>
      <c r="S114" s="5"/>
      <c r="T114" s="5"/>
      <c r="U114" s="5"/>
      <c r="V114" s="5"/>
      <c r="W114" s="5"/>
      <c r="X114" s="5"/>
      <c r="Y114" s="5"/>
      <c r="Z114" s="55"/>
      <c r="AA114" s="5"/>
      <c r="AB114" s="5"/>
      <c r="AC114" s="5"/>
      <c r="AD114" s="54"/>
      <c r="AE114" s="5"/>
      <c r="AF114" s="5"/>
      <c r="AG114" s="5"/>
      <c r="AH114" s="5"/>
      <c r="AI114" s="5"/>
      <c r="AJ114" s="5"/>
      <c r="AK114" s="5"/>
      <c r="AL114" s="5"/>
      <c r="AM114" s="5"/>
      <c r="AN114" s="55"/>
      <c r="AO114" s="55"/>
      <c r="AP114" s="54"/>
      <c r="AQ114" s="5"/>
      <c r="AR114" s="5"/>
      <c r="AS114" s="5"/>
      <c r="AT114" s="5"/>
      <c r="AU114" s="5"/>
      <c r="AV114" s="5"/>
      <c r="AW114" s="5"/>
      <c r="AX114" s="55"/>
      <c r="AY114" s="55"/>
      <c r="AZ114" s="5"/>
      <c r="BA114" s="5"/>
      <c r="BB114" s="4" t="s">
        <v>167</v>
      </c>
      <c r="BC114" s="32">
        <f>100/3*3/100</f>
        <v>1</v>
      </c>
      <c r="BD114" s="33">
        <f>100/3*3/100</f>
        <v>1</v>
      </c>
      <c r="BE114" s="52" t="s">
        <v>222</v>
      </c>
      <c r="BF114" s="42"/>
      <c r="BG114" s="40"/>
    </row>
    <row r="115" spans="1:59" s="43" customFormat="1" ht="214.5" customHeight="1" x14ac:dyDescent="0.25">
      <c r="A115" s="40"/>
      <c r="B115" s="41"/>
      <c r="C115" s="1">
        <v>14</v>
      </c>
      <c r="D115" s="167" t="s">
        <v>122</v>
      </c>
      <c r="E115" s="168"/>
      <c r="F115" s="5"/>
      <c r="G115" s="5"/>
      <c r="H115" s="5"/>
      <c r="I115" s="55"/>
      <c r="J115" s="5"/>
      <c r="K115" s="5"/>
      <c r="L115" s="5"/>
      <c r="M115" s="5"/>
      <c r="N115" s="5"/>
      <c r="O115" s="5"/>
      <c r="P115" s="5"/>
      <c r="Q115" s="5"/>
      <c r="R115" s="55"/>
      <c r="S115" s="5"/>
      <c r="T115" s="5"/>
      <c r="U115" s="5"/>
      <c r="V115" s="5"/>
      <c r="W115" s="5"/>
      <c r="X115" s="57"/>
      <c r="Y115" s="57"/>
      <c r="Z115" s="55"/>
      <c r="AA115" s="5"/>
      <c r="AB115" s="5"/>
      <c r="AC115" s="5"/>
      <c r="AD115" s="55"/>
      <c r="AE115" s="5"/>
      <c r="AF115" s="5"/>
      <c r="AG115" s="5"/>
      <c r="AH115" s="5"/>
      <c r="AI115" s="5"/>
      <c r="AJ115" s="5"/>
      <c r="AK115" s="5"/>
      <c r="AL115" s="5"/>
      <c r="AM115" s="5"/>
      <c r="AN115" s="57"/>
      <c r="AO115" s="57"/>
      <c r="AP115" s="55"/>
      <c r="AQ115" s="5"/>
      <c r="AR115" s="5"/>
      <c r="AS115" s="5"/>
      <c r="AT115" s="5"/>
      <c r="AU115" s="5"/>
      <c r="AV115" s="5"/>
      <c r="AW115" s="5"/>
      <c r="AX115" s="55"/>
      <c r="AY115" s="55"/>
      <c r="AZ115" s="5"/>
      <c r="BA115" s="5"/>
      <c r="BB115" s="4" t="s">
        <v>163</v>
      </c>
      <c r="BC115" s="32">
        <f>100/3*3/100</f>
        <v>1</v>
      </c>
      <c r="BD115" s="33">
        <f>100/3*3/100</f>
        <v>1</v>
      </c>
      <c r="BE115" s="52" t="s">
        <v>202</v>
      </c>
      <c r="BF115" s="42"/>
      <c r="BG115" s="40"/>
    </row>
    <row r="116" spans="1:59" s="43" customFormat="1" ht="187.5" customHeight="1" x14ac:dyDescent="0.25">
      <c r="A116" s="40"/>
      <c r="B116" s="41"/>
      <c r="C116" s="1">
        <v>15</v>
      </c>
      <c r="D116" s="169" t="s">
        <v>123</v>
      </c>
      <c r="E116" s="170"/>
      <c r="F116" s="5"/>
      <c r="G116" s="5"/>
      <c r="H116" s="5"/>
      <c r="I116" s="5"/>
      <c r="J116" s="5"/>
      <c r="K116" s="5"/>
      <c r="L116" s="5"/>
      <c r="M116" s="5"/>
      <c r="N116" s="5"/>
      <c r="O116" s="5"/>
      <c r="P116" s="5"/>
      <c r="Q116" s="5"/>
      <c r="R116" s="57"/>
      <c r="S116" s="5"/>
      <c r="T116" s="5"/>
      <c r="U116" s="5"/>
      <c r="V116" s="5"/>
      <c r="W116" s="5"/>
      <c r="X116" s="5"/>
      <c r="Y116" s="5"/>
      <c r="Z116" s="5"/>
      <c r="AA116" s="5"/>
      <c r="AB116" s="5"/>
      <c r="AC116" s="5"/>
      <c r="AD116" s="57"/>
      <c r="AE116" s="5"/>
      <c r="AF116" s="5"/>
      <c r="AG116" s="5"/>
      <c r="AH116" s="5"/>
      <c r="AI116" s="5"/>
      <c r="AJ116" s="5"/>
      <c r="AK116" s="5"/>
      <c r="AL116" s="5"/>
      <c r="AM116" s="5"/>
      <c r="AN116" s="5"/>
      <c r="AO116" s="5"/>
      <c r="AP116" s="57"/>
      <c r="AQ116" s="5"/>
      <c r="AR116" s="5"/>
      <c r="AS116" s="5"/>
      <c r="AT116" s="5"/>
      <c r="AU116" s="5"/>
      <c r="AV116" s="5"/>
      <c r="AW116" s="5"/>
      <c r="AX116" s="5"/>
      <c r="AY116" s="5"/>
      <c r="AZ116" s="5"/>
      <c r="BA116" s="5"/>
      <c r="BB116" s="4" t="s">
        <v>168</v>
      </c>
      <c r="BC116" s="32">
        <f>100/3*0/100</f>
        <v>0</v>
      </c>
      <c r="BD116" s="33">
        <f>100/3*0/100</f>
        <v>0</v>
      </c>
      <c r="BE116" s="52" t="s">
        <v>201</v>
      </c>
      <c r="BF116" s="42"/>
      <c r="BG116" s="40"/>
    </row>
    <row r="117" spans="1:59" s="43" customFormat="1" x14ac:dyDescent="0.25">
      <c r="A117" s="40"/>
      <c r="B117" s="41"/>
      <c r="C117" s="25"/>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132" t="s">
        <v>156</v>
      </c>
      <c r="AM117" s="132"/>
      <c r="AN117" s="132"/>
      <c r="AO117" s="132"/>
      <c r="AP117" s="132"/>
      <c r="AQ117" s="132"/>
      <c r="AR117" s="132"/>
      <c r="AS117" s="132"/>
      <c r="AT117" s="132"/>
      <c r="AU117" s="132"/>
      <c r="AV117" s="132"/>
      <c r="AW117" s="132"/>
      <c r="AX117" s="132"/>
      <c r="AY117" s="132"/>
      <c r="AZ117" s="132"/>
      <c r="BA117" s="132"/>
      <c r="BB117" s="27">
        <f>SUM(BC102:BC116)/15</f>
        <v>0.71111111111111114</v>
      </c>
      <c r="BC117" s="133" t="s">
        <v>157</v>
      </c>
      <c r="BD117" s="133"/>
      <c r="BE117" s="28">
        <f>SUM(BD102:BD116)/15</f>
        <v>0.71111111111111114</v>
      </c>
      <c r="BF117" s="42"/>
      <c r="BG117" s="40"/>
    </row>
    <row r="118" spans="1:59" s="43" customFormat="1" x14ac:dyDescent="0.25">
      <c r="A118" s="40"/>
      <c r="B118" s="41"/>
      <c r="C118" s="19"/>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1"/>
      <c r="AM118" s="21"/>
      <c r="AN118" s="21"/>
      <c r="AO118" s="21"/>
      <c r="AP118" s="21"/>
      <c r="AQ118" s="21"/>
      <c r="AR118" s="21"/>
      <c r="AS118" s="21"/>
      <c r="AT118" s="21"/>
      <c r="AU118" s="21"/>
      <c r="AV118" s="21"/>
      <c r="AW118" s="21"/>
      <c r="AX118" s="21"/>
      <c r="AY118" s="21"/>
      <c r="AZ118" s="21"/>
      <c r="BA118" s="21"/>
      <c r="BB118" s="22"/>
      <c r="BC118" s="23"/>
      <c r="BD118" s="23"/>
      <c r="BE118" s="24"/>
      <c r="BF118" s="42"/>
      <c r="BG118" s="40"/>
    </row>
    <row r="119" spans="1:59" s="43" customFormat="1" x14ac:dyDescent="0.25">
      <c r="A119" s="40"/>
      <c r="B119" s="41"/>
      <c r="C119" s="127" t="s">
        <v>124</v>
      </c>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28"/>
      <c r="AX119" s="128"/>
      <c r="AY119" s="128"/>
      <c r="AZ119" s="128"/>
      <c r="BA119" s="128"/>
      <c r="BB119" s="128"/>
      <c r="BC119" s="128"/>
      <c r="BD119" s="128"/>
      <c r="BE119" s="129"/>
      <c r="BF119" s="42"/>
      <c r="BG119" s="40"/>
    </row>
    <row r="120" spans="1:59" s="43" customFormat="1" ht="75" customHeight="1" x14ac:dyDescent="0.25">
      <c r="A120" s="40"/>
      <c r="B120" s="41"/>
      <c r="C120" s="1">
        <v>1</v>
      </c>
      <c r="D120" s="142" t="s">
        <v>125</v>
      </c>
      <c r="E120" s="143"/>
      <c r="F120" s="5"/>
      <c r="G120" s="5"/>
      <c r="H120" s="5"/>
      <c r="I120" s="5"/>
      <c r="J120" s="5"/>
      <c r="K120" s="5"/>
      <c r="L120" s="5"/>
      <c r="M120" s="5"/>
      <c r="N120" s="5"/>
      <c r="O120" s="5"/>
      <c r="P120" s="5"/>
      <c r="Q120" s="5"/>
      <c r="R120" s="55"/>
      <c r="S120" s="5"/>
      <c r="T120" s="5"/>
      <c r="U120" s="5"/>
      <c r="V120" s="5"/>
      <c r="W120" s="5"/>
      <c r="X120" s="5"/>
      <c r="Y120" s="5"/>
      <c r="Z120" s="5"/>
      <c r="AA120" s="5"/>
      <c r="AB120" s="5"/>
      <c r="AC120" s="5"/>
      <c r="AD120" s="5"/>
      <c r="AE120" s="55"/>
      <c r="AF120" s="5"/>
      <c r="AG120" s="5"/>
      <c r="AH120" s="5"/>
      <c r="AI120" s="5"/>
      <c r="AJ120" s="5"/>
      <c r="AK120" s="5"/>
      <c r="AL120" s="5"/>
      <c r="AM120" s="5"/>
      <c r="AN120" s="5"/>
      <c r="AO120" s="5"/>
      <c r="AP120" s="5"/>
      <c r="AQ120" s="55"/>
      <c r="AR120" s="5"/>
      <c r="AS120" s="58"/>
      <c r="AT120" s="58"/>
      <c r="AU120" s="5"/>
      <c r="AV120" s="5"/>
      <c r="AW120" s="5"/>
      <c r="AX120" s="5"/>
      <c r="AY120" s="5"/>
      <c r="AZ120" s="5"/>
      <c r="BA120" s="5"/>
      <c r="BB120" s="18" t="s">
        <v>126</v>
      </c>
      <c r="BC120" s="32">
        <f>100/3*1/100</f>
        <v>0.33333333333333337</v>
      </c>
      <c r="BD120" s="33">
        <f>100/3*1/100</f>
        <v>0.33333333333333337</v>
      </c>
      <c r="BE120" s="52" t="s">
        <v>203</v>
      </c>
      <c r="BF120" s="42"/>
      <c r="BG120" s="40"/>
    </row>
    <row r="121" spans="1:59" s="43" customFormat="1" ht="408.75" customHeight="1" x14ac:dyDescent="0.25">
      <c r="A121" s="40"/>
      <c r="B121" s="41"/>
      <c r="C121" s="1">
        <v>2</v>
      </c>
      <c r="D121" s="159" t="s">
        <v>127</v>
      </c>
      <c r="E121" s="160"/>
      <c r="F121" s="5"/>
      <c r="G121" s="5"/>
      <c r="H121" s="5"/>
      <c r="I121" s="5"/>
      <c r="J121" s="5"/>
      <c r="K121" s="5"/>
      <c r="L121" s="5"/>
      <c r="M121" s="5"/>
      <c r="N121" s="5"/>
      <c r="O121" s="5"/>
      <c r="P121" s="5"/>
      <c r="Q121" s="59"/>
      <c r="R121" s="55"/>
      <c r="S121" s="5"/>
      <c r="T121" s="5"/>
      <c r="U121" s="5"/>
      <c r="V121" s="5"/>
      <c r="W121" s="5"/>
      <c r="X121" s="5"/>
      <c r="Y121" s="5"/>
      <c r="Z121" s="5"/>
      <c r="AA121" s="5"/>
      <c r="AB121" s="5"/>
      <c r="AC121" s="5"/>
      <c r="AD121" s="5"/>
      <c r="AE121" s="55"/>
      <c r="AF121" s="5"/>
      <c r="AG121" s="59"/>
      <c r="AH121" s="5"/>
      <c r="AI121" s="5"/>
      <c r="AJ121" s="5"/>
      <c r="AK121" s="5"/>
      <c r="AL121" s="5"/>
      <c r="AM121" s="5"/>
      <c r="AN121" s="5"/>
      <c r="AO121" s="5"/>
      <c r="AP121" s="5"/>
      <c r="AQ121" s="55"/>
      <c r="AR121" s="5"/>
      <c r="AS121" s="55"/>
      <c r="AT121" s="60"/>
      <c r="AU121" s="5"/>
      <c r="AV121" s="5"/>
      <c r="AW121" s="5"/>
      <c r="AX121" s="5"/>
      <c r="AY121" s="5"/>
      <c r="AZ121" s="5"/>
      <c r="BA121" s="5"/>
      <c r="BB121" s="4" t="s">
        <v>197</v>
      </c>
      <c r="BC121" s="32">
        <f t="shared" ref="BC121:BD123" si="1">100/3*2/100</f>
        <v>0.66666666666666674</v>
      </c>
      <c r="BD121" s="33">
        <f t="shared" si="1"/>
        <v>0.66666666666666674</v>
      </c>
      <c r="BE121" s="52" t="s">
        <v>223</v>
      </c>
      <c r="BF121" s="42"/>
      <c r="BG121" s="40"/>
    </row>
    <row r="122" spans="1:59" s="43" customFormat="1" ht="228" customHeight="1" x14ac:dyDescent="0.25">
      <c r="A122" s="40"/>
      <c r="B122" s="41"/>
      <c r="C122" s="1">
        <v>3</v>
      </c>
      <c r="D122" s="149" t="s">
        <v>128</v>
      </c>
      <c r="E122" s="150"/>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4" t="s">
        <v>169</v>
      </c>
      <c r="BC122" s="32">
        <f>100/3*3/100</f>
        <v>1</v>
      </c>
      <c r="BD122" s="33">
        <f>100/3*3/100</f>
        <v>1</v>
      </c>
      <c r="BE122" s="271" t="s">
        <v>224</v>
      </c>
      <c r="BF122" s="42"/>
      <c r="BG122" s="40"/>
    </row>
    <row r="123" spans="1:59" s="43" customFormat="1" ht="227.25" customHeight="1" x14ac:dyDescent="0.25">
      <c r="A123" s="40"/>
      <c r="B123" s="41"/>
      <c r="C123" s="1">
        <v>4</v>
      </c>
      <c r="D123" s="161" t="s">
        <v>129</v>
      </c>
      <c r="E123" s="162"/>
      <c r="F123" s="5"/>
      <c r="G123" s="5"/>
      <c r="H123" s="5"/>
      <c r="I123" s="5"/>
      <c r="J123" s="5"/>
      <c r="K123" s="55"/>
      <c r="L123" s="55"/>
      <c r="M123" s="62"/>
      <c r="N123" s="62"/>
      <c r="O123" s="5"/>
      <c r="P123" s="5"/>
      <c r="Q123" s="5"/>
      <c r="R123" s="5"/>
      <c r="S123" s="5"/>
      <c r="T123" s="5"/>
      <c r="U123" s="5"/>
      <c r="V123" s="5"/>
      <c r="W123" s="5"/>
      <c r="X123" s="5"/>
      <c r="Y123" s="5"/>
      <c r="Z123" s="5"/>
      <c r="AA123" s="5"/>
      <c r="AB123" s="5"/>
      <c r="AC123" s="5"/>
      <c r="AD123" s="5"/>
      <c r="AE123" s="5"/>
      <c r="AF123" s="5"/>
      <c r="AG123" s="5"/>
      <c r="AH123" s="58"/>
      <c r="AI123" s="58"/>
      <c r="AJ123" s="5"/>
      <c r="AK123" s="5"/>
      <c r="AL123" s="5"/>
      <c r="AM123" s="5"/>
      <c r="AN123" s="5"/>
      <c r="AO123" s="5"/>
      <c r="AP123" s="5"/>
      <c r="AQ123" s="5"/>
      <c r="AR123" s="5"/>
      <c r="AS123" s="5"/>
      <c r="AT123" s="5"/>
      <c r="AU123" s="5"/>
      <c r="AV123" s="5"/>
      <c r="AW123" s="5"/>
      <c r="AX123" s="5"/>
      <c r="AY123" s="5"/>
      <c r="AZ123" s="5"/>
      <c r="BA123" s="5"/>
      <c r="BB123" s="4" t="s">
        <v>164</v>
      </c>
      <c r="BC123" s="32">
        <f t="shared" si="1"/>
        <v>0.66666666666666674</v>
      </c>
      <c r="BD123" s="33">
        <f t="shared" si="1"/>
        <v>0.66666666666666674</v>
      </c>
      <c r="BE123" s="52" t="s">
        <v>204</v>
      </c>
      <c r="BF123" s="42"/>
      <c r="BG123" s="40"/>
    </row>
    <row r="124" spans="1:59" s="43" customFormat="1" ht="240" customHeight="1" x14ac:dyDescent="0.25">
      <c r="A124" s="40"/>
      <c r="B124" s="41"/>
      <c r="C124" s="1">
        <v>5</v>
      </c>
      <c r="D124" s="153" t="s">
        <v>130</v>
      </c>
      <c r="E124" s="154"/>
      <c r="F124" s="5"/>
      <c r="G124" s="5"/>
      <c r="H124" s="5"/>
      <c r="I124" s="5"/>
      <c r="J124" s="5"/>
      <c r="K124" s="5"/>
      <c r="L124" s="5"/>
      <c r="M124" s="5"/>
      <c r="N124" s="5"/>
      <c r="O124" s="5"/>
      <c r="P124" s="5"/>
      <c r="Q124" s="5"/>
      <c r="R124" s="5"/>
      <c r="S124" s="5"/>
      <c r="T124" s="5"/>
      <c r="U124" s="5"/>
      <c r="V124" s="63"/>
      <c r="W124" s="63"/>
      <c r="X124" s="63"/>
      <c r="Y124" s="63"/>
      <c r="Z124" s="5"/>
      <c r="AA124" s="5"/>
      <c r="AB124" s="5"/>
      <c r="AC124" s="5"/>
      <c r="AD124" s="63"/>
      <c r="AE124" s="63"/>
      <c r="AF124" s="5"/>
      <c r="AG124" s="5"/>
      <c r="AH124" s="5"/>
      <c r="AI124" s="5"/>
      <c r="AJ124" s="5"/>
      <c r="AK124" s="5"/>
      <c r="AL124" s="5"/>
      <c r="AM124" s="5"/>
      <c r="AN124" s="5"/>
      <c r="AO124" s="5"/>
      <c r="AP124" s="64"/>
      <c r="AQ124" s="64"/>
      <c r="AR124" s="5"/>
      <c r="AS124" s="5"/>
      <c r="AT124" s="5"/>
      <c r="AU124" s="5"/>
      <c r="AV124" s="5"/>
      <c r="AW124" s="5"/>
      <c r="AX124" s="5"/>
      <c r="AY124" s="5"/>
      <c r="AZ124" s="5"/>
      <c r="BA124" s="5"/>
      <c r="BB124" s="4" t="s">
        <v>170</v>
      </c>
      <c r="BC124" s="32">
        <f t="shared" ref="BC124:BD131" si="2">100/3*3/100</f>
        <v>1</v>
      </c>
      <c r="BD124" s="33">
        <f t="shared" si="2"/>
        <v>1</v>
      </c>
      <c r="BE124" s="52" t="s">
        <v>207</v>
      </c>
      <c r="BF124" s="42"/>
      <c r="BG124" s="40"/>
    </row>
    <row r="125" spans="1:59" s="43" customFormat="1" ht="276" customHeight="1" x14ac:dyDescent="0.25">
      <c r="A125" s="40"/>
      <c r="B125" s="41"/>
      <c r="C125" s="90">
        <v>6</v>
      </c>
      <c r="D125" s="176" t="s">
        <v>131</v>
      </c>
      <c r="E125" s="177"/>
      <c r="F125" s="90"/>
      <c r="G125" s="90"/>
      <c r="H125" s="90"/>
      <c r="I125" s="90"/>
      <c r="J125" s="90"/>
      <c r="K125" s="90"/>
      <c r="L125" s="90"/>
      <c r="M125" s="90"/>
      <c r="N125" s="90"/>
      <c r="O125" s="90"/>
      <c r="P125" s="90"/>
      <c r="Q125" s="90"/>
      <c r="R125" s="90"/>
      <c r="S125" s="90"/>
      <c r="T125" s="90"/>
      <c r="U125" s="90"/>
      <c r="V125" s="92"/>
      <c r="W125" s="92"/>
      <c r="X125" s="92"/>
      <c r="Y125" s="92"/>
      <c r="Z125" s="90"/>
      <c r="AA125" s="90"/>
      <c r="AB125" s="90"/>
      <c r="AC125" s="90"/>
      <c r="AD125" s="92"/>
      <c r="AE125" s="92"/>
      <c r="AF125" s="90"/>
      <c r="AG125" s="90"/>
      <c r="AH125" s="90"/>
      <c r="AI125" s="90"/>
      <c r="AJ125" s="90"/>
      <c r="AK125" s="90"/>
      <c r="AL125" s="90"/>
      <c r="AM125" s="90"/>
      <c r="AN125" s="90"/>
      <c r="AO125" s="90"/>
      <c r="AP125" s="92"/>
      <c r="AQ125" s="92"/>
      <c r="AR125" s="90"/>
      <c r="AS125" s="90"/>
      <c r="AT125" s="90"/>
      <c r="AU125" s="90"/>
      <c r="AV125" s="90"/>
      <c r="AW125" s="90"/>
      <c r="AX125" s="90"/>
      <c r="AY125" s="90"/>
      <c r="AZ125" s="90"/>
      <c r="BA125" s="90"/>
      <c r="BB125" s="174" t="s">
        <v>171</v>
      </c>
      <c r="BC125" s="103">
        <f t="shared" si="2"/>
        <v>1</v>
      </c>
      <c r="BD125" s="107">
        <f t="shared" si="2"/>
        <v>1</v>
      </c>
      <c r="BE125" s="111" t="s">
        <v>208</v>
      </c>
      <c r="BF125" s="42"/>
      <c r="BG125" s="40"/>
    </row>
    <row r="126" spans="1:59" s="43" customFormat="1" ht="289.5" customHeight="1" x14ac:dyDescent="0.25">
      <c r="A126" s="40"/>
      <c r="B126" s="41"/>
      <c r="C126" s="91"/>
      <c r="D126" s="178"/>
      <c r="E126" s="179"/>
      <c r="F126" s="91"/>
      <c r="G126" s="91"/>
      <c r="H126" s="91"/>
      <c r="I126" s="91"/>
      <c r="J126" s="91"/>
      <c r="K126" s="91"/>
      <c r="L126" s="91"/>
      <c r="M126" s="91"/>
      <c r="N126" s="91"/>
      <c r="O126" s="91"/>
      <c r="P126" s="91"/>
      <c r="Q126" s="91"/>
      <c r="R126" s="91"/>
      <c r="S126" s="91"/>
      <c r="T126" s="91"/>
      <c r="U126" s="91"/>
      <c r="V126" s="93"/>
      <c r="W126" s="93"/>
      <c r="X126" s="93"/>
      <c r="Y126" s="93"/>
      <c r="Z126" s="91"/>
      <c r="AA126" s="91"/>
      <c r="AB126" s="91"/>
      <c r="AC126" s="91"/>
      <c r="AD126" s="93"/>
      <c r="AE126" s="93"/>
      <c r="AF126" s="91"/>
      <c r="AG126" s="91"/>
      <c r="AH126" s="91"/>
      <c r="AI126" s="91"/>
      <c r="AJ126" s="91"/>
      <c r="AK126" s="91"/>
      <c r="AL126" s="91"/>
      <c r="AM126" s="91"/>
      <c r="AN126" s="91"/>
      <c r="AO126" s="91"/>
      <c r="AP126" s="93"/>
      <c r="AQ126" s="93"/>
      <c r="AR126" s="91"/>
      <c r="AS126" s="91"/>
      <c r="AT126" s="91"/>
      <c r="AU126" s="91"/>
      <c r="AV126" s="91"/>
      <c r="AW126" s="91"/>
      <c r="AX126" s="91"/>
      <c r="AY126" s="91"/>
      <c r="AZ126" s="91"/>
      <c r="BA126" s="91"/>
      <c r="BB126" s="175"/>
      <c r="BC126" s="173"/>
      <c r="BD126" s="172"/>
      <c r="BE126" s="171"/>
      <c r="BF126" s="42"/>
      <c r="BG126" s="40"/>
    </row>
    <row r="127" spans="1:59" s="43" customFormat="1" ht="294.75" customHeight="1" x14ac:dyDescent="0.25">
      <c r="A127" s="40"/>
      <c r="B127" s="41"/>
      <c r="C127" s="1">
        <v>7</v>
      </c>
      <c r="D127" s="140" t="s">
        <v>132</v>
      </c>
      <c r="E127" s="141"/>
      <c r="F127" s="5"/>
      <c r="G127" s="5"/>
      <c r="H127" s="5"/>
      <c r="I127" s="5"/>
      <c r="J127" s="5"/>
      <c r="K127" s="5"/>
      <c r="L127" s="5"/>
      <c r="M127" s="5"/>
      <c r="N127" s="5"/>
      <c r="O127" s="5"/>
      <c r="P127" s="5"/>
      <c r="Q127" s="5"/>
      <c r="R127" s="5"/>
      <c r="S127" s="5"/>
      <c r="T127" s="5"/>
      <c r="U127" s="55"/>
      <c r="V127" s="60"/>
      <c r="W127" s="60"/>
      <c r="X127" s="60"/>
      <c r="Y127" s="60"/>
      <c r="Z127" s="5"/>
      <c r="AA127" s="5"/>
      <c r="AB127" s="5"/>
      <c r="AC127" s="5"/>
      <c r="AD127" s="60"/>
      <c r="AE127" s="60"/>
      <c r="AF127" s="5"/>
      <c r="AG127" s="5"/>
      <c r="AH127" s="5"/>
      <c r="AI127" s="5"/>
      <c r="AJ127" s="5"/>
      <c r="AK127" s="5"/>
      <c r="AL127" s="5"/>
      <c r="AM127" s="5"/>
      <c r="AN127" s="5"/>
      <c r="AO127" s="5"/>
      <c r="AP127" s="60"/>
      <c r="AQ127" s="60"/>
      <c r="AR127" s="5"/>
      <c r="AS127" s="5"/>
      <c r="AT127" s="5"/>
      <c r="AU127" s="5"/>
      <c r="AV127" s="5"/>
      <c r="AW127" s="5"/>
      <c r="AX127" s="5"/>
      <c r="AY127" s="5"/>
      <c r="AZ127" s="5"/>
      <c r="BA127" s="5"/>
      <c r="BB127" s="4" t="s">
        <v>172</v>
      </c>
      <c r="BC127" s="32">
        <f t="shared" si="2"/>
        <v>1</v>
      </c>
      <c r="BD127" s="33">
        <f t="shared" si="2"/>
        <v>1</v>
      </c>
      <c r="BE127" s="52" t="s">
        <v>209</v>
      </c>
      <c r="BF127" s="42"/>
      <c r="BG127" s="40"/>
    </row>
    <row r="128" spans="1:59" s="43" customFormat="1" ht="363" customHeight="1" x14ac:dyDescent="0.25">
      <c r="A128" s="40"/>
      <c r="B128" s="41"/>
      <c r="C128" s="1">
        <v>8</v>
      </c>
      <c r="D128" s="149" t="s">
        <v>133</v>
      </c>
      <c r="E128" s="150"/>
      <c r="F128" s="5"/>
      <c r="G128" s="5"/>
      <c r="H128" s="61"/>
      <c r="I128" s="5"/>
      <c r="J128" s="5"/>
      <c r="K128" s="5"/>
      <c r="L128" s="5"/>
      <c r="M128" s="5"/>
      <c r="N128" s="5"/>
      <c r="O128" s="5"/>
      <c r="P128" s="5"/>
      <c r="Q128" s="5"/>
      <c r="R128" s="5"/>
      <c r="S128" s="5"/>
      <c r="T128" s="5"/>
      <c r="U128" s="5"/>
      <c r="V128" s="5"/>
      <c r="W128" s="5"/>
      <c r="X128" s="5"/>
      <c r="Y128" s="5"/>
      <c r="Z128" s="5"/>
      <c r="AA128" s="5"/>
      <c r="AB128" s="5"/>
      <c r="AC128" s="5"/>
      <c r="AD128" s="61"/>
      <c r="AE128" s="61"/>
      <c r="AF128" s="5"/>
      <c r="AG128" s="5"/>
      <c r="AH128" s="5"/>
      <c r="AI128" s="5"/>
      <c r="AJ128" s="5"/>
      <c r="AK128" s="5"/>
      <c r="AL128" s="5"/>
      <c r="AM128" s="5"/>
      <c r="AN128" s="5"/>
      <c r="AO128" s="5"/>
      <c r="AP128" s="61"/>
      <c r="AQ128" s="61"/>
      <c r="AR128" s="5"/>
      <c r="AS128" s="5"/>
      <c r="AT128" s="5"/>
      <c r="AU128" s="5"/>
      <c r="AV128" s="5"/>
      <c r="AW128" s="5"/>
      <c r="AX128" s="5"/>
      <c r="AY128" s="5"/>
      <c r="AZ128" s="5"/>
      <c r="BA128" s="5"/>
      <c r="BB128" s="4" t="s">
        <v>174</v>
      </c>
      <c r="BC128" s="32">
        <f t="shared" si="2"/>
        <v>1</v>
      </c>
      <c r="BD128" s="33">
        <f t="shared" si="2"/>
        <v>1</v>
      </c>
      <c r="BE128" s="52" t="s">
        <v>210</v>
      </c>
      <c r="BF128" s="42"/>
      <c r="BG128" s="40"/>
    </row>
    <row r="129" spans="1:59" s="43" customFormat="1" ht="211.5" customHeight="1" x14ac:dyDescent="0.25">
      <c r="A129" s="40"/>
      <c r="B129" s="41"/>
      <c r="C129" s="1">
        <v>9</v>
      </c>
      <c r="D129" s="151" t="s">
        <v>134</v>
      </c>
      <c r="E129" s="152"/>
      <c r="F129" s="5"/>
      <c r="G129" s="5"/>
      <c r="H129" s="5"/>
      <c r="I129" s="5"/>
      <c r="J129" s="5"/>
      <c r="K129" s="5"/>
      <c r="L129" s="5"/>
      <c r="M129" s="5"/>
      <c r="N129" s="5"/>
      <c r="O129" s="5"/>
      <c r="P129" s="5"/>
      <c r="Q129" s="5"/>
      <c r="R129" s="58"/>
      <c r="S129" s="5"/>
      <c r="T129" s="5"/>
      <c r="U129" s="5"/>
      <c r="V129" s="5"/>
      <c r="W129" s="5"/>
      <c r="X129" s="5"/>
      <c r="Y129" s="5"/>
      <c r="Z129" s="5"/>
      <c r="AA129" s="5"/>
      <c r="AB129" s="5"/>
      <c r="AC129" s="5"/>
      <c r="AD129" s="58"/>
      <c r="AE129" s="58"/>
      <c r="AF129" s="5"/>
      <c r="AG129" s="5"/>
      <c r="AH129" s="5"/>
      <c r="AI129" s="5"/>
      <c r="AJ129" s="5"/>
      <c r="AK129" s="5"/>
      <c r="AL129" s="5"/>
      <c r="AM129" s="5"/>
      <c r="AN129" s="5"/>
      <c r="AO129" s="5"/>
      <c r="AP129" s="58"/>
      <c r="AQ129" s="58"/>
      <c r="AR129" s="5"/>
      <c r="AS129" s="5"/>
      <c r="AT129" s="5"/>
      <c r="AU129" s="5"/>
      <c r="AV129" s="5"/>
      <c r="AW129" s="5"/>
      <c r="AX129" s="5"/>
      <c r="AY129" s="5"/>
      <c r="AZ129" s="5"/>
      <c r="BA129" s="5"/>
      <c r="BB129" s="4" t="s">
        <v>170</v>
      </c>
      <c r="BC129" s="32">
        <f t="shared" si="2"/>
        <v>1</v>
      </c>
      <c r="BD129" s="33">
        <f t="shared" si="2"/>
        <v>1</v>
      </c>
      <c r="BE129" s="52" t="s">
        <v>215</v>
      </c>
      <c r="BF129" s="42"/>
      <c r="BG129" s="40"/>
    </row>
    <row r="130" spans="1:59" s="43" customFormat="1" ht="327.75" customHeight="1" x14ac:dyDescent="0.25">
      <c r="A130" s="40"/>
      <c r="B130" s="41"/>
      <c r="C130" s="1">
        <v>10</v>
      </c>
      <c r="D130" s="153" t="s">
        <v>135</v>
      </c>
      <c r="E130" s="154"/>
      <c r="F130" s="5"/>
      <c r="G130" s="5"/>
      <c r="H130" s="5"/>
      <c r="I130" s="5"/>
      <c r="J130" s="5"/>
      <c r="K130" s="5"/>
      <c r="L130" s="5"/>
      <c r="M130" s="5"/>
      <c r="N130" s="5"/>
      <c r="O130" s="5"/>
      <c r="P130" s="5"/>
      <c r="Q130" s="5"/>
      <c r="R130" s="5"/>
      <c r="S130" s="5"/>
      <c r="T130" s="66"/>
      <c r="U130" s="66"/>
      <c r="V130" s="5"/>
      <c r="W130" s="5"/>
      <c r="X130" s="5"/>
      <c r="Y130" s="5"/>
      <c r="Z130" s="5"/>
      <c r="AA130" s="5"/>
      <c r="AB130" s="5"/>
      <c r="AC130" s="5"/>
      <c r="AD130" s="66"/>
      <c r="AE130" s="66"/>
      <c r="AF130" s="5"/>
      <c r="AG130" s="55"/>
      <c r="AH130" s="5"/>
      <c r="AI130" s="5"/>
      <c r="AJ130" s="5"/>
      <c r="AK130" s="5"/>
      <c r="AL130" s="5"/>
      <c r="AM130" s="5"/>
      <c r="AN130" s="5"/>
      <c r="AO130" s="5"/>
      <c r="AP130" s="66"/>
      <c r="AQ130" s="66"/>
      <c r="AR130" s="5"/>
      <c r="AS130" s="5"/>
      <c r="AT130" s="5"/>
      <c r="AU130" s="5"/>
      <c r="AV130" s="5"/>
      <c r="AW130" s="5"/>
      <c r="AX130" s="5"/>
      <c r="AY130" s="5"/>
      <c r="AZ130" s="5"/>
      <c r="BA130" s="5"/>
      <c r="BB130" s="4" t="s">
        <v>172</v>
      </c>
      <c r="BC130" s="32">
        <f t="shared" si="2"/>
        <v>1</v>
      </c>
      <c r="BD130" s="33">
        <f t="shared" si="2"/>
        <v>1</v>
      </c>
      <c r="BE130" s="52" t="s">
        <v>211</v>
      </c>
      <c r="BF130" s="42"/>
      <c r="BG130" s="40"/>
    </row>
    <row r="131" spans="1:59" s="43" customFormat="1" ht="408.75" customHeight="1" x14ac:dyDescent="0.25">
      <c r="A131" s="40"/>
      <c r="B131" s="41"/>
      <c r="C131" s="1">
        <v>11</v>
      </c>
      <c r="D131" s="155" t="s">
        <v>136</v>
      </c>
      <c r="E131" s="156"/>
      <c r="F131" s="5"/>
      <c r="G131" s="5"/>
      <c r="H131" s="5"/>
      <c r="I131" s="5"/>
      <c r="J131" s="5"/>
      <c r="K131" s="5"/>
      <c r="L131" s="63"/>
      <c r="M131" s="67"/>
      <c r="N131" s="63"/>
      <c r="O131" s="63"/>
      <c r="P131" s="5"/>
      <c r="Q131" s="5"/>
      <c r="R131" s="5"/>
      <c r="S131" s="5"/>
      <c r="T131" s="5"/>
      <c r="U131" s="5"/>
      <c r="V131" s="5"/>
      <c r="W131" s="5"/>
      <c r="X131" s="5"/>
      <c r="Y131" s="5"/>
      <c r="Z131" s="5"/>
      <c r="AA131" s="5"/>
      <c r="AB131" s="5"/>
      <c r="AC131" s="5"/>
      <c r="AD131" s="64"/>
      <c r="AE131" s="64"/>
      <c r="AF131" s="5"/>
      <c r="AG131" s="5"/>
      <c r="AH131" s="5"/>
      <c r="AI131" s="5"/>
      <c r="AJ131" s="5"/>
      <c r="AK131" s="5"/>
      <c r="AL131" s="5"/>
      <c r="AM131" s="5"/>
      <c r="AN131" s="5"/>
      <c r="AO131" s="5"/>
      <c r="AP131" s="64"/>
      <c r="AQ131" s="64"/>
      <c r="AR131" s="5"/>
      <c r="AS131" s="5"/>
      <c r="AT131" s="5"/>
      <c r="AU131" s="5"/>
      <c r="AV131" s="5"/>
      <c r="AW131" s="5"/>
      <c r="AX131" s="5"/>
      <c r="AY131" s="5"/>
      <c r="AZ131" s="5"/>
      <c r="BA131" s="5"/>
      <c r="BB131" s="4" t="s">
        <v>170</v>
      </c>
      <c r="BC131" s="32">
        <f t="shared" si="2"/>
        <v>1</v>
      </c>
      <c r="BD131" s="33">
        <f t="shared" si="2"/>
        <v>1</v>
      </c>
      <c r="BE131" s="52" t="s">
        <v>212</v>
      </c>
      <c r="BF131" s="42"/>
      <c r="BG131" s="40"/>
    </row>
    <row r="132" spans="1:59" s="43" customFormat="1" ht="379.5" customHeight="1" x14ac:dyDescent="0.25">
      <c r="A132" s="40"/>
      <c r="B132" s="41"/>
      <c r="C132" s="1">
        <v>12</v>
      </c>
      <c r="D132" s="157" t="s">
        <v>137</v>
      </c>
      <c r="E132" s="158"/>
      <c r="F132" s="5"/>
      <c r="G132" s="5"/>
      <c r="H132" s="5"/>
      <c r="I132" s="5"/>
      <c r="J132" s="5"/>
      <c r="K132" s="5"/>
      <c r="L132" s="5"/>
      <c r="M132" s="5"/>
      <c r="N132" s="5"/>
      <c r="O132" s="5"/>
      <c r="P132" s="5"/>
      <c r="Q132" s="68"/>
      <c r="R132" s="68"/>
      <c r="S132" s="5"/>
      <c r="T132" s="5"/>
      <c r="U132" s="5"/>
      <c r="V132" s="5"/>
      <c r="W132" s="5"/>
      <c r="X132" s="5"/>
      <c r="Y132" s="5"/>
      <c r="Z132" s="5"/>
      <c r="AA132" s="5"/>
      <c r="AB132" s="5"/>
      <c r="AC132" s="5"/>
      <c r="AD132" s="68"/>
      <c r="AE132" s="68"/>
      <c r="AF132" s="5"/>
      <c r="AG132" s="5"/>
      <c r="AH132" s="5"/>
      <c r="AI132" s="5"/>
      <c r="AJ132" s="5"/>
      <c r="AK132" s="5"/>
      <c r="AL132" s="5"/>
      <c r="AM132" s="5"/>
      <c r="AN132" s="5"/>
      <c r="AO132" s="5"/>
      <c r="AP132" s="65"/>
      <c r="AQ132" s="68"/>
      <c r="AR132" s="5"/>
      <c r="AS132" s="5"/>
      <c r="AT132" s="5"/>
      <c r="AU132" s="5"/>
      <c r="AV132" s="5"/>
      <c r="AW132" s="5"/>
      <c r="AX132" s="5"/>
      <c r="AY132" s="5"/>
      <c r="AZ132" s="5"/>
      <c r="BA132" s="5"/>
      <c r="BB132" s="4" t="s">
        <v>172</v>
      </c>
      <c r="BC132" s="32">
        <f t="shared" ref="BC132:BD134" si="3">100/3*3/100</f>
        <v>1</v>
      </c>
      <c r="BD132" s="33">
        <f t="shared" si="3"/>
        <v>1</v>
      </c>
      <c r="BE132" s="52" t="s">
        <v>214</v>
      </c>
      <c r="BF132" s="42"/>
      <c r="BG132" s="40"/>
    </row>
    <row r="133" spans="1:59" s="43" customFormat="1" ht="231.75" customHeight="1" x14ac:dyDescent="0.25">
      <c r="A133" s="40"/>
      <c r="B133" s="41"/>
      <c r="C133" s="1">
        <v>14</v>
      </c>
      <c r="D133" s="140" t="s">
        <v>138</v>
      </c>
      <c r="E133" s="141"/>
      <c r="F133" s="5"/>
      <c r="G133" s="5"/>
      <c r="H133" s="5"/>
      <c r="I133" s="5"/>
      <c r="J133" s="5"/>
      <c r="K133" s="5"/>
      <c r="L133" s="5"/>
      <c r="M133" s="5"/>
      <c r="N133" s="5"/>
      <c r="O133" s="5"/>
      <c r="P133" s="5"/>
      <c r="Q133" s="5"/>
      <c r="R133" s="5"/>
      <c r="S133" s="5"/>
      <c r="T133" s="5"/>
      <c r="U133" s="59"/>
      <c r="V133" s="59"/>
      <c r="W133" s="5"/>
      <c r="X133" s="5"/>
      <c r="Y133" s="5"/>
      <c r="Z133" s="5"/>
      <c r="AA133" s="5"/>
      <c r="AB133" s="5"/>
      <c r="AC133" s="5"/>
      <c r="AD133" s="59"/>
      <c r="AE133" s="59"/>
      <c r="AF133" s="5"/>
      <c r="AG133" s="5"/>
      <c r="AH133" s="5"/>
      <c r="AI133" s="5"/>
      <c r="AJ133" s="5"/>
      <c r="AK133" s="5"/>
      <c r="AL133" s="5"/>
      <c r="AM133" s="5"/>
      <c r="AN133" s="5"/>
      <c r="AO133" s="5"/>
      <c r="AP133" s="59"/>
      <c r="AQ133" s="59"/>
      <c r="AR133" s="5"/>
      <c r="AS133" s="5"/>
      <c r="AT133" s="5"/>
      <c r="AU133" s="5"/>
      <c r="AV133" s="5"/>
      <c r="AW133" s="5"/>
      <c r="AX133" s="5"/>
      <c r="AY133" s="5"/>
      <c r="AZ133" s="5"/>
      <c r="BA133" s="5"/>
      <c r="BB133" s="4" t="s">
        <v>164</v>
      </c>
      <c r="BC133" s="32">
        <f t="shared" si="3"/>
        <v>1</v>
      </c>
      <c r="BD133" s="33">
        <f t="shared" si="3"/>
        <v>1</v>
      </c>
      <c r="BE133" s="52" t="s">
        <v>213</v>
      </c>
      <c r="BF133" s="42"/>
      <c r="BG133" s="40"/>
    </row>
    <row r="134" spans="1:59" s="43" customFormat="1" ht="369.75" customHeight="1" x14ac:dyDescent="0.25">
      <c r="A134" s="40"/>
      <c r="B134" s="41"/>
      <c r="C134" s="1">
        <v>15</v>
      </c>
      <c r="D134" s="142" t="s">
        <v>139</v>
      </c>
      <c r="E134" s="143"/>
      <c r="F134" s="5"/>
      <c r="G134" s="5"/>
      <c r="H134" s="5"/>
      <c r="I134" s="5"/>
      <c r="J134" s="5"/>
      <c r="K134" s="5"/>
      <c r="L134" s="5"/>
      <c r="M134" s="5"/>
      <c r="N134" s="5"/>
      <c r="O134" s="5"/>
      <c r="P134" s="58"/>
      <c r="Q134" s="58"/>
      <c r="R134" s="5"/>
      <c r="S134" s="5"/>
      <c r="T134" s="5"/>
      <c r="U134" s="5"/>
      <c r="V134" s="5"/>
      <c r="W134" s="5"/>
      <c r="X134" s="5"/>
      <c r="Y134" s="5"/>
      <c r="Z134" s="58"/>
      <c r="AA134" s="58"/>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4" t="s">
        <v>173</v>
      </c>
      <c r="BC134" s="32">
        <f t="shared" si="3"/>
        <v>1</v>
      </c>
      <c r="BD134" s="33">
        <f t="shared" si="3"/>
        <v>1</v>
      </c>
      <c r="BE134" s="52" t="s">
        <v>187</v>
      </c>
      <c r="BF134" s="42"/>
      <c r="BG134" s="40"/>
    </row>
    <row r="135" spans="1:59" s="43" customFormat="1" x14ac:dyDescent="0.25">
      <c r="A135" s="40"/>
      <c r="B135" s="41"/>
      <c r="C135" s="25"/>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132" t="s">
        <v>156</v>
      </c>
      <c r="AM135" s="132"/>
      <c r="AN135" s="132"/>
      <c r="AO135" s="132"/>
      <c r="AP135" s="132"/>
      <c r="AQ135" s="132"/>
      <c r="AR135" s="132"/>
      <c r="AS135" s="132"/>
      <c r="AT135" s="132"/>
      <c r="AU135" s="132"/>
      <c r="AV135" s="132"/>
      <c r="AW135" s="132"/>
      <c r="AX135" s="132"/>
      <c r="AY135" s="132"/>
      <c r="AZ135" s="132"/>
      <c r="BA135" s="132"/>
      <c r="BB135" s="27">
        <f>SUM(BC120:BC134)/14</f>
        <v>0.90476190476190488</v>
      </c>
      <c r="BC135" s="133" t="s">
        <v>157</v>
      </c>
      <c r="BD135" s="133"/>
      <c r="BE135" s="28">
        <f>SUM(BD120:BD134)/14</f>
        <v>0.90476190476190488</v>
      </c>
      <c r="BF135" s="42"/>
      <c r="BG135" s="40"/>
    </row>
    <row r="136" spans="1:59" s="43" customFormat="1" x14ac:dyDescent="0.25">
      <c r="A136" s="40"/>
      <c r="B136" s="41"/>
      <c r="C136" s="19"/>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1"/>
      <c r="AM136" s="21"/>
      <c r="AN136" s="21"/>
      <c r="AO136" s="21"/>
      <c r="AP136" s="21"/>
      <c r="AQ136" s="21"/>
      <c r="AR136" s="21"/>
      <c r="AS136" s="21"/>
      <c r="AT136" s="21"/>
      <c r="AU136" s="21"/>
      <c r="AV136" s="21"/>
      <c r="AW136" s="21"/>
      <c r="AX136" s="21"/>
      <c r="AY136" s="21"/>
      <c r="AZ136" s="21"/>
      <c r="BA136" s="21"/>
      <c r="BB136" s="22"/>
      <c r="BC136" s="23"/>
      <c r="BD136" s="23"/>
      <c r="BE136" s="24"/>
      <c r="BF136" s="42"/>
      <c r="BG136" s="40"/>
    </row>
    <row r="137" spans="1:59" s="43" customFormat="1" x14ac:dyDescent="0.25">
      <c r="A137" s="40"/>
      <c r="B137" s="41"/>
      <c r="C137" s="127" t="s">
        <v>140</v>
      </c>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c r="AT137" s="128"/>
      <c r="AU137" s="128"/>
      <c r="AV137" s="128"/>
      <c r="AW137" s="128"/>
      <c r="AX137" s="128"/>
      <c r="AY137" s="128"/>
      <c r="AZ137" s="128"/>
      <c r="BA137" s="128"/>
      <c r="BB137" s="128"/>
      <c r="BC137" s="128"/>
      <c r="BD137" s="128"/>
      <c r="BE137" s="129"/>
      <c r="BF137" s="42"/>
      <c r="BG137" s="40"/>
    </row>
    <row r="138" spans="1:59" s="43" customFormat="1" ht="114.75" customHeight="1" x14ac:dyDescent="0.25">
      <c r="A138" s="40"/>
      <c r="B138" s="41"/>
      <c r="C138" s="1">
        <v>1</v>
      </c>
      <c r="D138" s="144" t="s">
        <v>141</v>
      </c>
      <c r="E138" s="145"/>
      <c r="F138" s="5"/>
      <c r="G138" s="5"/>
      <c r="H138" s="69"/>
      <c r="I138" s="69"/>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18" t="s">
        <v>126</v>
      </c>
      <c r="BC138" s="32">
        <f>100/3*3/100</f>
        <v>1</v>
      </c>
      <c r="BD138" s="33">
        <f>100/3*3/100</f>
        <v>1</v>
      </c>
      <c r="BE138" s="29" t="s">
        <v>151</v>
      </c>
      <c r="BF138" s="42"/>
      <c r="BG138" s="40"/>
    </row>
    <row r="139" spans="1:59" s="43" customFormat="1" ht="39" customHeight="1" x14ac:dyDescent="0.25">
      <c r="A139" s="40"/>
      <c r="B139" s="41"/>
      <c r="C139" s="1">
        <v>2</v>
      </c>
      <c r="D139" s="146" t="s">
        <v>142</v>
      </c>
      <c r="E139" s="126"/>
      <c r="F139" s="5"/>
      <c r="G139" s="5"/>
      <c r="H139" s="5"/>
      <c r="I139" s="5"/>
      <c r="J139" s="5"/>
      <c r="K139" s="5"/>
      <c r="L139" s="5"/>
      <c r="M139" s="5"/>
      <c r="N139" s="5"/>
      <c r="O139" s="5"/>
      <c r="P139" s="5"/>
      <c r="Q139" s="5"/>
      <c r="R139" s="5"/>
      <c r="S139" s="70"/>
      <c r="T139" s="70"/>
      <c r="U139" s="70"/>
      <c r="V139" s="70"/>
      <c r="W139" s="70"/>
      <c r="X139" s="70"/>
      <c r="Y139" s="70"/>
      <c r="Z139" s="70"/>
      <c r="AA139" s="70"/>
      <c r="AB139" s="70"/>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18" t="s">
        <v>126</v>
      </c>
      <c r="BC139" s="32">
        <f>100/3*3/100</f>
        <v>1</v>
      </c>
      <c r="BD139" s="33">
        <f>100/3*3/100</f>
        <v>1</v>
      </c>
      <c r="BE139" s="29" t="s">
        <v>183</v>
      </c>
      <c r="BF139" s="42"/>
      <c r="BG139" s="40"/>
    </row>
    <row r="140" spans="1:59" s="43" customFormat="1" ht="55.5" customHeight="1" x14ac:dyDescent="0.25">
      <c r="A140" s="40"/>
      <c r="B140" s="41"/>
      <c r="C140" s="1">
        <v>3</v>
      </c>
      <c r="D140" s="147" t="s">
        <v>143</v>
      </c>
      <c r="E140" s="148"/>
      <c r="F140" s="5"/>
      <c r="G140" s="5"/>
      <c r="H140" s="71"/>
      <c r="I140" s="5"/>
      <c r="J140" s="5"/>
      <c r="K140" s="5"/>
      <c r="L140" s="71"/>
      <c r="M140" s="5"/>
      <c r="N140" s="5"/>
      <c r="O140" s="5"/>
      <c r="P140" s="71"/>
      <c r="Q140" s="5"/>
      <c r="R140" s="5"/>
      <c r="S140" s="5"/>
      <c r="T140" s="71"/>
      <c r="U140" s="5"/>
      <c r="V140" s="5"/>
      <c r="W140" s="5"/>
      <c r="X140" s="71"/>
      <c r="Y140" s="5"/>
      <c r="Z140" s="5"/>
      <c r="AA140" s="5"/>
      <c r="AB140" s="71"/>
      <c r="AC140" s="5"/>
      <c r="AD140" s="5"/>
      <c r="AE140" s="5"/>
      <c r="AF140" s="71"/>
      <c r="AG140" s="5"/>
      <c r="AH140" s="5"/>
      <c r="AI140" s="5"/>
      <c r="AJ140" s="71"/>
      <c r="AK140" s="5"/>
      <c r="AL140" s="5"/>
      <c r="AM140" s="5"/>
      <c r="AN140" s="71"/>
      <c r="AO140" s="5"/>
      <c r="AP140" s="5"/>
      <c r="AQ140" s="5"/>
      <c r="AR140" s="71"/>
      <c r="AS140" s="5"/>
      <c r="AT140" s="5"/>
      <c r="AU140" s="5"/>
      <c r="AV140" s="71"/>
      <c r="AW140" s="5"/>
      <c r="AX140" s="5"/>
      <c r="AY140" s="5"/>
      <c r="AZ140" s="71"/>
      <c r="BA140" s="5"/>
      <c r="BB140" s="18" t="s">
        <v>126</v>
      </c>
      <c r="BC140" s="32">
        <f>100/3*3/100</f>
        <v>1</v>
      </c>
      <c r="BD140" s="33">
        <f t="shared" ref="BD140:BD144" si="4">100/3*3/100</f>
        <v>1</v>
      </c>
      <c r="BE140" s="29" t="s">
        <v>225</v>
      </c>
      <c r="BF140" s="42"/>
      <c r="BG140" s="40"/>
    </row>
    <row r="141" spans="1:59" s="43" customFormat="1" ht="39" customHeight="1" x14ac:dyDescent="0.25">
      <c r="A141" s="40"/>
      <c r="B141" s="41"/>
      <c r="C141" s="1">
        <v>4</v>
      </c>
      <c r="D141" s="119" t="s">
        <v>144</v>
      </c>
      <c r="E141" s="120"/>
      <c r="F141" s="5"/>
      <c r="G141" s="5"/>
      <c r="H141" s="5"/>
      <c r="I141" s="72"/>
      <c r="J141" s="5"/>
      <c r="K141" s="5"/>
      <c r="L141" s="5"/>
      <c r="M141" s="72"/>
      <c r="N141" s="5"/>
      <c r="O141" s="5"/>
      <c r="P141" s="5"/>
      <c r="Q141" s="72"/>
      <c r="R141" s="5"/>
      <c r="S141" s="5"/>
      <c r="T141" s="5"/>
      <c r="U141" s="72"/>
      <c r="V141" s="5"/>
      <c r="W141" s="5"/>
      <c r="X141" s="5"/>
      <c r="Y141" s="72"/>
      <c r="Z141" s="5"/>
      <c r="AA141" s="5"/>
      <c r="AB141" s="5"/>
      <c r="AC141" s="72"/>
      <c r="AD141" s="5"/>
      <c r="AE141" s="5"/>
      <c r="AF141" s="5"/>
      <c r="AG141" s="72"/>
      <c r="AH141" s="5"/>
      <c r="AI141" s="5"/>
      <c r="AJ141" s="5"/>
      <c r="AK141" s="72"/>
      <c r="AL141" s="5"/>
      <c r="AM141" s="5"/>
      <c r="AN141" s="5"/>
      <c r="AO141" s="72"/>
      <c r="AP141" s="5"/>
      <c r="AQ141" s="5"/>
      <c r="AR141" s="5"/>
      <c r="AS141" s="72"/>
      <c r="AT141" s="5"/>
      <c r="AU141" s="5"/>
      <c r="AV141" s="5"/>
      <c r="AW141" s="72"/>
      <c r="AX141" s="5"/>
      <c r="AY141" s="5"/>
      <c r="AZ141" s="5"/>
      <c r="BA141" s="72"/>
      <c r="BB141" s="18" t="s">
        <v>126</v>
      </c>
      <c r="BC141" s="32">
        <f t="shared" ref="BC141:BC144" si="5">100/3*3/100</f>
        <v>1</v>
      </c>
      <c r="BD141" s="33">
        <f t="shared" si="4"/>
        <v>1</v>
      </c>
      <c r="BE141" s="29" t="s">
        <v>225</v>
      </c>
      <c r="BF141" s="42"/>
      <c r="BG141" s="40"/>
    </row>
    <row r="142" spans="1:59" s="43" customFormat="1" ht="39" customHeight="1" x14ac:dyDescent="0.25">
      <c r="A142" s="40"/>
      <c r="B142" s="41"/>
      <c r="C142" s="1">
        <v>5</v>
      </c>
      <c r="D142" s="121" t="s">
        <v>145</v>
      </c>
      <c r="E142" s="122"/>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c r="BA142" s="73"/>
      <c r="BB142" s="18" t="s">
        <v>126</v>
      </c>
      <c r="BC142" s="32">
        <f t="shared" si="5"/>
        <v>1</v>
      </c>
      <c r="BD142" s="33">
        <f t="shared" si="4"/>
        <v>1</v>
      </c>
      <c r="BE142" s="29" t="s">
        <v>225</v>
      </c>
      <c r="BF142" s="42"/>
      <c r="BG142" s="40"/>
    </row>
    <row r="143" spans="1:59" s="43" customFormat="1" ht="33.75" customHeight="1" x14ac:dyDescent="0.25">
      <c r="A143" s="40"/>
      <c r="B143" s="41"/>
      <c r="C143" s="1">
        <v>6</v>
      </c>
      <c r="D143" s="123" t="s">
        <v>146</v>
      </c>
      <c r="E143" s="12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18" t="s">
        <v>126</v>
      </c>
      <c r="BC143" s="32">
        <f t="shared" si="5"/>
        <v>1</v>
      </c>
      <c r="BD143" s="33">
        <f t="shared" si="4"/>
        <v>1</v>
      </c>
      <c r="BE143" s="29" t="s">
        <v>225</v>
      </c>
      <c r="BF143" s="42"/>
      <c r="BG143" s="40"/>
    </row>
    <row r="144" spans="1:59" s="43" customFormat="1" ht="30" customHeight="1" x14ac:dyDescent="0.25">
      <c r="A144" s="40"/>
      <c r="B144" s="41"/>
      <c r="C144" s="1">
        <v>7</v>
      </c>
      <c r="D144" s="125" t="s">
        <v>147</v>
      </c>
      <c r="E144" s="126"/>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18" t="s">
        <v>126</v>
      </c>
      <c r="BC144" s="32">
        <f t="shared" si="5"/>
        <v>1</v>
      </c>
      <c r="BD144" s="33">
        <f t="shared" si="4"/>
        <v>1</v>
      </c>
      <c r="BE144" s="29" t="s">
        <v>225</v>
      </c>
      <c r="BF144" s="42"/>
      <c r="BG144" s="40"/>
    </row>
    <row r="145" spans="1:59" s="43" customFormat="1" x14ac:dyDescent="0.25">
      <c r="A145" s="40"/>
      <c r="B145" s="41"/>
      <c r="C145" s="25"/>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132" t="s">
        <v>156</v>
      </c>
      <c r="AM145" s="132"/>
      <c r="AN145" s="132"/>
      <c r="AO145" s="132"/>
      <c r="AP145" s="132"/>
      <c r="AQ145" s="132"/>
      <c r="AR145" s="132"/>
      <c r="AS145" s="132"/>
      <c r="AT145" s="132"/>
      <c r="AU145" s="132"/>
      <c r="AV145" s="132"/>
      <c r="AW145" s="132"/>
      <c r="AX145" s="132"/>
      <c r="AY145" s="132"/>
      <c r="AZ145" s="132"/>
      <c r="BA145" s="132"/>
      <c r="BB145" s="27">
        <f>SUM(BC138:BC144)/7</f>
        <v>1</v>
      </c>
      <c r="BC145" s="133" t="s">
        <v>157</v>
      </c>
      <c r="BD145" s="133"/>
      <c r="BE145" s="28">
        <f>SUM(BD138:BD144)/7</f>
        <v>1</v>
      </c>
      <c r="BF145" s="42"/>
      <c r="BG145" s="40"/>
    </row>
    <row r="146" spans="1:59" s="43" customFormat="1" x14ac:dyDescent="0.25">
      <c r="A146" s="40"/>
      <c r="B146" s="41"/>
      <c r="C146" s="19"/>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1"/>
      <c r="AM146" s="21"/>
      <c r="AN146" s="21"/>
      <c r="AO146" s="21"/>
      <c r="AP146" s="21"/>
      <c r="AQ146" s="21"/>
      <c r="AR146" s="21"/>
      <c r="AS146" s="21"/>
      <c r="AT146" s="21"/>
      <c r="AU146" s="21"/>
      <c r="AV146" s="21"/>
      <c r="AW146" s="21"/>
      <c r="AX146" s="21"/>
      <c r="AY146" s="21"/>
      <c r="AZ146" s="21"/>
      <c r="BA146" s="21"/>
      <c r="BB146" s="22"/>
      <c r="BC146" s="23"/>
      <c r="BD146" s="23"/>
      <c r="BE146" s="24"/>
      <c r="BF146" s="42"/>
      <c r="BG146" s="40"/>
    </row>
    <row r="147" spans="1:59" s="43" customFormat="1" x14ac:dyDescent="0.25">
      <c r="A147" s="40"/>
      <c r="B147" s="41"/>
      <c r="C147" s="127" t="s">
        <v>148</v>
      </c>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9"/>
      <c r="BF147" s="42"/>
      <c r="BG147" s="40"/>
    </row>
    <row r="148" spans="1:59" s="43" customFormat="1" ht="165" customHeight="1" x14ac:dyDescent="0.25">
      <c r="A148" s="40"/>
      <c r="B148" s="41"/>
      <c r="C148" s="1">
        <v>1</v>
      </c>
      <c r="D148" s="130" t="s">
        <v>184</v>
      </c>
      <c r="E148" s="131"/>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85"/>
      <c r="AI148" s="85"/>
      <c r="AJ148" s="85"/>
      <c r="AK148" s="85"/>
      <c r="AL148" s="85"/>
      <c r="AM148" s="85"/>
      <c r="AN148" s="85"/>
      <c r="AO148" s="85"/>
      <c r="AP148" s="5"/>
      <c r="AQ148" s="5"/>
      <c r="AR148" s="5"/>
      <c r="AS148" s="5"/>
      <c r="AT148" s="5"/>
      <c r="AU148" s="5"/>
      <c r="AV148" s="5"/>
      <c r="AW148" s="5"/>
      <c r="AX148" s="5"/>
      <c r="AY148" s="5"/>
      <c r="AZ148" s="5"/>
      <c r="BA148" s="5"/>
      <c r="BB148" s="18" t="s">
        <v>160</v>
      </c>
      <c r="BC148" s="32">
        <f>100/3*3/100</f>
        <v>1</v>
      </c>
      <c r="BD148" s="33">
        <f>100/3*3/100</f>
        <v>1</v>
      </c>
      <c r="BE148" s="52" t="s">
        <v>205</v>
      </c>
      <c r="BF148" s="42"/>
      <c r="BG148" s="40"/>
    </row>
    <row r="149" spans="1:59" s="43" customFormat="1" ht="61.5" customHeight="1" x14ac:dyDescent="0.25">
      <c r="A149" s="40"/>
      <c r="B149" s="41"/>
      <c r="C149" s="1">
        <v>2</v>
      </c>
      <c r="D149" s="115" t="s">
        <v>149</v>
      </c>
      <c r="E149" s="116"/>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86"/>
      <c r="AU149" s="86"/>
      <c r="AV149" s="86"/>
      <c r="AW149" s="86"/>
      <c r="AX149" s="86"/>
      <c r="AY149" s="86"/>
      <c r="AZ149" s="5"/>
      <c r="BA149" s="5"/>
      <c r="BB149" s="18" t="s">
        <v>160</v>
      </c>
      <c r="BC149" s="32">
        <f>100/3*2/100</f>
        <v>0.66666666666666674</v>
      </c>
      <c r="BD149" s="33">
        <f>100/3*2/100</f>
        <v>0.66666666666666674</v>
      </c>
      <c r="BE149" s="52" t="s">
        <v>226</v>
      </c>
      <c r="BF149" s="42"/>
      <c r="BG149" s="40"/>
    </row>
    <row r="150" spans="1:59" s="43" customFormat="1" ht="43.5" customHeight="1" x14ac:dyDescent="0.25">
      <c r="A150" s="40"/>
      <c r="B150" s="41"/>
      <c r="C150" s="1">
        <v>3</v>
      </c>
      <c r="D150" s="117" t="s">
        <v>185</v>
      </c>
      <c r="E150" s="118"/>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84"/>
      <c r="AU150" s="84"/>
      <c r="AV150" s="84"/>
      <c r="AW150" s="84"/>
      <c r="AX150" s="84"/>
      <c r="AY150" s="84"/>
      <c r="AZ150" s="5"/>
      <c r="BA150" s="5"/>
      <c r="BB150" s="18" t="s">
        <v>161</v>
      </c>
      <c r="BC150" s="32">
        <f>100/3*0/100</f>
        <v>0</v>
      </c>
      <c r="BD150" s="33">
        <f>100/3*0/100</f>
        <v>0</v>
      </c>
      <c r="BE150" s="87" t="s">
        <v>227</v>
      </c>
      <c r="BF150" s="42"/>
      <c r="BG150" s="40"/>
    </row>
    <row r="151" spans="1:59" s="43" customFormat="1" x14ac:dyDescent="0.25">
      <c r="A151" s="40"/>
      <c r="B151" s="41"/>
      <c r="C151" s="25"/>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132" t="s">
        <v>156</v>
      </c>
      <c r="AM151" s="132"/>
      <c r="AN151" s="132"/>
      <c r="AO151" s="132"/>
      <c r="AP151" s="132"/>
      <c r="AQ151" s="132"/>
      <c r="AR151" s="132"/>
      <c r="AS151" s="132"/>
      <c r="AT151" s="132"/>
      <c r="AU151" s="132"/>
      <c r="AV151" s="132"/>
      <c r="AW151" s="132"/>
      <c r="AX151" s="132"/>
      <c r="AY151" s="132"/>
      <c r="AZ151" s="132"/>
      <c r="BA151" s="132"/>
      <c r="BB151" s="27">
        <f>SUM(BC148:BC150)/3</f>
        <v>0.55555555555555558</v>
      </c>
      <c r="BC151" s="133" t="s">
        <v>157</v>
      </c>
      <c r="BD151" s="133"/>
      <c r="BE151" s="28">
        <f>SUM(BD148:BD150)/3</f>
        <v>0.55555555555555558</v>
      </c>
      <c r="BF151" s="42"/>
      <c r="BG151" s="40"/>
    </row>
    <row r="152" spans="1:59" s="43" customFormat="1" x14ac:dyDescent="0.25">
      <c r="A152" s="40"/>
      <c r="B152" s="41"/>
      <c r="C152" s="19"/>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1"/>
      <c r="AM152" s="21"/>
      <c r="AN152" s="21"/>
      <c r="AO152" s="21"/>
      <c r="AP152" s="21"/>
      <c r="AQ152" s="21"/>
      <c r="AR152" s="21"/>
      <c r="AS152" s="21"/>
      <c r="AT152" s="21"/>
      <c r="AU152" s="21"/>
      <c r="AV152" s="21"/>
      <c r="AW152" s="21"/>
      <c r="AX152" s="21"/>
      <c r="AY152" s="21"/>
      <c r="AZ152" s="21"/>
      <c r="BA152" s="21"/>
      <c r="BB152" s="22"/>
      <c r="BC152" s="23"/>
      <c r="BD152" s="23"/>
      <c r="BE152" s="24"/>
      <c r="BF152" s="42"/>
      <c r="BG152" s="40"/>
    </row>
    <row r="153" spans="1:59" s="43" customFormat="1" ht="17.25" customHeight="1" x14ac:dyDescent="0.25">
      <c r="A153" s="40"/>
      <c r="B153" s="4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0"/>
      <c r="BD153" s="30"/>
      <c r="BE153" s="31"/>
      <c r="BF153" s="42"/>
      <c r="BG153" s="40"/>
    </row>
    <row r="154" spans="1:59" s="43" customFormat="1" ht="12" customHeight="1" x14ac:dyDescent="0.25">
      <c r="A154" s="40"/>
      <c r="B154" s="41"/>
      <c r="C154" s="134" t="s">
        <v>198</v>
      </c>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42"/>
      <c r="BG154" s="40"/>
    </row>
    <row r="155" spans="1:59" s="43" customFormat="1" ht="12" customHeight="1" x14ac:dyDescent="0.25">
      <c r="A155" s="40"/>
      <c r="B155" s="41"/>
      <c r="C155" s="134" t="s">
        <v>199</v>
      </c>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4"/>
      <c r="AZ155" s="134"/>
      <c r="BA155" s="134"/>
      <c r="BB155" s="134"/>
      <c r="BC155" s="134"/>
      <c r="BD155" s="134"/>
      <c r="BE155" s="134"/>
      <c r="BF155" s="42"/>
      <c r="BG155" s="40"/>
    </row>
    <row r="156" spans="1:59" s="43" customFormat="1" ht="12" customHeight="1" x14ac:dyDescent="0.25">
      <c r="A156" s="40"/>
      <c r="B156" s="41"/>
      <c r="C156" s="134" t="s">
        <v>200</v>
      </c>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4"/>
      <c r="AZ156" s="134"/>
      <c r="BA156" s="134"/>
      <c r="BB156" s="134"/>
      <c r="BC156" s="134"/>
      <c r="BD156" s="134"/>
      <c r="BE156" s="134"/>
      <c r="BF156" s="42"/>
      <c r="BG156" s="40"/>
    </row>
    <row r="157" spans="1:59" s="43" customFormat="1" x14ac:dyDescent="0.25">
      <c r="A157" s="40"/>
      <c r="B157" s="41"/>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7"/>
      <c r="BD157" s="77"/>
      <c r="BE157" s="76"/>
      <c r="BF157" s="42"/>
      <c r="BG157" s="40"/>
    </row>
    <row r="158" spans="1:59" s="43" customFormat="1" x14ac:dyDescent="0.25">
      <c r="A158" s="40"/>
      <c r="B158" s="41"/>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7"/>
      <c r="BD158" s="77"/>
      <c r="BE158" s="76"/>
      <c r="BF158" s="42"/>
      <c r="BG158" s="40"/>
    </row>
    <row r="159" spans="1:59" s="43" customFormat="1" ht="15" customHeight="1" x14ac:dyDescent="0.25">
      <c r="A159" s="40"/>
      <c r="B159" s="41"/>
      <c r="C159" s="135" t="s">
        <v>178</v>
      </c>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c r="AA159" s="135"/>
      <c r="AB159" s="135"/>
      <c r="AC159" s="135"/>
      <c r="AD159" s="135"/>
      <c r="AE159" s="135"/>
      <c r="AF159" s="135"/>
      <c r="AG159" s="135"/>
      <c r="AH159" s="135"/>
      <c r="AI159" s="135"/>
      <c r="AJ159" s="135"/>
      <c r="AK159" s="135"/>
      <c r="AL159" s="135"/>
      <c r="AM159" s="135"/>
      <c r="AN159" s="135"/>
      <c r="AO159" s="135"/>
      <c r="AP159" s="135"/>
      <c r="AQ159" s="135"/>
      <c r="AR159" s="135"/>
      <c r="AS159" s="135"/>
      <c r="AT159" s="135"/>
      <c r="AU159" s="135"/>
      <c r="AV159" s="135"/>
      <c r="AW159" s="135"/>
      <c r="AX159" s="135"/>
      <c r="AY159" s="135"/>
      <c r="AZ159" s="135"/>
      <c r="BA159" s="135"/>
      <c r="BB159" s="135"/>
      <c r="BC159" s="135"/>
      <c r="BD159" s="135"/>
      <c r="BE159" s="135"/>
      <c r="BF159" s="42"/>
      <c r="BG159" s="40"/>
    </row>
    <row r="160" spans="1:59" s="43" customFormat="1" ht="15" customHeight="1" x14ac:dyDescent="0.25">
      <c r="A160" s="40"/>
      <c r="B160" s="41"/>
      <c r="C160" s="135" t="s">
        <v>177</v>
      </c>
      <c r="D160" s="135"/>
      <c r="E160" s="135"/>
      <c r="F160" s="135"/>
      <c r="G160" s="135"/>
      <c r="H160" s="135"/>
      <c r="I160" s="135"/>
      <c r="J160" s="135"/>
      <c r="K160" s="135"/>
      <c r="L160" s="135"/>
      <c r="M160" s="135"/>
      <c r="N160" s="135"/>
      <c r="O160" s="135"/>
      <c r="P160" s="135"/>
      <c r="Q160" s="135"/>
      <c r="R160" s="135"/>
      <c r="S160" s="135"/>
      <c r="T160" s="135"/>
      <c r="U160" s="135"/>
      <c r="V160" s="135"/>
      <c r="W160" s="135"/>
      <c r="X160" s="135"/>
      <c r="Y160" s="135"/>
      <c r="Z160" s="135"/>
      <c r="AA160" s="135"/>
      <c r="AB160" s="135"/>
      <c r="AC160" s="135"/>
      <c r="AD160" s="135"/>
      <c r="AE160" s="135"/>
      <c r="AF160" s="135"/>
      <c r="AG160" s="135"/>
      <c r="AH160" s="135"/>
      <c r="AI160" s="135"/>
      <c r="AJ160" s="135"/>
      <c r="AK160" s="135"/>
      <c r="AL160" s="135"/>
      <c r="AM160" s="135"/>
      <c r="AN160" s="135"/>
      <c r="AO160" s="135"/>
      <c r="AP160" s="135"/>
      <c r="AQ160" s="135"/>
      <c r="AR160" s="135"/>
      <c r="AS160" s="135"/>
      <c r="AT160" s="135"/>
      <c r="AU160" s="135"/>
      <c r="AV160" s="135"/>
      <c r="AW160" s="135"/>
      <c r="AX160" s="135"/>
      <c r="AY160" s="135"/>
      <c r="AZ160" s="135"/>
      <c r="BA160" s="135"/>
      <c r="BB160" s="135"/>
      <c r="BC160" s="135"/>
      <c r="BD160" s="135"/>
      <c r="BE160" s="135"/>
      <c r="BF160" s="42"/>
      <c r="BG160" s="40"/>
    </row>
    <row r="161" spans="1:59" s="43" customFormat="1" ht="12" customHeight="1" x14ac:dyDescent="0.25">
      <c r="A161" s="40"/>
      <c r="B161" s="41"/>
      <c r="C161" s="134" t="s">
        <v>216</v>
      </c>
      <c r="D161" s="134"/>
      <c r="E161" s="134"/>
      <c r="F161" s="134"/>
      <c r="G161" s="134"/>
      <c r="H161" s="134"/>
      <c r="I161" s="134"/>
      <c r="J161" s="134"/>
      <c r="K161" s="134"/>
      <c r="L161" s="134"/>
      <c r="M161" s="134"/>
      <c r="N161" s="134"/>
      <c r="O161" s="134"/>
      <c r="P161" s="134"/>
      <c r="Q161" s="134"/>
      <c r="R161" s="136" t="s">
        <v>175</v>
      </c>
      <c r="S161" s="136"/>
      <c r="T161" s="136"/>
      <c r="U161" s="136"/>
      <c r="V161" s="136"/>
      <c r="W161" s="136"/>
      <c r="X161" s="136"/>
      <c r="Y161" s="13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8">
        <f>(BB99+BB117+BB135+BB145+BB151)/5</f>
        <v>0.80465608465608462</v>
      </c>
      <c r="AW161" s="138"/>
      <c r="AX161" s="138"/>
      <c r="AY161" s="138"/>
      <c r="AZ161" s="138"/>
      <c r="BA161" s="138"/>
      <c r="BB161" s="35"/>
      <c r="BC161" s="35"/>
      <c r="BD161" s="78"/>
      <c r="BE161" s="40"/>
      <c r="BF161" s="42"/>
      <c r="BG161" s="40"/>
    </row>
    <row r="162" spans="1:59" s="43" customFormat="1" ht="12" customHeight="1" x14ac:dyDescent="0.25">
      <c r="A162" s="40"/>
      <c r="B162" s="41"/>
      <c r="C162" s="134"/>
      <c r="D162" s="134"/>
      <c r="E162" s="134"/>
      <c r="F162" s="134"/>
      <c r="G162" s="134"/>
      <c r="H162" s="134"/>
      <c r="I162" s="134"/>
      <c r="J162" s="134"/>
      <c r="K162" s="134"/>
      <c r="L162" s="134"/>
      <c r="M162" s="134"/>
      <c r="N162" s="134"/>
      <c r="O162" s="134"/>
      <c r="P162" s="134"/>
      <c r="Q162" s="134"/>
      <c r="R162" s="137" t="s">
        <v>176</v>
      </c>
      <c r="S162" s="137"/>
      <c r="T162" s="137"/>
      <c r="U162" s="137"/>
      <c r="V162" s="137"/>
      <c r="W162" s="137"/>
      <c r="X162" s="137"/>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137"/>
      <c r="AU162" s="137"/>
      <c r="AV162" s="139">
        <f>(BE99+BE117+BE135+BE145+BE151)/5</f>
        <v>0.80465608465608462</v>
      </c>
      <c r="AW162" s="139"/>
      <c r="AX162" s="139"/>
      <c r="AY162" s="139"/>
      <c r="AZ162" s="139"/>
      <c r="BA162" s="139"/>
      <c r="BB162" s="40"/>
      <c r="BC162" s="40"/>
      <c r="BD162" s="40"/>
      <c r="BE162" s="40"/>
      <c r="BF162" s="42"/>
      <c r="BG162" s="40"/>
    </row>
    <row r="163" spans="1:59" s="40" customFormat="1" ht="12" customHeight="1" x14ac:dyDescent="0.25">
      <c r="B163" s="41"/>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34"/>
      <c r="AP163" s="34"/>
      <c r="AQ163" s="34"/>
      <c r="AR163" s="34"/>
      <c r="AS163" s="34"/>
      <c r="AT163" s="34"/>
      <c r="AU163" s="34"/>
      <c r="AV163" s="34"/>
      <c r="AW163" s="34"/>
      <c r="AX163" s="34"/>
      <c r="AY163" s="34"/>
      <c r="AZ163" s="34"/>
      <c r="BA163" s="34"/>
      <c r="BB163" s="34"/>
      <c r="BC163" s="34"/>
      <c r="BD163" s="34"/>
      <c r="BE163" s="89"/>
      <c r="BF163" s="42"/>
    </row>
    <row r="164" spans="1:59" s="43" customFormat="1" x14ac:dyDescent="0.25">
      <c r="A164" s="40"/>
      <c r="B164" s="41"/>
      <c r="C164" s="76"/>
      <c r="D164" s="79" t="s">
        <v>158</v>
      </c>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7"/>
      <c r="BD164" s="77"/>
      <c r="BE164" s="76"/>
      <c r="BF164" s="42"/>
      <c r="BG164" s="40"/>
    </row>
    <row r="165" spans="1:59" s="43" customFormat="1" ht="12.75" thickBot="1" x14ac:dyDescent="0.3">
      <c r="A165" s="40"/>
      <c r="B165" s="80"/>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2"/>
      <c r="BD165" s="82"/>
      <c r="BE165" s="81"/>
      <c r="BF165" s="83"/>
      <c r="BG165" s="40"/>
    </row>
    <row r="166" spans="1:59" x14ac:dyDescent="0.25"/>
    <row r="167" spans="1:59" x14ac:dyDescent="0.25">
      <c r="B167" s="114"/>
      <c r="C167" s="114"/>
      <c r="D167" s="114"/>
    </row>
    <row r="168" spans="1:59" x14ac:dyDescent="0.25"/>
    <row r="169" spans="1:59" x14ac:dyDescent="0.25"/>
    <row r="170" spans="1:59" x14ac:dyDescent="0.25"/>
    <row r="171" spans="1:59" x14ac:dyDescent="0.25"/>
    <row r="172" spans="1:59" x14ac:dyDescent="0.25"/>
    <row r="173" spans="1:59" hidden="1" x14ac:dyDescent="0.25"/>
    <row r="174" spans="1:59" hidden="1" x14ac:dyDescent="0.25"/>
    <row r="175" spans="1:59" hidden="1" x14ac:dyDescent="0.25"/>
    <row r="176" spans="1:59"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x14ac:dyDescent="0.25"/>
    <row r="958" x14ac:dyDescent="0.25"/>
    <row r="959" x14ac:dyDescent="0.25"/>
    <row r="960" x14ac:dyDescent="0.25"/>
    <row r="961" x14ac:dyDescent="0.25"/>
    <row r="962" x14ac:dyDescent="0.25"/>
    <row r="963" x14ac:dyDescent="0.25"/>
  </sheetData>
  <sheetProtection algorithmName="SHA-512" hashValue="3/qvJna0p8jXs9nwiJ4qVc5Af23aE0kfZu+k6qC6ZWRwbK4pVmv5HlEolA9S94MS53OVmgv3Ot1NAv9cLupacQ==" saltValue="qhQR25mnYSqZuo1d2tJm7w==" spinCount="100000" sheet="1" objects="1" scenarios="1"/>
  <mergeCells count="291">
    <mergeCell ref="C9:D9"/>
    <mergeCell ref="E9:BE9"/>
    <mergeCell ref="C10:D10"/>
    <mergeCell ref="E10:BE10"/>
    <mergeCell ref="C11:D11"/>
    <mergeCell ref="E11:BE11"/>
    <mergeCell ref="C3:E6"/>
    <mergeCell ref="F3:BA3"/>
    <mergeCell ref="BB3:BE3"/>
    <mergeCell ref="F4:BA4"/>
    <mergeCell ref="BB4:BE4"/>
    <mergeCell ref="F5:BA6"/>
    <mergeCell ref="BB5:BE5"/>
    <mergeCell ref="BB6:BE6"/>
    <mergeCell ref="V24:Y24"/>
    <mergeCell ref="Z24:AC24"/>
    <mergeCell ref="C15:D15"/>
    <mergeCell ref="E15:BE15"/>
    <mergeCell ref="C16:D16"/>
    <mergeCell ref="E16:BE16"/>
    <mergeCell ref="C17:D17"/>
    <mergeCell ref="E17:BE17"/>
    <mergeCell ref="C12:D12"/>
    <mergeCell ref="E12:BE12"/>
    <mergeCell ref="C13:D13"/>
    <mergeCell ref="E13:BE13"/>
    <mergeCell ref="C14:D14"/>
    <mergeCell ref="E14:BE14"/>
    <mergeCell ref="R23:U23"/>
    <mergeCell ref="V23:Y23"/>
    <mergeCell ref="AH23:AK23"/>
    <mergeCell ref="AL23:AO23"/>
    <mergeCell ref="AP23:AS23"/>
    <mergeCell ref="AT23:AW23"/>
    <mergeCell ref="AX23:BA23"/>
    <mergeCell ref="BB23:BB25"/>
    <mergeCell ref="C18:D18"/>
    <mergeCell ref="E18:I18"/>
    <mergeCell ref="J18:AJ18"/>
    <mergeCell ref="AK18:AR18"/>
    <mergeCell ref="AS18:BE18"/>
    <mergeCell ref="C19:D21"/>
    <mergeCell ref="E19:I19"/>
    <mergeCell ref="J19:BE19"/>
    <mergeCell ref="E20:I20"/>
    <mergeCell ref="J20:BE20"/>
    <mergeCell ref="E21:I21"/>
    <mergeCell ref="J21:BE21"/>
    <mergeCell ref="F24:I24"/>
    <mergeCell ref="J24:M24"/>
    <mergeCell ref="N24:Q24"/>
    <mergeCell ref="R24:U24"/>
    <mergeCell ref="D31:E31"/>
    <mergeCell ref="D32:E32"/>
    <mergeCell ref="D33:E33"/>
    <mergeCell ref="D34:E34"/>
    <mergeCell ref="D35:E35"/>
    <mergeCell ref="C23:E25"/>
    <mergeCell ref="F23:I23"/>
    <mergeCell ref="J23:M23"/>
    <mergeCell ref="N23:Q23"/>
    <mergeCell ref="BB46:BB52"/>
    <mergeCell ref="Z23:AC23"/>
    <mergeCell ref="AD23:AG23"/>
    <mergeCell ref="D36:E36"/>
    <mergeCell ref="BB36:BB45"/>
    <mergeCell ref="BE36:BE45"/>
    <mergeCell ref="D37:E37"/>
    <mergeCell ref="D38:E38"/>
    <mergeCell ref="D39:E39"/>
    <mergeCell ref="D40:E40"/>
    <mergeCell ref="D41:E41"/>
    <mergeCell ref="AD24:AG24"/>
    <mergeCell ref="AH24:AK24"/>
    <mergeCell ref="AL24:AO24"/>
    <mergeCell ref="AP24:AS24"/>
    <mergeCell ref="AT24:AW24"/>
    <mergeCell ref="AX24:BA24"/>
    <mergeCell ref="C26:BE26"/>
    <mergeCell ref="D27:E27"/>
    <mergeCell ref="BB27:BB35"/>
    <mergeCell ref="BE27:BE35"/>
    <mergeCell ref="D28:E28"/>
    <mergeCell ref="D29:E29"/>
    <mergeCell ref="D30:E30"/>
    <mergeCell ref="D47:E47"/>
    <mergeCell ref="D48:E48"/>
    <mergeCell ref="D49:E49"/>
    <mergeCell ref="D50:E50"/>
    <mergeCell ref="D51:E51"/>
    <mergeCell ref="D52:E52"/>
    <mergeCell ref="D42:E42"/>
    <mergeCell ref="D43:E43"/>
    <mergeCell ref="D44:E44"/>
    <mergeCell ref="D45:E45"/>
    <mergeCell ref="D46:E46"/>
    <mergeCell ref="D53:E53"/>
    <mergeCell ref="BB53:BB59"/>
    <mergeCell ref="BE53:BE59"/>
    <mergeCell ref="D54:E54"/>
    <mergeCell ref="D55:E55"/>
    <mergeCell ref="D56:E56"/>
    <mergeCell ref="D57:E57"/>
    <mergeCell ref="D58:E58"/>
    <mergeCell ref="D59:E59"/>
    <mergeCell ref="D60:E60"/>
    <mergeCell ref="BB60:BB67"/>
    <mergeCell ref="BE60:BE67"/>
    <mergeCell ref="D61:E61"/>
    <mergeCell ref="D62:E62"/>
    <mergeCell ref="D63:E63"/>
    <mergeCell ref="D64:E64"/>
    <mergeCell ref="D65:E65"/>
    <mergeCell ref="D66:E66"/>
    <mergeCell ref="D67:E67"/>
    <mergeCell ref="D68:E68"/>
    <mergeCell ref="BB68:BB77"/>
    <mergeCell ref="BE68:BE77"/>
    <mergeCell ref="D69:E69"/>
    <mergeCell ref="D70:E70"/>
    <mergeCell ref="D71:E71"/>
    <mergeCell ref="D72:E72"/>
    <mergeCell ref="D73:E73"/>
    <mergeCell ref="D74:E74"/>
    <mergeCell ref="D75:E75"/>
    <mergeCell ref="D76:E76"/>
    <mergeCell ref="D77:E77"/>
    <mergeCell ref="D78:E78"/>
    <mergeCell ref="BB78:BB83"/>
    <mergeCell ref="BE78:BE83"/>
    <mergeCell ref="D79:E79"/>
    <mergeCell ref="D80:E80"/>
    <mergeCell ref="D81:E81"/>
    <mergeCell ref="D82:E82"/>
    <mergeCell ref="D83:E83"/>
    <mergeCell ref="D96:E96"/>
    <mergeCell ref="D97:E97"/>
    <mergeCell ref="D84:E84"/>
    <mergeCell ref="BB84:BB89"/>
    <mergeCell ref="BE84:BE89"/>
    <mergeCell ref="D85:E85"/>
    <mergeCell ref="D86:E86"/>
    <mergeCell ref="D87:E87"/>
    <mergeCell ref="D88:E88"/>
    <mergeCell ref="D89:E89"/>
    <mergeCell ref="D106:E106"/>
    <mergeCell ref="D107:E107"/>
    <mergeCell ref="D108:E108"/>
    <mergeCell ref="D109:E109"/>
    <mergeCell ref="D110:E110"/>
    <mergeCell ref="D111:E111"/>
    <mergeCell ref="D98:E98"/>
    <mergeCell ref="C101:BE101"/>
    <mergeCell ref="D102:E102"/>
    <mergeCell ref="D103:E103"/>
    <mergeCell ref="D104:E104"/>
    <mergeCell ref="D105:E105"/>
    <mergeCell ref="BC90:BC98"/>
    <mergeCell ref="BD90:BD98"/>
    <mergeCell ref="AL99:BA99"/>
    <mergeCell ref="BC99:BD99"/>
    <mergeCell ref="D90:E90"/>
    <mergeCell ref="BB90:BB98"/>
    <mergeCell ref="BE90:BE98"/>
    <mergeCell ref="D91:E91"/>
    <mergeCell ref="D92:E92"/>
    <mergeCell ref="D93:E93"/>
    <mergeCell ref="D94:E94"/>
    <mergeCell ref="D95:E95"/>
    <mergeCell ref="BE125:BE126"/>
    <mergeCell ref="BD125:BD126"/>
    <mergeCell ref="BC125:BC126"/>
    <mergeCell ref="BB125:BB126"/>
    <mergeCell ref="D125:E126"/>
    <mergeCell ref="C125:C126"/>
    <mergeCell ref="J125:J126"/>
    <mergeCell ref="I125:I126"/>
    <mergeCell ref="H125:H126"/>
    <mergeCell ref="G125:G126"/>
    <mergeCell ref="F125:F126"/>
    <mergeCell ref="Y125:Y126"/>
    <mergeCell ref="X125:X126"/>
    <mergeCell ref="W125:W126"/>
    <mergeCell ref="V125:V126"/>
    <mergeCell ref="U125:U126"/>
    <mergeCell ref="T125:T126"/>
    <mergeCell ref="S125:S126"/>
    <mergeCell ref="R125:R126"/>
    <mergeCell ref="Q125:Q126"/>
    <mergeCell ref="P125:P126"/>
    <mergeCell ref="O125:O126"/>
    <mergeCell ref="N125:N126"/>
    <mergeCell ref="M125:M126"/>
    <mergeCell ref="D120:E120"/>
    <mergeCell ref="D121:E121"/>
    <mergeCell ref="D122:E122"/>
    <mergeCell ref="D123:E123"/>
    <mergeCell ref="D124:E124"/>
    <mergeCell ref="D112:E112"/>
    <mergeCell ref="D113:E113"/>
    <mergeCell ref="D114:E114"/>
    <mergeCell ref="D115:E115"/>
    <mergeCell ref="D116:E116"/>
    <mergeCell ref="C119:BE119"/>
    <mergeCell ref="AL117:BA117"/>
    <mergeCell ref="BC117:BD117"/>
    <mergeCell ref="D133:E133"/>
    <mergeCell ref="D134:E134"/>
    <mergeCell ref="C137:BE137"/>
    <mergeCell ref="D138:E138"/>
    <mergeCell ref="D139:E139"/>
    <mergeCell ref="D140:E140"/>
    <mergeCell ref="D127:E127"/>
    <mergeCell ref="D128:E128"/>
    <mergeCell ref="D129:E129"/>
    <mergeCell ref="D130:E130"/>
    <mergeCell ref="D131:E131"/>
    <mergeCell ref="D132:E132"/>
    <mergeCell ref="AL135:BA135"/>
    <mergeCell ref="BC135:BD135"/>
    <mergeCell ref="B167:D167"/>
    <mergeCell ref="D149:E149"/>
    <mergeCell ref="D150:E150"/>
    <mergeCell ref="D141:E141"/>
    <mergeCell ref="D142:E142"/>
    <mergeCell ref="D143:E143"/>
    <mergeCell ref="D144:E144"/>
    <mergeCell ref="C147:BE147"/>
    <mergeCell ref="D148:E148"/>
    <mergeCell ref="AL145:BA145"/>
    <mergeCell ref="BC145:BD145"/>
    <mergeCell ref="AL151:BA151"/>
    <mergeCell ref="BC151:BD151"/>
    <mergeCell ref="C156:BE156"/>
    <mergeCell ref="C155:BE155"/>
    <mergeCell ref="C154:BE154"/>
    <mergeCell ref="C160:BE160"/>
    <mergeCell ref="C159:BE159"/>
    <mergeCell ref="R161:AU161"/>
    <mergeCell ref="R162:AU162"/>
    <mergeCell ref="AV161:BA161"/>
    <mergeCell ref="AV162:BA162"/>
    <mergeCell ref="C161:Q162"/>
    <mergeCell ref="AK125:AK126"/>
    <mergeCell ref="AJ125:AJ126"/>
    <mergeCell ref="Z125:Z126"/>
    <mergeCell ref="AI125:AI126"/>
    <mergeCell ref="AH125:AH126"/>
    <mergeCell ref="AG125:AG126"/>
    <mergeCell ref="BC23:BE25"/>
    <mergeCell ref="BC27:BC35"/>
    <mergeCell ref="BC36:BC45"/>
    <mergeCell ref="BC46:BC52"/>
    <mergeCell ref="BC53:BC59"/>
    <mergeCell ref="BC60:BC67"/>
    <mergeCell ref="BC68:BC77"/>
    <mergeCell ref="BC78:BC83"/>
    <mergeCell ref="BC84:BC89"/>
    <mergeCell ref="BD27:BD35"/>
    <mergeCell ref="BD36:BD45"/>
    <mergeCell ref="BD46:BD52"/>
    <mergeCell ref="BD53:BD59"/>
    <mergeCell ref="BD60:BD67"/>
    <mergeCell ref="BD68:BD77"/>
    <mergeCell ref="BD78:BD83"/>
    <mergeCell ref="BD84:BD89"/>
    <mergeCell ref="BE46:BE52"/>
    <mergeCell ref="AF125:AF126"/>
    <mergeCell ref="AE125:AE126"/>
    <mergeCell ref="AD125:AD126"/>
    <mergeCell ref="AC125:AC126"/>
    <mergeCell ref="AB125:AB126"/>
    <mergeCell ref="AA125:AA126"/>
    <mergeCell ref="L125:L126"/>
    <mergeCell ref="K125:K126"/>
    <mergeCell ref="BA125:BA126"/>
    <mergeCell ref="AZ125:AZ126"/>
    <mergeCell ref="AY125:AY126"/>
    <mergeCell ref="AX125:AX126"/>
    <mergeCell ref="AW125:AW126"/>
    <mergeCell ref="AV125:AV126"/>
    <mergeCell ref="AU125:AU126"/>
    <mergeCell ref="AT125:AT126"/>
    <mergeCell ref="AS125:AS126"/>
    <mergeCell ref="AR125:AR126"/>
    <mergeCell ref="AQ125:AQ126"/>
    <mergeCell ref="AP125:AP126"/>
    <mergeCell ref="AO125:AO126"/>
    <mergeCell ref="AN125:AN126"/>
    <mergeCell ref="AM125:AM126"/>
    <mergeCell ref="AL125:AL12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ANUAL DE AUD_2021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MILENA SANABRIA CASTILLO</dc:creator>
  <cp:lastModifiedBy>DIANA MILENA SANABRIA CASTILLO</cp:lastModifiedBy>
  <cp:lastPrinted>2021-08-20T23:14:53Z</cp:lastPrinted>
  <dcterms:created xsi:type="dcterms:W3CDTF">2021-03-02T15:03:50Z</dcterms:created>
  <dcterms:modified xsi:type="dcterms:W3CDTF">2021-12-16T13:06:28Z</dcterms:modified>
</cp:coreProperties>
</file>