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23 EQ. COMUNICACIONES/04. ANEXOS PUBLICACIÓN/"/>
    </mc:Choice>
  </mc:AlternateContent>
  <xr:revisionPtr revIDLastSave="227" documentId="13_ncr:1_{F325527D-AE3E-4150-8C66-BA9D114568FD}" xr6:coauthVersionLast="47" xr6:coauthVersionMax="47" xr10:uidLastSave="{8FB1740B-B49E-4E2F-BE9C-894FBE9360B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7" l="1"/>
  <c r="N26" i="7" s="1"/>
  <c r="J26" i="7"/>
  <c r="H26" i="7"/>
  <c r="K26" i="7" s="1"/>
  <c r="L25" i="7"/>
  <c r="M25" i="7" s="1"/>
  <c r="J25" i="7"/>
  <c r="H25" i="7"/>
  <c r="K25" i="7" s="1"/>
  <c r="M26" i="7" l="1"/>
  <c r="O26" i="7" s="1"/>
  <c r="N25" i="7"/>
  <c r="O25" i="7" s="1"/>
  <c r="L24" i="7" l="1"/>
  <c r="J24" i="7"/>
  <c r="H24" i="7"/>
  <c r="K24" i="7" s="1"/>
  <c r="L23" i="7"/>
  <c r="J23" i="7"/>
  <c r="H23" i="7"/>
  <c r="K23" i="7" s="1"/>
  <c r="L22" i="7"/>
  <c r="J22" i="7"/>
  <c r="H22" i="7"/>
  <c r="K22" i="7" s="1"/>
  <c r="L21" i="7"/>
  <c r="J21" i="7"/>
  <c r="H21" i="7"/>
  <c r="L20" i="7"/>
  <c r="J20" i="7"/>
  <c r="H20" i="7"/>
  <c r="K20" i="7" s="1"/>
  <c r="O32" i="7"/>
  <c r="O31" i="7"/>
  <c r="K21" i="7" l="1"/>
  <c r="M22" i="7"/>
  <c r="N22" i="7"/>
  <c r="M23" i="7"/>
  <c r="N23" i="7"/>
  <c r="M20" i="7"/>
  <c r="N20" i="7"/>
  <c r="O20" i="7" s="1"/>
  <c r="M24" i="7"/>
  <c r="N24" i="7"/>
  <c r="O24" i="7" s="1"/>
  <c r="M21" i="7"/>
  <c r="N21" i="7"/>
  <c r="O21" i="7" s="1"/>
  <c r="H16" i="7"/>
  <c r="J16" i="7"/>
  <c r="L16" i="7"/>
  <c r="M16" i="7" s="1"/>
  <c r="H17" i="7"/>
  <c r="J17" i="7"/>
  <c r="L17" i="7"/>
  <c r="M17" i="7" s="1"/>
  <c r="H18" i="7"/>
  <c r="J18" i="7"/>
  <c r="L18" i="7"/>
  <c r="M18" i="7" s="1"/>
  <c r="H19" i="7"/>
  <c r="J19" i="7"/>
  <c r="L19" i="7"/>
  <c r="M19" i="7" s="1"/>
  <c r="H15" i="7"/>
  <c r="J15" i="7"/>
  <c r="L15" i="7"/>
  <c r="M15" i="7" s="1"/>
  <c r="O29" i="7"/>
  <c r="O28" i="7"/>
  <c r="L14" i="7"/>
  <c r="M14" i="7" s="1"/>
  <c r="J14" i="7"/>
  <c r="H14" i="7"/>
  <c r="O23" i="7" l="1"/>
  <c r="O22" i="7"/>
  <c r="K19" i="7"/>
  <c r="N18" i="7"/>
  <c r="O18" i="7" s="1"/>
  <c r="N17" i="7"/>
  <c r="O17" i="7" s="1"/>
  <c r="K18" i="7"/>
  <c r="K17" i="7"/>
  <c r="K15" i="7"/>
  <c r="K16" i="7"/>
  <c r="N16" i="7"/>
  <c r="O16" i="7" s="1"/>
  <c r="N19" i="7"/>
  <c r="O19" i="7" s="1"/>
  <c r="N15" i="7"/>
  <c r="O15" i="7" s="1"/>
  <c r="O27" i="7"/>
  <c r="O30" i="7" s="1"/>
  <c r="K14" i="7"/>
  <c r="O33" i="7"/>
  <c r="O34" i="7"/>
  <c r="O35" i="7" s="1"/>
  <c r="N14" i="7"/>
  <c r="O14" i="7" s="1"/>
  <c r="O36" i="7" l="1"/>
</calcChain>
</file>

<file path=xl/sharedStrings.xml><?xml version="1.0" encoding="utf-8"?>
<sst xmlns="http://schemas.openxmlformats.org/spreadsheetml/2006/main" count="122" uniqueCount="95">
  <si>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</si>
  <si>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</si>
  <si>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</si>
  <si>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</si>
  <si>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</si>
  <si>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</si>
  <si>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</si>
  <si>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</si>
  <si>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</si>
  <si>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</si>
  <si>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</si>
  <si>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</si>
  <si>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</si>
  <si>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</si>
  <si>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</si>
  <si>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</si>
  <si>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</si>
  <si>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</si>
  <si>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</si>
  <si>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</si>
  <si>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</si>
  <si>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</si>
  <si>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</si>
  <si>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</si>
  <si>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</si>
  <si>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</si>
  <si>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</si>
  <si>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</si>
  <si>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</si>
  <si>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</si>
  <si>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</si>
  <si>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</si>
  <si>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</si>
  <si>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</si>
  <si>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</si>
  <si>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</si>
  <si>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</si>
  <si>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</si>
  <si>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</si>
  <si>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</si>
  <si>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</si>
  <si>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</si>
  <si>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</si>
  <si>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</si>
  <si>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</si>
  <si>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</si>
  <si>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</si>
  <si>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</si>
  <si>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</si>
  <si>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</si>
  <si>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</si>
  <si>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</si>
  <si>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</si>
  <si>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</si>
  <si>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</si>
  <si>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</si>
  <si>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</si>
  <si>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</si>
  <si>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</si>
  <si>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</si>
  <si>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</si>
  <si>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</si>
  <si>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</si>
  <si>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</si>
  <si>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</si>
  <si>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</si>
  <si>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</si>
  <si>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</si>
  <si>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</si>
  <si>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</si>
  <si>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</si>
  <si>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</si>
  <si>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</si>
  <si>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</si>
  <si>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</si>
  <si>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</si>
  <si>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</si>
  <si>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</si>
  <si>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</si>
  <si>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</si>
  <si>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</si>
  <si>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</si>
  <si>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Cámara híbrida full-frame, Sensor: Sensor CMOS Exmor R BSI de 33MP de fotograma completo Procesador: Procesador BIONZ XR Lente Incluido:  FE 28-70mm f/3.5-5.6 OSS Video: Grabación de video 4K 60p en 10 bits con S-Cinetone Enfoque Automático: Sistema de enfoque automático híbrido rápido y preciso Estabilización de Imagen: Estabilización de imagen 5 ejes SteadyShot INSIDE Visor: Visor OLED Tru-Finder EVF con resolución de 3.68m puntos Pantalla LCD: Pantalla táctil articulada de 3.0"" Conectividad: Wi-Fi, Bluetooth, USB 3.2 Gen 2 Type-C Streaming en Vivo: Posibilidad de streaming en vivo directamente desde la cámara</t>
  </si>
  <si>
    <t>Lente 85mm f/1,4 con montura E / Formato de fotograma completoRango de apertura: f / 1.4 a 16Dos elementos de baja dispersiónUn elemento asféricoSuper recubrimiento multicapaMotor Hyper Sonic AF, anulación manualDiafragma redondeado de 9 hojasMaterial TSC, montaje de bayoneta de latónApertura: f/2.8 a f/22Distancia mínima de enfoque: 4.8</t>
  </si>
  <si>
    <t>Lente art 24-70 f2.8. Montura E, fotograma completo con apertura f/2,8 a f/22, Rango focal Zoom gran angular y teleobjetivo rápido y ligero, Enfoque automático HLA, Distancia mínima de enfoque de 6,7″, Anillo de apertura con interruptores de clic y bloqueo. FLD, SLD y elementos asféricos. Recubrimientos nanoporosos y supermulticapa  </t>
  </si>
  <si>
    <t>ESTABILIZADOR PARA CAMARA DE VIDEO. Diseño liviano con carga útil de 6.6 lb, con motor Focus Pro, Pantalla táctil OLED con bloqueo automático, Disparo vertical nativo de 2.ª generación, Bloqueos de ejes automatizados, Cambio de modo de joystick o Bluetooth, Transmisor de imagen inalámbrico, Ejes recubiertos de teflón </t>
  </si>
  <si>
    <t>Micrófono Inalámbrico. para videos y streaming. Con conectividad a camaras y dispositivos iOs/Android. 2 x Micrófonos Transmisores/Grabadores Clip-On. Receptor compacto de doble canal, Cancelación inteligente de ruido,con capacidad para grabar hasta 14 horas de audio, Grabación interna flotante de 32 bits, Pantalla OLED brillante con salida de auriculares, Baterías recargables incorporadas, Alcance inalámbrico de hasta 820 pies.  </t>
  </si>
  <si>
    <t>Mezclador de Video para Transmisiones en Vivo, Conmutador HDMI de transmisión en vivo de 4 canales,Que permita controlar hasta cuatro cámaras 6K / 4K, Botón para Grabar, vista previa de canales Multiview  </t>
  </si>
  <si>
    <t>luces LED, Modelo:luces de video LED 660, Voltaje 110 - 24 VCA, que incluya dos difusores, dos soportes de luz de 6.5′, Dos adaptadores de corriente, estuche de transporte, Control de haz a través de puertas de granero de 4 hojas, Dos tripodes</t>
  </si>
  <si>
    <t>Adaptador de CA, Para suministro consistentes con la alimentación de la cámara, Compatible con determinadas cámaras de sistema compacto, Voltaje universal para uso global (CA: 100-240 V), Peso de 310g para facilitar el transporte, Bajo consumo de energía de 20 vatios.</t>
  </si>
  <si>
    <t>Tripode Cenital con Monopod,Capacidad de carga: 22 lb, Altura máxima: 68.9″, Altura mínima: 22″, Longitud plegada: 18.1″, Peso: 3.73 lb, Construcción de tubo de aluminio, Cerraduras abatibles, Rótula de bola KF-28, Placa QR compatible con tipo Arca incluida.</t>
  </si>
  <si>
    <t>Memorias para camara, Capacidad de almacenamiento de 128 GB, UHS-I / U1 / Clase 10, Velocidad máxima de lectura: 140 MB/s, Velocidad mínima de escritura: 10 MB/s, Graba vídeo Full HD y fotos fijas, Rayos X, choque e impermeable, A prueba de temperatura.</t>
  </si>
  <si>
    <t>Kit de baterías con cargador doble, Chip totalmente decodificado, carga rápida dual, pantalla digital, Life de batería de B largo: la alta capacidad de 2040 mAh brinda de larga duración de la batería, cable de carga USB-A incorporado.</t>
  </si>
  <si>
    <t>CABLE HDMI A HDMI 15 METROS </t>
  </si>
  <si>
    <t>CABLE RCA 2A1 -3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</si>
</sst>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topLeftCell="A20" zoomScale="90" zoomScaleNormal="9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71" x14ac:dyDescent="0.25">
      <c r="A14" s="25">
        <v>1</v>
      </c>
      <c r="B14" s="58" t="s">
        <v>82</v>
      </c>
      <c r="C14" s="12"/>
      <c r="D14" s="57">
        <v>1</v>
      </c>
      <c r="E14" s="57"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99.75" x14ac:dyDescent="0.25">
      <c r="A15" s="25">
        <v>2</v>
      </c>
      <c r="B15" s="58" t="s">
        <v>83</v>
      </c>
      <c r="C15" s="12"/>
      <c r="D15" s="57">
        <v>1</v>
      </c>
      <c r="E15" s="57"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99.75" x14ac:dyDescent="0.25">
      <c r="A16" s="25">
        <v>3</v>
      </c>
      <c r="B16" s="58" t="s">
        <v>84</v>
      </c>
      <c r="C16" s="12"/>
      <c r="D16" s="57">
        <v>1</v>
      </c>
      <c r="E16" s="57" t="s">
        <v>81</v>
      </c>
      <c r="F16" s="56"/>
      <c r="G16" s="11"/>
      <c r="H16" s="1">
        <f t="shared" ref="H16:H19"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6">
        <f t="shared" ref="O16:O21" si="19">ROUND(L16+N16+M16,0)</f>
        <v>0</v>
      </c>
    </row>
    <row r="17" spans="1:15" s="9" customFormat="1" ht="99.75" x14ac:dyDescent="0.25">
      <c r="A17" s="25">
        <v>4</v>
      </c>
      <c r="B17" s="58" t="s">
        <v>85</v>
      </c>
      <c r="C17" s="12"/>
      <c r="D17" s="57">
        <v>1</v>
      </c>
      <c r="E17" s="57" t="s">
        <v>81</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14" x14ac:dyDescent="0.25">
      <c r="A18" s="25">
        <v>5</v>
      </c>
      <c r="B18" s="58" t="s">
        <v>86</v>
      </c>
      <c r="C18" s="12"/>
      <c r="D18" s="57">
        <v>1</v>
      </c>
      <c r="E18" s="57" t="s">
        <v>81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7" x14ac:dyDescent="0.25">
      <c r="A19" s="25">
        <v>6</v>
      </c>
      <c r="B19" s="58" t="s">
        <v>87</v>
      </c>
      <c r="C19" s="12"/>
      <c r="D19" s="57">
        <v>1</v>
      </c>
      <c r="E19" s="57" t="s">
        <v>81</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71.25" x14ac:dyDescent="0.25">
      <c r="A20" s="25">
        <v>7</v>
      </c>
      <c r="B20" s="58" t="s">
        <v>88</v>
      </c>
      <c r="C20" s="12"/>
      <c r="D20" s="57">
        <v>1</v>
      </c>
      <c r="E20" s="57" t="s">
        <v>81</v>
      </c>
      <c r="F20" s="56"/>
      <c r="G20" s="11"/>
      <c r="H20" s="1">
        <f>+ROUND(F20*G20,0)</f>
        <v>0</v>
      </c>
      <c r="I20" s="11"/>
      <c r="J20" s="1">
        <f t="shared" si="14"/>
        <v>0</v>
      </c>
      <c r="K20" s="1">
        <f t="shared" si="15"/>
        <v>0</v>
      </c>
      <c r="L20" s="1">
        <f t="shared" si="16"/>
        <v>0</v>
      </c>
      <c r="M20" s="1">
        <f t="shared" si="17"/>
        <v>0</v>
      </c>
      <c r="N20" s="1">
        <f t="shared" si="18"/>
        <v>0</v>
      </c>
      <c r="O20" s="26">
        <f t="shared" si="19"/>
        <v>0</v>
      </c>
    </row>
    <row r="21" spans="1:15" s="9" customFormat="1" ht="71.25" x14ac:dyDescent="0.25">
      <c r="A21" s="25">
        <v>8</v>
      </c>
      <c r="B21" s="58" t="s">
        <v>89</v>
      </c>
      <c r="C21" s="12"/>
      <c r="D21" s="57">
        <v>1</v>
      </c>
      <c r="E21" s="57" t="s">
        <v>81</v>
      </c>
      <c r="F21" s="56"/>
      <c r="G21" s="11"/>
      <c r="H21" s="1">
        <f t="shared" ref="H21:H24" si="20">+ROUND(F21*G21,0)</f>
        <v>0</v>
      </c>
      <c r="I21" s="11"/>
      <c r="J21" s="1">
        <f t="shared" si="14"/>
        <v>0</v>
      </c>
      <c r="K21" s="1">
        <f t="shared" si="15"/>
        <v>0</v>
      </c>
      <c r="L21" s="1">
        <f t="shared" si="16"/>
        <v>0</v>
      </c>
      <c r="M21" s="1">
        <f t="shared" si="17"/>
        <v>0</v>
      </c>
      <c r="N21" s="1">
        <f t="shared" si="18"/>
        <v>0</v>
      </c>
      <c r="O21" s="26">
        <f t="shared" si="19"/>
        <v>0</v>
      </c>
    </row>
    <row r="22" spans="1:15" s="9" customFormat="1" ht="71.25" x14ac:dyDescent="0.25">
      <c r="A22" s="25">
        <v>9</v>
      </c>
      <c r="B22" s="58" t="s">
        <v>90</v>
      </c>
      <c r="C22" s="12"/>
      <c r="D22" s="57">
        <v>1</v>
      </c>
      <c r="E22" s="57" t="s">
        <v>81</v>
      </c>
      <c r="F22" s="56"/>
      <c r="G22" s="11"/>
      <c r="H22" s="1">
        <f t="shared" si="20"/>
        <v>0</v>
      </c>
      <c r="I22" s="11"/>
      <c r="J22" s="1">
        <f t="shared" ref="J22:J24" si="21">ROUND(F22*I22,0)</f>
        <v>0</v>
      </c>
      <c r="K22" s="1">
        <f t="shared" ref="K22:K24" si="22">ROUND(F22+H22+J22,0)</f>
        <v>0</v>
      </c>
      <c r="L22" s="1">
        <f t="shared" ref="L22:L24" si="23">ROUND(F22*D22,0)</f>
        <v>0</v>
      </c>
      <c r="M22" s="1">
        <f t="shared" ref="M22:M24" si="24">ROUND(L22*G22,0)</f>
        <v>0</v>
      </c>
      <c r="N22" s="1">
        <f t="shared" ref="N22:N24" si="25">ROUND(L22*I22,0)</f>
        <v>0</v>
      </c>
      <c r="O22" s="26">
        <f t="shared" ref="O22:O24" si="26">ROUND(L22+N22+M22,0)</f>
        <v>0</v>
      </c>
    </row>
    <row r="23" spans="1:15" s="9" customFormat="1" ht="71.25" x14ac:dyDescent="0.25">
      <c r="A23" s="25">
        <v>10</v>
      </c>
      <c r="B23" s="58" t="s">
        <v>91</v>
      </c>
      <c r="C23" s="12"/>
      <c r="D23" s="57">
        <v>4</v>
      </c>
      <c r="E23" s="57" t="s">
        <v>81</v>
      </c>
      <c r="F23" s="56"/>
      <c r="G23" s="11"/>
      <c r="H23" s="1">
        <f t="shared" si="20"/>
        <v>0</v>
      </c>
      <c r="I23" s="11"/>
      <c r="J23" s="1">
        <f t="shared" si="21"/>
        <v>0</v>
      </c>
      <c r="K23" s="1">
        <f t="shared" si="22"/>
        <v>0</v>
      </c>
      <c r="L23" s="1">
        <f t="shared" si="23"/>
        <v>0</v>
      </c>
      <c r="M23" s="1">
        <f t="shared" si="24"/>
        <v>0</v>
      </c>
      <c r="N23" s="1">
        <f t="shared" si="25"/>
        <v>0</v>
      </c>
      <c r="O23" s="26">
        <f t="shared" si="26"/>
        <v>0</v>
      </c>
    </row>
    <row r="24" spans="1:15" s="9" customFormat="1" ht="71.25" x14ac:dyDescent="0.25">
      <c r="A24" s="25">
        <v>11</v>
      </c>
      <c r="B24" s="58" t="s">
        <v>92</v>
      </c>
      <c r="C24" s="12"/>
      <c r="D24" s="57">
        <v>1</v>
      </c>
      <c r="E24" s="57" t="s">
        <v>81</v>
      </c>
      <c r="F24" s="56"/>
      <c r="G24" s="11"/>
      <c r="H24" s="1">
        <f t="shared" si="20"/>
        <v>0</v>
      </c>
      <c r="I24" s="11"/>
      <c r="J24" s="1">
        <f t="shared" si="21"/>
        <v>0</v>
      </c>
      <c r="K24" s="1">
        <f t="shared" si="22"/>
        <v>0</v>
      </c>
      <c r="L24" s="1">
        <f t="shared" si="23"/>
        <v>0</v>
      </c>
      <c r="M24" s="1">
        <f t="shared" si="24"/>
        <v>0</v>
      </c>
      <c r="N24" s="1">
        <f t="shared" si="25"/>
        <v>0</v>
      </c>
      <c r="O24" s="26">
        <f t="shared" si="26"/>
        <v>0</v>
      </c>
    </row>
    <row r="25" spans="1:15" s="9" customFormat="1" x14ac:dyDescent="0.25">
      <c r="A25" s="25">
        <v>12</v>
      </c>
      <c r="B25" s="58" t="s">
        <v>93</v>
      </c>
      <c r="C25" s="12"/>
      <c r="D25" s="57">
        <v>2</v>
      </c>
      <c r="E25" s="57" t="s">
        <v>81</v>
      </c>
      <c r="F25" s="56"/>
      <c r="G25" s="11"/>
      <c r="H25" s="1">
        <f t="shared" ref="H25:H26" si="27">+ROUND(F25*G25,0)</f>
        <v>0</v>
      </c>
      <c r="I25" s="11"/>
      <c r="J25" s="1">
        <f t="shared" ref="J25:J26" si="28">ROUND(F25*I25,0)</f>
        <v>0</v>
      </c>
      <c r="K25" s="1">
        <f t="shared" ref="K25:K26" si="29">ROUND(F25+H25+J25,0)</f>
        <v>0</v>
      </c>
      <c r="L25" s="1">
        <f t="shared" ref="L25:L26" si="30">ROUND(F25*D25,0)</f>
        <v>0</v>
      </c>
      <c r="M25" s="1">
        <f t="shared" ref="M25:M26" si="31">ROUND(L25*G25,0)</f>
        <v>0</v>
      </c>
      <c r="N25" s="1">
        <f t="shared" ref="N25:N26" si="32">ROUND(L25*I25,0)</f>
        <v>0</v>
      </c>
      <c r="O25" s="26">
        <f t="shared" ref="O25:O26" si="33">ROUND(L25+N25+M25,0)</f>
        <v>0</v>
      </c>
    </row>
    <row r="26" spans="1:15" s="9" customFormat="1" ht="15.75" thickBot="1" x14ac:dyDescent="0.3">
      <c r="A26" s="25">
        <v>13</v>
      </c>
      <c r="B26" s="58" t="s">
        <v>94</v>
      </c>
      <c r="C26" s="12"/>
      <c r="D26" s="57">
        <v>2</v>
      </c>
      <c r="E26" s="57" t="s">
        <v>81</v>
      </c>
      <c r="F26" s="56"/>
      <c r="G26" s="11"/>
      <c r="H26" s="1">
        <f t="shared" si="27"/>
        <v>0</v>
      </c>
      <c r="I26" s="11"/>
      <c r="J26" s="1">
        <f t="shared" si="28"/>
        <v>0</v>
      </c>
      <c r="K26" s="1">
        <f t="shared" si="29"/>
        <v>0</v>
      </c>
      <c r="L26" s="1">
        <f t="shared" si="30"/>
        <v>0</v>
      </c>
      <c r="M26" s="1">
        <f t="shared" si="31"/>
        <v>0</v>
      </c>
      <c r="N26" s="1">
        <f t="shared" si="32"/>
        <v>0</v>
      </c>
      <c r="O26" s="26">
        <f t="shared" si="33"/>
        <v>0</v>
      </c>
    </row>
    <row r="27" spans="1:15" s="9" customFormat="1" ht="42" customHeight="1" thickBot="1" x14ac:dyDescent="0.3">
      <c r="A27" s="92" t="s">
        <v>26</v>
      </c>
      <c r="B27" s="93"/>
      <c r="C27" s="93"/>
      <c r="D27" s="93"/>
      <c r="E27" s="93"/>
      <c r="F27" s="93"/>
      <c r="G27" s="93"/>
      <c r="H27" s="93"/>
      <c r="I27" s="93"/>
      <c r="J27" s="93"/>
      <c r="K27" s="93"/>
      <c r="L27" s="65" t="s">
        <v>27</v>
      </c>
      <c r="M27" s="66"/>
      <c r="N27" s="66"/>
      <c r="O27" s="34">
        <f>SUMIF(G:G,0%,L:L)+SUMIF(G:G,"",L:L)</f>
        <v>0</v>
      </c>
    </row>
    <row r="28" spans="1:15" s="9" customFormat="1" ht="39" customHeight="1" x14ac:dyDescent="0.25">
      <c r="A28" s="71" t="s">
        <v>78</v>
      </c>
      <c r="B28" s="72"/>
      <c r="C28" s="72"/>
      <c r="D28" s="72"/>
      <c r="E28" s="72"/>
      <c r="F28" s="72"/>
      <c r="G28" s="72"/>
      <c r="H28" s="72"/>
      <c r="I28" s="72"/>
      <c r="J28" s="72"/>
      <c r="K28" s="73"/>
      <c r="L28" s="63" t="s">
        <v>28</v>
      </c>
      <c r="M28" s="64"/>
      <c r="N28" s="64"/>
      <c r="O28" s="35">
        <f>SUMIF(G:G,5%,L:L)</f>
        <v>0</v>
      </c>
    </row>
    <row r="29" spans="1:15" s="9" customFormat="1" ht="30" customHeight="1" x14ac:dyDescent="0.25">
      <c r="A29" s="74"/>
      <c r="B29" s="75"/>
      <c r="C29" s="75"/>
      <c r="D29" s="75"/>
      <c r="E29" s="75"/>
      <c r="F29" s="75"/>
      <c r="G29" s="75"/>
      <c r="H29" s="75"/>
      <c r="I29" s="75"/>
      <c r="J29" s="75"/>
      <c r="K29" s="76"/>
      <c r="L29" s="63" t="s">
        <v>29</v>
      </c>
      <c r="M29" s="64"/>
      <c r="N29" s="64"/>
      <c r="O29" s="35">
        <f>SUMIF(G:G,19%,L:L)</f>
        <v>0</v>
      </c>
    </row>
    <row r="30" spans="1:15" s="9" customFormat="1" ht="30" customHeight="1" x14ac:dyDescent="0.25">
      <c r="A30" s="74"/>
      <c r="B30" s="75"/>
      <c r="C30" s="75"/>
      <c r="D30" s="75"/>
      <c r="E30" s="75"/>
      <c r="F30" s="75"/>
      <c r="G30" s="75"/>
      <c r="H30" s="75"/>
      <c r="I30" s="75"/>
      <c r="J30" s="75"/>
      <c r="K30" s="76"/>
      <c r="L30" s="61" t="s">
        <v>22</v>
      </c>
      <c r="M30" s="62"/>
      <c r="N30" s="62"/>
      <c r="O30" s="36">
        <f>SUM(O27:O29)</f>
        <v>0</v>
      </c>
    </row>
    <row r="31" spans="1:15" s="9" customFormat="1" ht="30" customHeight="1" x14ac:dyDescent="0.25">
      <c r="A31" s="74"/>
      <c r="B31" s="75"/>
      <c r="C31" s="75"/>
      <c r="D31" s="75"/>
      <c r="E31" s="75"/>
      <c r="F31" s="75"/>
      <c r="G31" s="75"/>
      <c r="H31" s="75"/>
      <c r="I31" s="75"/>
      <c r="J31" s="75"/>
      <c r="K31" s="76"/>
      <c r="L31" s="59" t="s">
        <v>30</v>
      </c>
      <c r="M31" s="60"/>
      <c r="N31" s="60"/>
      <c r="O31" s="37">
        <f>SUMIF(G:G,5%,M:M)</f>
        <v>0</v>
      </c>
    </row>
    <row r="32" spans="1:15" s="9" customFormat="1" ht="30" customHeight="1" x14ac:dyDescent="0.25">
      <c r="A32" s="74"/>
      <c r="B32" s="75"/>
      <c r="C32" s="75"/>
      <c r="D32" s="75"/>
      <c r="E32" s="75"/>
      <c r="F32" s="75"/>
      <c r="G32" s="75"/>
      <c r="H32" s="75"/>
      <c r="I32" s="75"/>
      <c r="J32" s="75"/>
      <c r="K32" s="76"/>
      <c r="L32" s="59" t="s">
        <v>31</v>
      </c>
      <c r="M32" s="60"/>
      <c r="N32" s="60"/>
      <c r="O32" s="37">
        <f>SUMIF(G:G,19%,M:M)</f>
        <v>0</v>
      </c>
    </row>
    <row r="33" spans="1:17" s="9" customFormat="1" ht="30" customHeight="1" x14ac:dyDescent="0.25">
      <c r="A33" s="74"/>
      <c r="B33" s="75"/>
      <c r="C33" s="75"/>
      <c r="D33" s="75"/>
      <c r="E33" s="75"/>
      <c r="F33" s="75"/>
      <c r="G33" s="75"/>
      <c r="H33" s="75"/>
      <c r="I33" s="75"/>
      <c r="J33" s="75"/>
      <c r="K33" s="76"/>
      <c r="L33" s="61" t="s">
        <v>32</v>
      </c>
      <c r="M33" s="62"/>
      <c r="N33" s="62"/>
      <c r="O33" s="36">
        <f>SUM(O31:O32)</f>
        <v>0</v>
      </c>
    </row>
    <row r="34" spans="1:17" s="9" customFormat="1" ht="30" customHeight="1" x14ac:dyDescent="0.25">
      <c r="A34" s="74"/>
      <c r="B34" s="75"/>
      <c r="C34" s="75"/>
      <c r="D34" s="75"/>
      <c r="E34" s="75"/>
      <c r="F34" s="75"/>
      <c r="G34" s="75"/>
      <c r="H34" s="75"/>
      <c r="I34" s="75"/>
      <c r="J34" s="75"/>
      <c r="K34" s="76"/>
      <c r="L34" s="63" t="s">
        <v>33</v>
      </c>
      <c r="M34" s="64"/>
      <c r="N34" s="64"/>
      <c r="O34" s="35">
        <f>SUMIF(I:I,8%,N:N)</f>
        <v>0</v>
      </c>
    </row>
    <row r="35" spans="1:17" s="9" customFormat="1" ht="37.5" customHeight="1" x14ac:dyDescent="0.25">
      <c r="A35" s="74"/>
      <c r="B35" s="75"/>
      <c r="C35" s="75"/>
      <c r="D35" s="75"/>
      <c r="E35" s="75"/>
      <c r="F35" s="75"/>
      <c r="G35" s="75"/>
      <c r="H35" s="75"/>
      <c r="I35" s="75"/>
      <c r="J35" s="75"/>
      <c r="K35" s="76"/>
      <c r="L35" s="69" t="s">
        <v>34</v>
      </c>
      <c r="M35" s="70"/>
      <c r="N35" s="70"/>
      <c r="O35" s="36">
        <f>SUM(O34)</f>
        <v>0</v>
      </c>
    </row>
    <row r="36" spans="1:17" s="9" customFormat="1" ht="32.25" customHeight="1" thickBot="1" x14ac:dyDescent="0.3">
      <c r="A36" s="77"/>
      <c r="B36" s="78"/>
      <c r="C36" s="78"/>
      <c r="D36" s="78"/>
      <c r="E36" s="78"/>
      <c r="F36" s="78"/>
      <c r="G36" s="78"/>
      <c r="H36" s="78"/>
      <c r="I36" s="78"/>
      <c r="J36" s="78"/>
      <c r="K36" s="79"/>
      <c r="L36" s="67" t="s">
        <v>35</v>
      </c>
      <c r="M36" s="68"/>
      <c r="N36" s="68"/>
      <c r="O36" s="38">
        <f>+O30+O33+O35</f>
        <v>0</v>
      </c>
    </row>
    <row r="38" spans="1:17" ht="50.1" customHeight="1" thickBot="1" x14ac:dyDescent="0.3">
      <c r="B38" s="83"/>
      <c r="C38" s="83"/>
    </row>
    <row r="39" spans="1:17" x14ac:dyDescent="0.25">
      <c r="B39" s="104" t="s">
        <v>36</v>
      </c>
      <c r="C39" s="104"/>
    </row>
    <row r="40" spans="1:17" ht="15" customHeight="1" x14ac:dyDescent="0.25">
      <c r="M40" s="40"/>
      <c r="N40" s="41"/>
      <c r="O40" s="42"/>
    </row>
    <row r="41" spans="1:17" ht="15.75" customHeight="1" x14ac:dyDescent="0.25">
      <c r="M41" s="40"/>
      <c r="N41" s="41"/>
      <c r="O41" s="42"/>
    </row>
    <row r="42" spans="1:17" ht="15" customHeight="1" x14ac:dyDescent="0.25">
      <c r="A42" s="10" t="s">
        <v>37</v>
      </c>
      <c r="M42" s="40"/>
      <c r="N42" s="41"/>
      <c r="O42" s="42"/>
    </row>
    <row r="43" spans="1:17" x14ac:dyDescent="0.25">
      <c r="A43" s="103" t="s">
        <v>38</v>
      </c>
      <c r="B43" s="103"/>
      <c r="C43" s="103"/>
      <c r="D43" s="103"/>
      <c r="E43" s="103"/>
      <c r="F43" s="103"/>
      <c r="G43" s="103"/>
      <c r="H43" s="103"/>
      <c r="I43" s="103"/>
      <c r="J43" s="103"/>
      <c r="K43" s="103"/>
      <c r="L43" s="103"/>
      <c r="M43" s="103"/>
      <c r="N43" s="103"/>
      <c r="O43" s="103"/>
      <c r="P43" s="2"/>
      <c r="Q43" s="2"/>
    </row>
    <row r="44" spans="1:17" ht="15" customHeight="1" x14ac:dyDescent="0.25">
      <c r="A44" s="102" t="s">
        <v>39</v>
      </c>
      <c r="B44" s="102"/>
      <c r="C44" s="102"/>
      <c r="D44" s="102"/>
      <c r="E44" s="102"/>
      <c r="F44" s="102"/>
      <c r="G44" s="102"/>
      <c r="H44" s="102"/>
      <c r="I44" s="102"/>
      <c r="J44" s="102"/>
      <c r="K44" s="102"/>
      <c r="L44" s="102"/>
      <c r="M44" s="102"/>
      <c r="N44" s="102"/>
      <c r="O44" s="102"/>
      <c r="P44" s="39"/>
      <c r="Q44" s="39"/>
    </row>
    <row r="45" spans="1:17" x14ac:dyDescent="0.25">
      <c r="A45" s="101" t="s">
        <v>40</v>
      </c>
      <c r="B45" s="101"/>
      <c r="C45" s="101"/>
      <c r="D45" s="101"/>
      <c r="E45" s="101"/>
      <c r="F45" s="101"/>
      <c r="G45" s="101"/>
      <c r="H45" s="101"/>
      <c r="I45" s="101"/>
      <c r="J45" s="101"/>
      <c r="K45" s="101"/>
      <c r="L45" s="101"/>
      <c r="M45" s="101"/>
      <c r="N45" s="101"/>
      <c r="O45" s="101"/>
      <c r="P45" s="5"/>
      <c r="Q45" s="5"/>
    </row>
    <row r="46" spans="1:17" x14ac:dyDescent="0.25">
      <c r="A46" s="101" t="s">
        <v>41</v>
      </c>
      <c r="B46" s="101"/>
      <c r="C46" s="101"/>
      <c r="D46" s="101"/>
      <c r="E46" s="101"/>
      <c r="F46" s="101"/>
      <c r="G46" s="101"/>
      <c r="H46" s="101"/>
      <c r="I46" s="101"/>
      <c r="J46" s="101"/>
      <c r="K46" s="101"/>
      <c r="L46" s="101"/>
      <c r="M46" s="101"/>
      <c r="N46" s="101"/>
      <c r="O46" s="101"/>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l28GgXmuzyufbqHuwExvTOWHh4sXMfJqwXQO5zdKvf0JHvu0lCSXrxx1T6PYc0cuB+hbIVNE9VuQ4a7arh81Lw==" saltValue="3VAFFmcqgTvNbbz8d09t/g==" spinCount="100000" sheet="1" selectLockedCells="1"/>
  <mergeCells count="35">
    <mergeCell ref="A46:O46"/>
    <mergeCell ref="A45:O45"/>
    <mergeCell ref="A44:O44"/>
    <mergeCell ref="A43:O43"/>
    <mergeCell ref="B39:C39"/>
    <mergeCell ref="A2:A5"/>
    <mergeCell ref="B2:M2"/>
    <mergeCell ref="N2:O2"/>
    <mergeCell ref="B3:M3"/>
    <mergeCell ref="N3:O3"/>
    <mergeCell ref="B4:M5"/>
    <mergeCell ref="N4:O4"/>
    <mergeCell ref="N5:O5"/>
    <mergeCell ref="M11:N11"/>
    <mergeCell ref="M9:N9"/>
    <mergeCell ref="K9:L9"/>
    <mergeCell ref="K11:L11"/>
    <mergeCell ref="F11:I11"/>
    <mergeCell ref="A28:K36"/>
    <mergeCell ref="F9:I9"/>
    <mergeCell ref="B38:C38"/>
    <mergeCell ref="A9:B11"/>
    <mergeCell ref="D9:E9"/>
    <mergeCell ref="D11:E11"/>
    <mergeCell ref="A27:K27"/>
    <mergeCell ref="L36:N36"/>
    <mergeCell ref="L35:N35"/>
    <mergeCell ref="L34:N34"/>
    <mergeCell ref="L33:N33"/>
    <mergeCell ref="L32:N32"/>
    <mergeCell ref="L31:N31"/>
    <mergeCell ref="L30:N30"/>
    <mergeCell ref="L29:N29"/>
    <mergeCell ref="L28:N28"/>
    <mergeCell ref="L27:N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G14:G26</xm:sqref>
        </x14:dataValidation>
        <x14:dataValidation type="list" allowBlank="1" showInputMessage="1" showErrorMessage="1" xr:uid="{00000000-0002-0000-0000-000008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2025-04-09T21:31:20Z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