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5 ASEO Y CAFETERÍA/ANEXOS PUBLICACIÓN/"/>
    </mc:Choice>
  </mc:AlternateContent>
  <xr:revisionPtr revIDLastSave="128" documentId="13_ncr:1_{F325527D-AE3E-4150-8C66-BA9D114568FD}" xr6:coauthVersionLast="47" xr6:coauthVersionMax="47" xr10:uidLastSave="{7DC2F58C-836A-49F8-9F6C-5AB54DDD08C4}"/>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0" i="7" l="1"/>
  <c r="J60" i="7"/>
  <c r="H60" i="7"/>
  <c r="K60" i="7" s="1"/>
  <c r="L59" i="7"/>
  <c r="K59" i="7"/>
  <c r="J59" i="7"/>
  <c r="H59" i="7"/>
  <c r="L58" i="7"/>
  <c r="J58" i="7"/>
  <c r="H58" i="7"/>
  <c r="K58" i="7" s="1"/>
  <c r="L57" i="7"/>
  <c r="M57" i="7" s="1"/>
  <c r="J57" i="7"/>
  <c r="H57" i="7"/>
  <c r="K57" i="7" s="1"/>
  <c r="L56" i="7"/>
  <c r="J56" i="7"/>
  <c r="H56" i="7"/>
  <c r="K56" i="7" s="1"/>
  <c r="L55" i="7"/>
  <c r="N55" i="7" s="1"/>
  <c r="J55" i="7"/>
  <c r="H55" i="7"/>
  <c r="K55" i="7" s="1"/>
  <c r="L54" i="7"/>
  <c r="J54" i="7"/>
  <c r="H54" i="7"/>
  <c r="L53" i="7"/>
  <c r="J53" i="7"/>
  <c r="H53" i="7"/>
  <c r="K53" i="7" s="1"/>
  <c r="L52" i="7"/>
  <c r="J52" i="7"/>
  <c r="H52" i="7"/>
  <c r="L51" i="7"/>
  <c r="J51" i="7"/>
  <c r="H51" i="7"/>
  <c r="K51" i="7" s="1"/>
  <c r="L50" i="7"/>
  <c r="M50" i="7" s="1"/>
  <c r="J50" i="7"/>
  <c r="H50" i="7"/>
  <c r="K50" i="7" s="1"/>
  <c r="L49" i="7"/>
  <c r="J49" i="7"/>
  <c r="H49" i="7"/>
  <c r="K49" i="7" s="1"/>
  <c r="L48" i="7"/>
  <c r="J48" i="7"/>
  <c r="H48" i="7"/>
  <c r="K48" i="7" s="1"/>
  <c r="L47" i="7"/>
  <c r="J47" i="7"/>
  <c r="H47" i="7"/>
  <c r="L46" i="7"/>
  <c r="N46" i="7" s="1"/>
  <c r="J46" i="7"/>
  <c r="H46" i="7"/>
  <c r="L45" i="7"/>
  <c r="J45" i="7"/>
  <c r="H45" i="7"/>
  <c r="K45" i="7" s="1"/>
  <c r="L44" i="7"/>
  <c r="J44" i="7"/>
  <c r="H44" i="7"/>
  <c r="L43" i="7"/>
  <c r="N43" i="7" s="1"/>
  <c r="J43" i="7"/>
  <c r="H43" i="7"/>
  <c r="K43" i="7" s="1"/>
  <c r="L42" i="7"/>
  <c r="J42" i="7"/>
  <c r="H42" i="7"/>
  <c r="K42" i="7" s="1"/>
  <c r="L41" i="7"/>
  <c r="J41" i="7"/>
  <c r="H41" i="7"/>
  <c r="K41" i="7" s="1"/>
  <c r="L40" i="7"/>
  <c r="J40" i="7"/>
  <c r="H40" i="7"/>
  <c r="K40" i="7" s="1"/>
  <c r="L39" i="7"/>
  <c r="J39" i="7"/>
  <c r="H39" i="7"/>
  <c r="K39" i="7" s="1"/>
  <c r="L38" i="7"/>
  <c r="J38" i="7"/>
  <c r="H38" i="7"/>
  <c r="L37" i="7"/>
  <c r="J37" i="7"/>
  <c r="H37" i="7"/>
  <c r="L36" i="7"/>
  <c r="N36" i="7" s="1"/>
  <c r="J36" i="7"/>
  <c r="H36" i="7"/>
  <c r="K36" i="7" s="1"/>
  <c r="L35" i="7"/>
  <c r="J35" i="7"/>
  <c r="H35" i="7"/>
  <c r="K35" i="7" s="1"/>
  <c r="L34" i="7"/>
  <c r="J34" i="7"/>
  <c r="H34" i="7"/>
  <c r="K34" i="7" s="1"/>
  <c r="L33" i="7"/>
  <c r="J33" i="7"/>
  <c r="H33" i="7"/>
  <c r="K33" i="7" s="1"/>
  <c r="L32" i="7"/>
  <c r="J32" i="7"/>
  <c r="H32" i="7"/>
  <c r="K32" i="7" s="1"/>
  <c r="O66" i="7"/>
  <c r="O65" i="7"/>
  <c r="N59" i="7" l="1"/>
  <c r="N60" i="7"/>
  <c r="N57" i="7"/>
  <c r="O57" i="7"/>
  <c r="M58" i="7"/>
  <c r="N58" i="7"/>
  <c r="O58" i="7" s="1"/>
  <c r="M59" i="7"/>
  <c r="M60" i="7"/>
  <c r="K38" i="7"/>
  <c r="K46" i="7"/>
  <c r="K54" i="7"/>
  <c r="M54" i="7"/>
  <c r="M55" i="7"/>
  <c r="O55" i="7"/>
  <c r="M43" i="7"/>
  <c r="O43" i="7" s="1"/>
  <c r="N50" i="7"/>
  <c r="O50" i="7" s="1"/>
  <c r="N54" i="7"/>
  <c r="O54" i="7" s="1"/>
  <c r="K37" i="7"/>
  <c r="K44" i="7"/>
  <c r="K47" i="7"/>
  <c r="K52" i="7"/>
  <c r="M56" i="7"/>
  <c r="N56" i="7"/>
  <c r="O56" i="7" s="1"/>
  <c r="M40" i="7"/>
  <c r="N40" i="7"/>
  <c r="M47" i="7"/>
  <c r="N47" i="7"/>
  <c r="O47" i="7" s="1"/>
  <c r="M37" i="7"/>
  <c r="N37" i="7"/>
  <c r="O37" i="7" s="1"/>
  <c r="M44" i="7"/>
  <c r="N44" i="7"/>
  <c r="M51" i="7"/>
  <c r="M34" i="7"/>
  <c r="N51" i="7"/>
  <c r="O51" i="7" s="1"/>
  <c r="N34" i="7"/>
  <c r="O34" i="7" s="1"/>
  <c r="M41" i="7"/>
  <c r="N41" i="7"/>
  <c r="O41" i="7" s="1"/>
  <c r="M48" i="7"/>
  <c r="N48" i="7"/>
  <c r="O48" i="7" s="1"/>
  <c r="M38" i="7"/>
  <c r="N38" i="7"/>
  <c r="O38" i="7" s="1"/>
  <c r="M45" i="7"/>
  <c r="N45" i="7"/>
  <c r="M52" i="7"/>
  <c r="M35" i="7"/>
  <c r="N52" i="7"/>
  <c r="O52" i="7" s="1"/>
  <c r="N35" i="7"/>
  <c r="O35" i="7" s="1"/>
  <c r="M42" i="7"/>
  <c r="N42" i="7"/>
  <c r="M49" i="7"/>
  <c r="N49" i="7"/>
  <c r="O49" i="7" s="1"/>
  <c r="M39" i="7"/>
  <c r="N39" i="7"/>
  <c r="O39" i="7" s="1"/>
  <c r="M46" i="7"/>
  <c r="O46" i="7" s="1"/>
  <c r="M36" i="7"/>
  <c r="O36" i="7" s="1"/>
  <c r="N53" i="7"/>
  <c r="M53" i="7"/>
  <c r="N32" i="7"/>
  <c r="M33" i="7"/>
  <c r="N33" i="7"/>
  <c r="O33" i="7" s="1"/>
  <c r="M32"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15" i="7"/>
  <c r="J15" i="7"/>
  <c r="L15" i="7"/>
  <c r="M15" i="7" s="1"/>
  <c r="O63" i="7"/>
  <c r="O62" i="7"/>
  <c r="L14" i="7"/>
  <c r="M14" i="7" s="1"/>
  <c r="J14" i="7"/>
  <c r="H14" i="7"/>
  <c r="O53" i="7" l="1"/>
  <c r="O60" i="7"/>
  <c r="O42" i="7"/>
  <c r="O40" i="7"/>
  <c r="O59" i="7"/>
  <c r="O44" i="7"/>
  <c r="O45" i="7"/>
  <c r="O32" i="7"/>
  <c r="M21" i="7"/>
  <c r="O21" i="7" s="1"/>
  <c r="M22" i="7"/>
  <c r="O22" i="7" s="1"/>
  <c r="K30" i="7"/>
  <c r="K21" i="7"/>
  <c r="K19" i="7"/>
  <c r="N18" i="7"/>
  <c r="O18" i="7" s="1"/>
  <c r="K24" i="7"/>
  <c r="K27" i="7"/>
  <c r="K31"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31" i="7"/>
  <c r="O31" i="7" s="1"/>
  <c r="N19" i="7"/>
  <c r="O19" i="7" s="1"/>
  <c r="N24" i="7"/>
  <c r="O24" i="7" s="1"/>
  <c r="N15" i="7"/>
  <c r="O15" i="7" s="1"/>
  <c r="O61" i="7"/>
  <c r="O64" i="7" s="1"/>
  <c r="K14" i="7"/>
  <c r="O67" i="7"/>
  <c r="O68" i="7"/>
  <c r="O69" i="7" s="1"/>
  <c r="N14" i="7"/>
  <c r="O14" i="7" s="1"/>
  <c r="O70" i="7" l="1"/>
</calcChain>
</file>

<file path=xl/sharedStrings.xml><?xml version="1.0" encoding="utf-8"?>
<sst xmlns="http://schemas.openxmlformats.org/spreadsheetml/2006/main" count="190" uniqueCount="136">
  <si>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</si>
  <si>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</si>
  <si>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</si>
  <si>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</si>
  <si>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</si>
  <si>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</si>
  <si>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</si>
  <si>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</si>
  <si>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</si>
  <si>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</si>
  <si>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</si>
  <si>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</si>
  <si>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</si>
  <si>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</si>
  <si>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</si>
  <si>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</si>
  <si>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</si>
  <si>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</si>
  <si>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</si>
  <si>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</si>
  <si>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</si>
  <si>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</si>
  <si>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</si>
  <si>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</si>
  <si>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</si>
  <si>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</si>
  <si>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</si>
  <si>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</si>
  <si>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</si>
  <si>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</si>
  <si>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</si>
  <si>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</si>
  <si>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</si>
  <si>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</si>
  <si>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</si>
  <si>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</si>
  <si>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</si>
  <si>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</si>
  <si>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</si>
  <si>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</si>
  <si>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</si>
  <si>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</si>
  <si>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</si>
  <si>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</si>
  <si>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</si>
  <si>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</si>
  <si>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</si>
  <si>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</si>
  <si>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</si>
  <si>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</si>
  <si>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</si>
  <si>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</si>
  <si>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</si>
  <si>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</si>
  <si>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</si>
  <si>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</si>
  <si>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</si>
  <si>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</si>
  <si>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</si>
  <si>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</si>
  <si>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</si>
  <si>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</si>
  <si>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</si>
  <si>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</si>
  <si>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</si>
  <si>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</si>
  <si>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</si>
  <si>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</si>
  <si>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</si>
  <si>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</si>
  <si>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</si>
  <si>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</si>
  <si>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</si>
  <si>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</si>
  <si>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</si>
  <si>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</si>
  <si>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</si>
  <si>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</si>
  <si>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</si>
  <si>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</si>
  <si>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</si>
  <si>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</si>
  <si>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PAQUETE</t>
  </si>
  <si>
    <t>CAJA</t>
  </si>
  <si>
    <t>ALCOHOL INDUSTRIAL AL 70%  DE USO ESTERNO X 1 GALON X  3.750CC  (CON REGISTRO SANITARIO INVIMA)</t>
  </si>
  <si>
    <t>AROMÁTICAS DE HIERBAS CAJA DE 25 SOBRES DE INFUSIÓN   (CON REGISTRO SANITARIO INVIMA)</t>
  </si>
  <si>
    <t>AROMATIZANTE DE AMBIENTADOR EN AEROSOL - SPRAY (AROMAS SURTIDOS)  FRASCO X 400 ML</t>
  </si>
  <si>
    <t>AZUCAR REFINADA BLANCA DE 1 KILO  X 200 TUBIPACK INDIVIDUALES EN TUBITOS   (CON REGISTRO SANITARIO INVIMA)</t>
  </si>
  <si>
    <t>BLANQUEADOR  DESINFECTANTE HIPOCLORITO DE SODIO MAXIMO AL 5.25%. X 1 GALON x  3.800 CC </t>
  </si>
  <si>
    <t>BOLSA PLASTICA BIODEGRADABLE  U OXO-BIODEGRADABLE PARA LA BASURA NEGRA CALIBRE 2, TAMAÑO 1,08 CM X 81 CM PAQUETE X 10 UNIDADES</t>
  </si>
  <si>
    <t>BOLSA PLASTICA BIODEGRADABLE  U OXO-BIODEGRADABLE PARA LA BASURA VERDE CALIBRE 2, TAMAÑO 1,08 CM X 81 CM PAQUETE X 10 UNIDADES</t>
  </si>
  <si>
    <t>BOLSA PLASTICA BIODEGRADABLE  U OXO-BIODEGRADABLE PARA LA BASURA BLANCA CALIBRE 2, TAMAÑO 80 CM X 60 CM PAQUETE X 10 UNIDADES</t>
  </si>
  <si>
    <t>BOLSA PLASTICA BIODEGRADABLE  U OXO-BIODEGRADABLE PARA LA BASURA NEGRA CALIBRE 2, TAMAÑO 80 CM X 60 CM PAQUETE X 10 UNIDADES</t>
  </si>
  <si>
    <t>BOLSA PLASTICA BIODEGRADABLE  U OXO-BIODEGRADABLE PARA LA BASURA VERDE CALIBRE 2, TAMAÑO 80 CM X 60 CM PAQUETE X 10 UNIDADES</t>
  </si>
  <si>
    <t>BOLSA PLASTICA BIODEGRADABLE  U OXO-BIODEGRADABLE PARA LA BASURA BLANCA CALIBRE 2, TAMAÑO 60 CM X 40 CM PAQUETE X 10 UNIDADES</t>
  </si>
  <si>
    <t>BOLSA PLASTICA BIODEGRADABLE  U OXO-BIODEGRADABLE PARA LA BASURA NEGRA CALIBRE 2, TAMAÑO 60 CM X 40 CM PAQUETE X 10 UNIDADES</t>
  </si>
  <si>
    <t>BOLSA PLASTICA BIODEGRADABLE  U OXO-BIODEGRADABLE PARA LA BASURA VERDE CALIBRE 2 , TAMAÑO 60 CM X 40 CM PAQUETE X 10 UNIDADES</t>
  </si>
  <si>
    <t>CAFÉ TOSTADO Y MOLIDO  X 500 GR, TOSTIÓN MEDIA TIPO TRADICIONAL. ACIDEZ BAJA, SABOR FUERTE, CUERPO MEDIO Y AROMA INTENSO  (CON REGISTRO SANITARIO INVIMA)</t>
  </si>
  <si>
    <t>CEPILLO Y BASE PARA BAÑO CHURRUSCO PARA SANITARIO CON BASE - PLASTICA  CEPILLO: (Diámetro 8 CM - ALTO 37 CM - BASE DIAMETRO 13 CM)</t>
  </si>
  <si>
    <t>CERA POLIMERICA AUTOBRILLANTE BLANCA ANTIDESLIZANTE X 1 GALÓN  (3.800 CC)</t>
  </si>
  <si>
    <t>CHUPA PARA BAÑO - INODOROS SUCCION GOMA RESISTENTE DE 5"- 7" CON CABO PLASTICO</t>
  </si>
  <si>
    <t>CREMA LAVALOZA CON AROMA Y ALOE X 450 GR </t>
  </si>
  <si>
    <t>CREOLINA X 1 GALON (3.800 CC) </t>
  </si>
  <si>
    <t>DESENGRASANTE RENOVADOR LIQUIDO INDUSTRIAL X 1 GALON (3.800 CC)</t>
  </si>
  <si>
    <t>DETERGENTE EN POLVO MULTIUSOS SIN AROMA X 1 KILO </t>
  </si>
  <si>
    <t>HARAGAN ESCURRRIDOR PARA PISOS BASE EN ALUMINIO DE 100 CM AREA DE SECADO CON MANGO METALICO DE 1,50 CM DE LARGO</t>
  </si>
  <si>
    <t>JABON LIQUIDO ANTIBACTERIAL PARA MANOS CON ALOE X 1 GALON (3.800 CC)</t>
  </si>
  <si>
    <t>JABÓN LÍQUIDO PARA PISOS X 1 GALON (3.800 CC)</t>
  </si>
  <si>
    <t>LIMPIADOR MULTIUSOS PISOS LIMPIOS Y BRILLANTES  CON AROMA X 1 GALON (3.800 CC)</t>
  </si>
  <si>
    <t>LIMPIAVIDRIOS BIODEGRADABLE X 1 GALÓN  (3.800 CC)</t>
  </si>
  <si>
    <t>LIMPION TOALLA PARA COCINA TELA EN ALGODÓN MULTIUSOS DE 41 CM X 43 CM PAQUETE X 8 UNIDADES  </t>
  </si>
  <si>
    <t>LUSTRAMUEBLES EN CREMA DISPENSADOR FRASCO X 500 CC</t>
  </si>
  <si>
    <t>MEZCLADORES DE MADERA - BAMBU PARA BEBIDAS X 11 CM DE LARGO PAQUETE X 1000 UNIDADES</t>
  </si>
  <si>
    <t>MANGO METALICO  PARA ESCOBA DE 1,50 CM LARGO X 1" DIAMETRO CON ROSCA</t>
  </si>
  <si>
    <t>PAÑOS EN MICROFIBRA PARA LIMPIAR DE 40 CM X 40 CM PAQUETE X 5 UNIDADES</t>
  </si>
  <si>
    <t>PAPEL HIGIÉNICO TRIPLE HOJA BLANCA (30 METROS MINIMO POR ROLLO  PAQUETE X 4 ROLLOS)</t>
  </si>
  <si>
    <t>PAQUETE DE GUANTE DOMESTICO SEMI-INDUSTRIAL BICOLOR CALIBRE 25 TALLA 7-1/2 (PAR)</t>
  </si>
  <si>
    <t>PAQUETE DE GUANTE DOMESTICO SEMI-INDUSTRIAL BICOLOR CALIBRE 25 TALLA 8 (PAR)</t>
  </si>
  <si>
    <t>REMOVERDOR DE DE CERAS Y SELLADORES X 1 GALON (3.800 CC)</t>
  </si>
  <si>
    <t>ESCOBA CERDA DURA SIN MANGO - AREA DE BARRIDO 37 CM X 9 CM ALTO 12CM - PUNTAS REFILADAS FABRICADA CON FIBRA PET, PLANTILLA EN MATERIAL POLIETILENO</t>
  </si>
  <si>
    <t>ESCOBA CERDA SUAVE SIN MANGO - AREA DE BARRIDO 39 CM X 9 CM  ALTO 13 CM - PUNTAS PLUMILLADAS FABRICADA CON FIBRA PET, PLANTILLA EN POLIETILENO</t>
  </si>
  <si>
    <t>REPUESTO MOPA BRILLADORA PLANA DE MICROFIBRA DE 1.00 CM DE LARGO X 21 CM DE ANCHO  SIN CABO</t>
  </si>
  <si>
    <t>SELLADOR ANTIDESLIZANTE PARA PISOS X 1 GALON (3.800 CC)</t>
  </si>
  <si>
    <t>SERVILLETAS DE PAPEL DOBLADAS EN 2  DE 27 CM  X 100 UNIDADES. (DOBLE HOJA BLANCA)  POR 4 PAQUETES</t>
  </si>
  <si>
    <t>TOALLAS DE PAPEL PARA COCINA ROLLO X 120 HOJAS (TRIPLE HOJA - BLANCA)</t>
  </si>
  <si>
    <t>TOALLAS DE PAPEL PARA MANOS DOBLADAS EN Z TRIPLE HOJA BLANCA PAQUETE X 150 UNIDADES  (HOJAS DE 21 CM x 24 CM)</t>
  </si>
  <si>
    <t>TRAPERO TIPO COPA BLANCO REF 1000 X 500 GR EN ALGODÓN CON MANGO DE MADERA X 1,40 CM LARGO</t>
  </si>
  <si>
    <t>VASOS DE CARTON PARA TINTO 6 ONZAS PAQUETE POR 5O UNIDADES</t>
  </si>
  <si>
    <t>COLADOR  EN TELA PARA GRECA  (REDONDO DE 14 CM) CAPACIDAD PARA 1 LIBRA</t>
  </si>
  <si>
    <t>GALON</t>
  </si>
  <si>
    <t>FRASCO</t>
  </si>
  <si>
    <t>KILOGRAMO</t>
  </si>
  <si>
    <t>LIBRAS</t>
  </si>
  <si>
    <t>ROLLO</t>
  </si>
  <si>
    <t>BOLSA PLASTICA BIODEGRADABLE  U OXO-BIODEGRADABLE PARA LA BASURA  BLANCA CALIBRE 2, TAMAÑO 1,08 CM X 81 CM PAQUETE X 10 UNIDADES</t>
  </si>
  <si>
    <t>AROMÁTICA DE PANELA SABORES SURTIDOS EN CAJA DE 25  SOBRES   (CON REGISTRO SANITARIO INVIMA)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</si>
</sst>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6"/>
  <sheetViews>
    <sheetView showGridLines="0" tabSelected="1" zoomScale="7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2.75" x14ac:dyDescent="0.25">
      <c r="A14" s="25">
        <v>1</v>
      </c>
      <c r="B14" s="127" t="s">
        <v>84</v>
      </c>
      <c r="C14" s="12"/>
      <c r="D14" s="57">
        <v>10</v>
      </c>
      <c r="E14" s="57" t="s">
        <v>129</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75" x14ac:dyDescent="0.25">
      <c r="A15" s="25">
        <v>2</v>
      </c>
      <c r="B15" s="127" t="s">
        <v>135</v>
      </c>
      <c r="C15" s="12"/>
      <c r="D15" s="57">
        <v>350</v>
      </c>
      <c r="E15" s="57" t="s">
        <v>83</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28.5" x14ac:dyDescent="0.2">
      <c r="A16" s="25">
        <v>3</v>
      </c>
      <c r="B16" s="126" t="s">
        <v>85</v>
      </c>
      <c r="C16" s="12"/>
      <c r="D16" s="57">
        <v>350</v>
      </c>
      <c r="E16" s="57" t="s">
        <v>83</v>
      </c>
      <c r="F16" s="56"/>
      <c r="G16" s="11"/>
      <c r="H16" s="1">
        <f t="shared" ref="H16:H31" si="13">+ROUND(F16*G16,0)</f>
        <v>0</v>
      </c>
      <c r="I16" s="11"/>
      <c r="J16" s="1">
        <f t="shared" ref="J16:J31" si="14">ROUND(F16*I16,0)</f>
        <v>0</v>
      </c>
      <c r="K16" s="1">
        <f t="shared" ref="K16:K31" si="15">ROUND(F16+H16+J16,0)</f>
        <v>0</v>
      </c>
      <c r="L16" s="1">
        <f t="shared" ref="L16:L31" si="16">ROUND(F16*D16,0)</f>
        <v>0</v>
      </c>
      <c r="M16" s="1">
        <f t="shared" ref="M16:M31" si="17">ROUND(L16*G16,0)</f>
        <v>0</v>
      </c>
      <c r="N16" s="1">
        <f t="shared" ref="N16:N31" si="18">ROUND(L16*I16,0)</f>
        <v>0</v>
      </c>
      <c r="O16" s="26">
        <f t="shared" ref="O16:O31" si="19">ROUND(L16+N16+M16,0)</f>
        <v>0</v>
      </c>
    </row>
    <row r="17" spans="1:15" s="9" customFormat="1" ht="28.5" x14ac:dyDescent="0.2">
      <c r="A17" s="25">
        <v>4</v>
      </c>
      <c r="B17" s="126" t="s">
        <v>86</v>
      </c>
      <c r="C17" s="12"/>
      <c r="D17" s="57">
        <v>70</v>
      </c>
      <c r="E17" s="57" t="s">
        <v>130</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42.75" x14ac:dyDescent="0.2">
      <c r="A18" s="25">
        <v>5</v>
      </c>
      <c r="B18" s="126" t="s">
        <v>87</v>
      </c>
      <c r="C18" s="12"/>
      <c r="D18" s="57">
        <v>70</v>
      </c>
      <c r="E18" s="57" t="s">
        <v>131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28.5" x14ac:dyDescent="0.2">
      <c r="A19" s="25">
        <v>6</v>
      </c>
      <c r="B19" s="126" t="s">
        <v>88</v>
      </c>
      <c r="C19" s="12"/>
      <c r="D19" s="57">
        <v>50</v>
      </c>
      <c r="E19" s="57" t="s">
        <v>129</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57" x14ac:dyDescent="0.25">
      <c r="A20" s="25">
        <v>7</v>
      </c>
      <c r="B20" s="127" t="s">
        <v>134</v>
      </c>
      <c r="C20" s="12"/>
      <c r="D20" s="57">
        <v>26</v>
      </c>
      <c r="E20" s="57" t="s">
        <v>82</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42.75" x14ac:dyDescent="0.2">
      <c r="A21" s="25">
        <v>8</v>
      </c>
      <c r="B21" s="126" t="s">
        <v>89</v>
      </c>
      <c r="C21" s="12"/>
      <c r="D21" s="57">
        <v>26</v>
      </c>
      <c r="E21" s="57" t="s">
        <v>82</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42.75" x14ac:dyDescent="0.2">
      <c r="A22" s="25">
        <v>9</v>
      </c>
      <c r="B22" s="126" t="s">
        <v>90</v>
      </c>
      <c r="C22" s="12"/>
      <c r="D22" s="57">
        <v>26</v>
      </c>
      <c r="E22" s="57" t="s">
        <v>82</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42.75" x14ac:dyDescent="0.2">
      <c r="A23" s="25">
        <v>10</v>
      </c>
      <c r="B23" s="126" t="s">
        <v>91</v>
      </c>
      <c r="C23" s="12"/>
      <c r="D23" s="57">
        <v>48</v>
      </c>
      <c r="E23" s="57" t="s">
        <v>82</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42.75" x14ac:dyDescent="0.2">
      <c r="A24" s="25">
        <v>11</v>
      </c>
      <c r="B24" s="126" t="s">
        <v>92</v>
      </c>
      <c r="C24" s="12"/>
      <c r="D24" s="57">
        <v>48</v>
      </c>
      <c r="E24" s="57" t="s">
        <v>82</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42.75" x14ac:dyDescent="0.2">
      <c r="A25" s="25">
        <v>12</v>
      </c>
      <c r="B25" s="126" t="s">
        <v>93</v>
      </c>
      <c r="C25" s="12"/>
      <c r="D25" s="57">
        <v>48</v>
      </c>
      <c r="E25" s="57" t="s">
        <v>82</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42.75" x14ac:dyDescent="0.2">
      <c r="A26" s="25">
        <v>13</v>
      </c>
      <c r="B26" s="126" t="s">
        <v>94</v>
      </c>
      <c r="C26" s="12"/>
      <c r="D26" s="57">
        <v>115</v>
      </c>
      <c r="E26" s="57" t="s">
        <v>82</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42.75" x14ac:dyDescent="0.2">
      <c r="A27" s="25">
        <v>14</v>
      </c>
      <c r="B27" s="126" t="s">
        <v>95</v>
      </c>
      <c r="C27" s="12"/>
      <c r="D27" s="57">
        <v>125</v>
      </c>
      <c r="E27" s="57" t="s">
        <v>82</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42.75" x14ac:dyDescent="0.2">
      <c r="A28" s="25">
        <v>15</v>
      </c>
      <c r="B28" s="126" t="s">
        <v>96</v>
      </c>
      <c r="C28" s="12"/>
      <c r="D28" s="57">
        <v>115</v>
      </c>
      <c r="E28" s="57" t="s">
        <v>82</v>
      </c>
      <c r="F28" s="56"/>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57" x14ac:dyDescent="0.2">
      <c r="A29" s="25">
        <v>16</v>
      </c>
      <c r="B29" s="126" t="s">
        <v>97</v>
      </c>
      <c r="C29" s="12"/>
      <c r="D29" s="57">
        <v>100</v>
      </c>
      <c r="E29" s="57" t="s">
        <v>132</v>
      </c>
      <c r="F29" s="56"/>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57" x14ac:dyDescent="0.25">
      <c r="A30" s="25">
        <v>17</v>
      </c>
      <c r="B30" s="127" t="s">
        <v>98</v>
      </c>
      <c r="C30" s="12"/>
      <c r="D30" s="57">
        <v>20</v>
      </c>
      <c r="E30" s="57" t="s">
        <v>81</v>
      </c>
      <c r="F30" s="56"/>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28.5" x14ac:dyDescent="0.2">
      <c r="A31" s="25">
        <v>18</v>
      </c>
      <c r="B31" s="126" t="s">
        <v>99</v>
      </c>
      <c r="C31" s="12"/>
      <c r="D31" s="57">
        <v>20</v>
      </c>
      <c r="E31" s="57" t="s">
        <v>129</v>
      </c>
      <c r="F31" s="56"/>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28.5" x14ac:dyDescent="0.2">
      <c r="A32" s="25">
        <v>19</v>
      </c>
      <c r="B32" s="126" t="s">
        <v>100</v>
      </c>
      <c r="C32" s="12"/>
      <c r="D32" s="57">
        <v>10</v>
      </c>
      <c r="E32" s="57" t="s">
        <v>81</v>
      </c>
      <c r="F32" s="56"/>
      <c r="G32" s="11"/>
      <c r="H32" s="1">
        <f t="shared" ref="H32:H33" si="20">+ROUND(F32*G32,0)</f>
        <v>0</v>
      </c>
      <c r="I32" s="11"/>
      <c r="J32" s="1">
        <f t="shared" ref="J32:J51" si="21">ROUND(F32*I32,0)</f>
        <v>0</v>
      </c>
      <c r="K32" s="1">
        <f t="shared" ref="K32:K51" si="22">ROUND(F32+H32+J32,0)</f>
        <v>0</v>
      </c>
      <c r="L32" s="1">
        <f t="shared" ref="L32:L51" si="23">ROUND(F32*D32,0)</f>
        <v>0</v>
      </c>
      <c r="M32" s="1">
        <f t="shared" ref="M32:M51" si="24">ROUND(L32*G32,0)</f>
        <v>0</v>
      </c>
      <c r="N32" s="1">
        <f t="shared" ref="N32:N51" si="25">ROUND(L32*I32,0)</f>
        <v>0</v>
      </c>
      <c r="O32" s="26">
        <f t="shared" ref="O32:O51" si="26">ROUND(L32+N32+M32,0)</f>
        <v>0</v>
      </c>
    </row>
    <row r="33" spans="1:15" s="9" customFormat="1" x14ac:dyDescent="0.2">
      <c r="A33" s="25">
        <v>20</v>
      </c>
      <c r="B33" s="126" t="s">
        <v>101</v>
      </c>
      <c r="C33" s="12"/>
      <c r="D33" s="57">
        <v>20</v>
      </c>
      <c r="E33" s="57" t="s">
        <v>81</v>
      </c>
      <c r="F33" s="56"/>
      <c r="G33" s="11"/>
      <c r="H33" s="1">
        <f t="shared" si="20"/>
        <v>0</v>
      </c>
      <c r="I33" s="11"/>
      <c r="J33" s="1">
        <f t="shared" si="21"/>
        <v>0</v>
      </c>
      <c r="K33" s="1">
        <f t="shared" si="22"/>
        <v>0</v>
      </c>
      <c r="L33" s="1">
        <f t="shared" si="23"/>
        <v>0</v>
      </c>
      <c r="M33" s="1">
        <f t="shared" si="24"/>
        <v>0</v>
      </c>
      <c r="N33" s="1">
        <f t="shared" si="25"/>
        <v>0</v>
      </c>
      <c r="O33" s="26">
        <f t="shared" si="26"/>
        <v>0</v>
      </c>
    </row>
    <row r="34" spans="1:15" s="9" customFormat="1" x14ac:dyDescent="0.2">
      <c r="A34" s="25">
        <v>21</v>
      </c>
      <c r="B34" s="126" t="s">
        <v>102</v>
      </c>
      <c r="C34" s="12"/>
      <c r="D34" s="57">
        <v>20</v>
      </c>
      <c r="E34" s="57" t="s">
        <v>129</v>
      </c>
      <c r="F34" s="56"/>
      <c r="G34" s="11"/>
      <c r="H34" s="1">
        <f>+ROUND(F34*G34,0)</f>
        <v>0</v>
      </c>
      <c r="I34" s="11"/>
      <c r="J34" s="1">
        <f t="shared" si="21"/>
        <v>0</v>
      </c>
      <c r="K34" s="1">
        <f t="shared" si="22"/>
        <v>0</v>
      </c>
      <c r="L34" s="1">
        <f t="shared" si="23"/>
        <v>0</v>
      </c>
      <c r="M34" s="1">
        <f t="shared" si="24"/>
        <v>0</v>
      </c>
      <c r="N34" s="1">
        <f t="shared" si="25"/>
        <v>0</v>
      </c>
      <c r="O34" s="26">
        <f t="shared" si="26"/>
        <v>0</v>
      </c>
    </row>
    <row r="35" spans="1:15" s="9" customFormat="1" ht="28.5" x14ac:dyDescent="0.2">
      <c r="A35" s="25">
        <v>22</v>
      </c>
      <c r="B35" s="126" t="s">
        <v>103</v>
      </c>
      <c r="C35" s="12"/>
      <c r="D35" s="57">
        <v>40</v>
      </c>
      <c r="E35" s="57" t="s">
        <v>129</v>
      </c>
      <c r="F35" s="56"/>
      <c r="G35" s="11"/>
      <c r="H35" s="1">
        <f t="shared" ref="H35:H53" si="27">+ROUND(F35*G35,0)</f>
        <v>0</v>
      </c>
      <c r="I35" s="11"/>
      <c r="J35" s="1">
        <f t="shared" si="21"/>
        <v>0</v>
      </c>
      <c r="K35" s="1">
        <f t="shared" si="22"/>
        <v>0</v>
      </c>
      <c r="L35" s="1">
        <f t="shared" si="23"/>
        <v>0</v>
      </c>
      <c r="M35" s="1">
        <f t="shared" si="24"/>
        <v>0</v>
      </c>
      <c r="N35" s="1">
        <f t="shared" si="25"/>
        <v>0</v>
      </c>
      <c r="O35" s="26">
        <f t="shared" si="26"/>
        <v>0</v>
      </c>
    </row>
    <row r="36" spans="1:15" s="9" customFormat="1" ht="28.5" x14ac:dyDescent="0.2">
      <c r="A36" s="25">
        <v>23</v>
      </c>
      <c r="B36" s="126" t="s">
        <v>104</v>
      </c>
      <c r="C36" s="12"/>
      <c r="D36" s="57">
        <v>20</v>
      </c>
      <c r="E36" s="57" t="s">
        <v>131</v>
      </c>
      <c r="F36" s="56"/>
      <c r="G36" s="11"/>
      <c r="H36" s="1">
        <f t="shared" si="27"/>
        <v>0</v>
      </c>
      <c r="I36" s="11"/>
      <c r="J36" s="1">
        <f t="shared" si="21"/>
        <v>0</v>
      </c>
      <c r="K36" s="1">
        <f t="shared" si="22"/>
        <v>0</v>
      </c>
      <c r="L36" s="1">
        <f t="shared" si="23"/>
        <v>0</v>
      </c>
      <c r="M36" s="1">
        <f t="shared" si="24"/>
        <v>0</v>
      </c>
      <c r="N36" s="1">
        <f t="shared" si="25"/>
        <v>0</v>
      </c>
      <c r="O36" s="26">
        <f t="shared" si="26"/>
        <v>0</v>
      </c>
    </row>
    <row r="37" spans="1:15" s="9" customFormat="1" ht="42.75" x14ac:dyDescent="0.2">
      <c r="A37" s="25">
        <v>24</v>
      </c>
      <c r="B37" s="126" t="s">
        <v>105</v>
      </c>
      <c r="C37" s="12"/>
      <c r="D37" s="57">
        <v>10</v>
      </c>
      <c r="E37" s="57" t="s">
        <v>81</v>
      </c>
      <c r="F37" s="56"/>
      <c r="G37" s="11"/>
      <c r="H37" s="1">
        <f t="shared" si="27"/>
        <v>0</v>
      </c>
      <c r="I37" s="11"/>
      <c r="J37" s="1">
        <f t="shared" si="21"/>
        <v>0</v>
      </c>
      <c r="K37" s="1">
        <f t="shared" si="22"/>
        <v>0</v>
      </c>
      <c r="L37" s="1">
        <f t="shared" si="23"/>
        <v>0</v>
      </c>
      <c r="M37" s="1">
        <f t="shared" si="24"/>
        <v>0</v>
      </c>
      <c r="N37" s="1">
        <f t="shared" si="25"/>
        <v>0</v>
      </c>
      <c r="O37" s="26">
        <f t="shared" si="26"/>
        <v>0</v>
      </c>
    </row>
    <row r="38" spans="1:15" s="9" customFormat="1" ht="28.5" x14ac:dyDescent="0.2">
      <c r="A38" s="25">
        <v>25</v>
      </c>
      <c r="B38" s="126" t="s">
        <v>106</v>
      </c>
      <c r="C38" s="12"/>
      <c r="D38" s="57">
        <v>20</v>
      </c>
      <c r="E38" s="57" t="s">
        <v>129</v>
      </c>
      <c r="F38" s="56"/>
      <c r="G38" s="11"/>
      <c r="H38" s="1">
        <f t="shared" si="27"/>
        <v>0</v>
      </c>
      <c r="I38" s="11"/>
      <c r="J38" s="1">
        <f t="shared" si="21"/>
        <v>0</v>
      </c>
      <c r="K38" s="1">
        <f t="shared" si="22"/>
        <v>0</v>
      </c>
      <c r="L38" s="1">
        <f t="shared" si="23"/>
        <v>0</v>
      </c>
      <c r="M38" s="1">
        <f t="shared" si="24"/>
        <v>0</v>
      </c>
      <c r="N38" s="1">
        <f t="shared" si="25"/>
        <v>0</v>
      </c>
      <c r="O38" s="26">
        <f t="shared" si="26"/>
        <v>0</v>
      </c>
    </row>
    <row r="39" spans="1:15" s="9" customFormat="1" x14ac:dyDescent="0.2">
      <c r="A39" s="25">
        <v>26</v>
      </c>
      <c r="B39" s="126" t="s">
        <v>107</v>
      </c>
      <c r="C39" s="12"/>
      <c r="D39" s="57">
        <v>40</v>
      </c>
      <c r="E39" s="57" t="s">
        <v>129</v>
      </c>
      <c r="F39" s="56"/>
      <c r="G39" s="11"/>
      <c r="H39" s="1">
        <f t="shared" si="27"/>
        <v>0</v>
      </c>
      <c r="I39" s="11"/>
      <c r="J39" s="1">
        <f t="shared" si="21"/>
        <v>0</v>
      </c>
      <c r="K39" s="1">
        <f t="shared" si="22"/>
        <v>0</v>
      </c>
      <c r="L39" s="1">
        <f t="shared" si="23"/>
        <v>0</v>
      </c>
      <c r="M39" s="1">
        <f t="shared" si="24"/>
        <v>0</v>
      </c>
      <c r="N39" s="1">
        <f t="shared" si="25"/>
        <v>0</v>
      </c>
      <c r="O39" s="26">
        <f t="shared" si="26"/>
        <v>0</v>
      </c>
    </row>
    <row r="40" spans="1:15" s="9" customFormat="1" ht="28.5" x14ac:dyDescent="0.2">
      <c r="A40" s="25">
        <v>27</v>
      </c>
      <c r="B40" s="126" t="s">
        <v>108</v>
      </c>
      <c r="C40" s="12"/>
      <c r="D40" s="57">
        <v>40</v>
      </c>
      <c r="E40" s="57" t="s">
        <v>129</v>
      </c>
      <c r="F40" s="56"/>
      <c r="G40" s="11"/>
      <c r="H40" s="1">
        <f t="shared" si="27"/>
        <v>0</v>
      </c>
      <c r="I40" s="11"/>
      <c r="J40" s="1">
        <f t="shared" si="21"/>
        <v>0</v>
      </c>
      <c r="K40" s="1">
        <f t="shared" si="22"/>
        <v>0</v>
      </c>
      <c r="L40" s="1">
        <f t="shared" si="23"/>
        <v>0</v>
      </c>
      <c r="M40" s="1">
        <f t="shared" si="24"/>
        <v>0</v>
      </c>
      <c r="N40" s="1">
        <f t="shared" si="25"/>
        <v>0</v>
      </c>
      <c r="O40" s="26">
        <f t="shared" si="26"/>
        <v>0</v>
      </c>
    </row>
    <row r="41" spans="1:15" s="9" customFormat="1" ht="28.5" x14ac:dyDescent="0.25">
      <c r="A41" s="25">
        <v>28</v>
      </c>
      <c r="B41" s="127" t="s">
        <v>109</v>
      </c>
      <c r="C41" s="12"/>
      <c r="D41" s="57">
        <v>40</v>
      </c>
      <c r="E41" s="57" t="s">
        <v>129</v>
      </c>
      <c r="F41" s="56"/>
      <c r="G41" s="11"/>
      <c r="H41" s="1">
        <f t="shared" si="27"/>
        <v>0</v>
      </c>
      <c r="I41" s="11"/>
      <c r="J41" s="1">
        <f t="shared" si="21"/>
        <v>0</v>
      </c>
      <c r="K41" s="1">
        <f t="shared" si="22"/>
        <v>0</v>
      </c>
      <c r="L41" s="1">
        <f t="shared" si="23"/>
        <v>0</v>
      </c>
      <c r="M41" s="1">
        <f t="shared" si="24"/>
        <v>0</v>
      </c>
      <c r="N41" s="1">
        <f t="shared" si="25"/>
        <v>0</v>
      </c>
      <c r="O41" s="26">
        <f t="shared" si="26"/>
        <v>0</v>
      </c>
    </row>
    <row r="42" spans="1:15" s="9" customFormat="1" ht="42.75" x14ac:dyDescent="0.25">
      <c r="A42" s="25">
        <v>29</v>
      </c>
      <c r="B42" s="127" t="s">
        <v>110</v>
      </c>
      <c r="C42" s="12"/>
      <c r="D42" s="57">
        <v>60</v>
      </c>
      <c r="E42" s="57" t="s">
        <v>82</v>
      </c>
      <c r="F42" s="56"/>
      <c r="G42" s="11"/>
      <c r="H42" s="1">
        <f t="shared" si="27"/>
        <v>0</v>
      </c>
      <c r="I42" s="11"/>
      <c r="J42" s="1">
        <f t="shared" si="21"/>
        <v>0</v>
      </c>
      <c r="K42" s="1">
        <f t="shared" si="22"/>
        <v>0</v>
      </c>
      <c r="L42" s="1">
        <f t="shared" si="23"/>
        <v>0</v>
      </c>
      <c r="M42" s="1">
        <f t="shared" si="24"/>
        <v>0</v>
      </c>
      <c r="N42" s="1">
        <f t="shared" si="25"/>
        <v>0</v>
      </c>
      <c r="O42" s="26">
        <f t="shared" si="26"/>
        <v>0</v>
      </c>
    </row>
    <row r="43" spans="1:15" s="9" customFormat="1" ht="28.5" x14ac:dyDescent="0.2">
      <c r="A43" s="25">
        <v>30</v>
      </c>
      <c r="B43" s="126" t="s">
        <v>111</v>
      </c>
      <c r="C43" s="12"/>
      <c r="D43" s="57">
        <v>100</v>
      </c>
      <c r="E43" s="57" t="s">
        <v>130</v>
      </c>
      <c r="F43" s="56"/>
      <c r="G43" s="11"/>
      <c r="H43" s="1">
        <f t="shared" si="27"/>
        <v>0</v>
      </c>
      <c r="I43" s="11"/>
      <c r="J43" s="1">
        <f t="shared" si="21"/>
        <v>0</v>
      </c>
      <c r="K43" s="1">
        <f t="shared" si="22"/>
        <v>0</v>
      </c>
      <c r="L43" s="1">
        <f t="shared" si="23"/>
        <v>0</v>
      </c>
      <c r="M43" s="1">
        <f t="shared" si="24"/>
        <v>0</v>
      </c>
      <c r="N43" s="1">
        <f t="shared" si="25"/>
        <v>0</v>
      </c>
      <c r="O43" s="26">
        <f t="shared" si="26"/>
        <v>0</v>
      </c>
    </row>
    <row r="44" spans="1:15" s="9" customFormat="1" ht="28.5" x14ac:dyDescent="0.2">
      <c r="A44" s="25">
        <v>31</v>
      </c>
      <c r="B44" s="126" t="s">
        <v>112</v>
      </c>
      <c r="C44" s="12"/>
      <c r="D44" s="57">
        <v>6</v>
      </c>
      <c r="E44" s="57" t="s">
        <v>82</v>
      </c>
      <c r="F44" s="56"/>
      <c r="G44" s="11"/>
      <c r="H44" s="1">
        <f t="shared" si="27"/>
        <v>0</v>
      </c>
      <c r="I44" s="11"/>
      <c r="J44" s="1">
        <f t="shared" si="21"/>
        <v>0</v>
      </c>
      <c r="K44" s="1">
        <f t="shared" si="22"/>
        <v>0</v>
      </c>
      <c r="L44" s="1">
        <f t="shared" si="23"/>
        <v>0</v>
      </c>
      <c r="M44" s="1">
        <f t="shared" si="24"/>
        <v>0</v>
      </c>
      <c r="N44" s="1">
        <f t="shared" si="25"/>
        <v>0</v>
      </c>
      <c r="O44" s="26">
        <f t="shared" si="26"/>
        <v>0</v>
      </c>
    </row>
    <row r="45" spans="1:15" s="9" customFormat="1" ht="28.5" x14ac:dyDescent="0.2">
      <c r="A45" s="25">
        <v>32</v>
      </c>
      <c r="B45" s="126" t="s">
        <v>113</v>
      </c>
      <c r="C45" s="12"/>
      <c r="D45" s="57">
        <v>8</v>
      </c>
      <c r="E45" s="57" t="s">
        <v>81</v>
      </c>
      <c r="F45" s="56"/>
      <c r="G45" s="11"/>
      <c r="H45" s="1">
        <f t="shared" si="27"/>
        <v>0</v>
      </c>
      <c r="I45" s="11"/>
      <c r="J45" s="1">
        <f t="shared" si="21"/>
        <v>0</v>
      </c>
      <c r="K45" s="1">
        <f t="shared" si="22"/>
        <v>0</v>
      </c>
      <c r="L45" s="1">
        <f t="shared" si="23"/>
        <v>0</v>
      </c>
      <c r="M45" s="1">
        <f t="shared" si="24"/>
        <v>0</v>
      </c>
      <c r="N45" s="1">
        <f t="shared" si="25"/>
        <v>0</v>
      </c>
      <c r="O45" s="26">
        <f t="shared" si="26"/>
        <v>0</v>
      </c>
    </row>
    <row r="46" spans="1:15" s="9" customFormat="1" ht="28.5" x14ac:dyDescent="0.2">
      <c r="A46" s="25">
        <v>33</v>
      </c>
      <c r="B46" s="126" t="s">
        <v>114</v>
      </c>
      <c r="C46" s="12"/>
      <c r="D46" s="57">
        <v>60</v>
      </c>
      <c r="E46" s="57" t="s">
        <v>82</v>
      </c>
      <c r="F46" s="56"/>
      <c r="G46" s="11"/>
      <c r="H46" s="1">
        <f t="shared" si="27"/>
        <v>0</v>
      </c>
      <c r="I46" s="11"/>
      <c r="J46" s="1">
        <f t="shared" si="21"/>
        <v>0</v>
      </c>
      <c r="K46" s="1">
        <f t="shared" si="22"/>
        <v>0</v>
      </c>
      <c r="L46" s="1">
        <f t="shared" si="23"/>
        <v>0</v>
      </c>
      <c r="M46" s="1">
        <f t="shared" si="24"/>
        <v>0</v>
      </c>
      <c r="N46" s="1">
        <f t="shared" si="25"/>
        <v>0</v>
      </c>
      <c r="O46" s="26">
        <f t="shared" si="26"/>
        <v>0</v>
      </c>
    </row>
    <row r="47" spans="1:15" s="9" customFormat="1" ht="28.5" x14ac:dyDescent="0.2">
      <c r="A47" s="25">
        <v>34</v>
      </c>
      <c r="B47" s="126" t="s">
        <v>115</v>
      </c>
      <c r="C47" s="12"/>
      <c r="D47" s="57">
        <v>200</v>
      </c>
      <c r="E47" s="57" t="s">
        <v>82</v>
      </c>
      <c r="F47" s="56"/>
      <c r="G47" s="11"/>
      <c r="H47" s="1">
        <f t="shared" si="27"/>
        <v>0</v>
      </c>
      <c r="I47" s="11"/>
      <c r="J47" s="1">
        <f t="shared" si="21"/>
        <v>0</v>
      </c>
      <c r="K47" s="1">
        <f t="shared" si="22"/>
        <v>0</v>
      </c>
      <c r="L47" s="1">
        <f t="shared" si="23"/>
        <v>0</v>
      </c>
      <c r="M47" s="1">
        <f t="shared" si="24"/>
        <v>0</v>
      </c>
      <c r="N47" s="1">
        <f t="shared" si="25"/>
        <v>0</v>
      </c>
      <c r="O47" s="26">
        <f t="shared" si="26"/>
        <v>0</v>
      </c>
    </row>
    <row r="48" spans="1:15" s="9" customFormat="1" ht="28.5" x14ac:dyDescent="0.2">
      <c r="A48" s="25">
        <v>35</v>
      </c>
      <c r="B48" s="126" t="s">
        <v>116</v>
      </c>
      <c r="C48" s="12"/>
      <c r="D48" s="57">
        <v>50</v>
      </c>
      <c r="E48" s="57" t="s">
        <v>82</v>
      </c>
      <c r="F48" s="56"/>
      <c r="G48" s="11"/>
      <c r="H48" s="1">
        <f t="shared" si="27"/>
        <v>0</v>
      </c>
      <c r="I48" s="11"/>
      <c r="J48" s="1">
        <f t="shared" si="21"/>
        <v>0</v>
      </c>
      <c r="K48" s="1">
        <f t="shared" si="22"/>
        <v>0</v>
      </c>
      <c r="L48" s="1">
        <f t="shared" si="23"/>
        <v>0</v>
      </c>
      <c r="M48" s="1">
        <f t="shared" si="24"/>
        <v>0</v>
      </c>
      <c r="N48" s="1">
        <f t="shared" si="25"/>
        <v>0</v>
      </c>
      <c r="O48" s="26">
        <f t="shared" si="26"/>
        <v>0</v>
      </c>
    </row>
    <row r="49" spans="1:15" s="9" customFormat="1" ht="28.5" x14ac:dyDescent="0.2">
      <c r="A49" s="25">
        <v>36</v>
      </c>
      <c r="B49" s="126" t="s">
        <v>117</v>
      </c>
      <c r="C49" s="12"/>
      <c r="D49" s="57">
        <v>50</v>
      </c>
      <c r="E49" s="57" t="s">
        <v>82</v>
      </c>
      <c r="F49" s="56"/>
      <c r="G49" s="11"/>
      <c r="H49" s="1">
        <f t="shared" si="27"/>
        <v>0</v>
      </c>
      <c r="I49" s="11"/>
      <c r="J49" s="1">
        <f t="shared" si="21"/>
        <v>0</v>
      </c>
      <c r="K49" s="1">
        <f t="shared" si="22"/>
        <v>0</v>
      </c>
      <c r="L49" s="1">
        <f t="shared" si="23"/>
        <v>0</v>
      </c>
      <c r="M49" s="1">
        <f t="shared" si="24"/>
        <v>0</v>
      </c>
      <c r="N49" s="1">
        <f t="shared" si="25"/>
        <v>0</v>
      </c>
      <c r="O49" s="26">
        <f t="shared" si="26"/>
        <v>0</v>
      </c>
    </row>
    <row r="50" spans="1:15" s="9" customFormat="1" ht="28.5" x14ac:dyDescent="0.2">
      <c r="A50" s="25">
        <v>37</v>
      </c>
      <c r="B50" s="126" t="s">
        <v>118</v>
      </c>
      <c r="C50" s="12"/>
      <c r="D50" s="57">
        <v>80</v>
      </c>
      <c r="E50" s="57" t="s">
        <v>129</v>
      </c>
      <c r="F50" s="56"/>
      <c r="G50" s="11"/>
      <c r="H50" s="1">
        <f t="shared" si="27"/>
        <v>0</v>
      </c>
      <c r="I50" s="11"/>
      <c r="J50" s="1">
        <f t="shared" si="21"/>
        <v>0</v>
      </c>
      <c r="K50" s="1">
        <f t="shared" si="22"/>
        <v>0</v>
      </c>
      <c r="L50" s="1">
        <f t="shared" si="23"/>
        <v>0</v>
      </c>
      <c r="M50" s="1">
        <f t="shared" si="24"/>
        <v>0</v>
      </c>
      <c r="N50" s="1">
        <f t="shared" si="25"/>
        <v>0</v>
      </c>
      <c r="O50" s="26">
        <f t="shared" si="26"/>
        <v>0</v>
      </c>
    </row>
    <row r="51" spans="1:15" s="9" customFormat="1" ht="57" x14ac:dyDescent="0.2">
      <c r="A51" s="25">
        <v>38</v>
      </c>
      <c r="B51" s="126" t="s">
        <v>119</v>
      </c>
      <c r="C51" s="12"/>
      <c r="D51" s="57">
        <v>12</v>
      </c>
      <c r="E51" s="57" t="s">
        <v>81</v>
      </c>
      <c r="F51" s="56"/>
      <c r="G51" s="11"/>
      <c r="H51" s="1">
        <f t="shared" si="27"/>
        <v>0</v>
      </c>
      <c r="I51" s="11"/>
      <c r="J51" s="1">
        <f t="shared" si="21"/>
        <v>0</v>
      </c>
      <c r="K51" s="1">
        <f t="shared" si="22"/>
        <v>0</v>
      </c>
      <c r="L51" s="1">
        <f t="shared" si="23"/>
        <v>0</v>
      </c>
      <c r="M51" s="1">
        <f t="shared" si="24"/>
        <v>0</v>
      </c>
      <c r="N51" s="1">
        <f t="shared" si="25"/>
        <v>0</v>
      </c>
      <c r="O51" s="26">
        <f t="shared" si="26"/>
        <v>0</v>
      </c>
    </row>
    <row r="52" spans="1:15" s="9" customFormat="1" ht="57" x14ac:dyDescent="0.2">
      <c r="A52" s="25">
        <v>39</v>
      </c>
      <c r="B52" s="126" t="s">
        <v>120</v>
      </c>
      <c r="C52" s="12"/>
      <c r="D52" s="57">
        <v>24</v>
      </c>
      <c r="E52" s="57" t="s">
        <v>81</v>
      </c>
      <c r="F52" s="56"/>
      <c r="G52" s="11"/>
      <c r="H52" s="1">
        <f t="shared" si="27"/>
        <v>0</v>
      </c>
      <c r="I52" s="11"/>
      <c r="J52" s="1">
        <f t="shared" ref="J52:J54" si="28">ROUND(F52*I52,0)</f>
        <v>0</v>
      </c>
      <c r="K52" s="1">
        <f t="shared" ref="K52:K54" si="29">ROUND(F52+H52+J52,0)</f>
        <v>0</v>
      </c>
      <c r="L52" s="1">
        <f t="shared" ref="L52:L54" si="30">ROUND(F52*D52,0)</f>
        <v>0</v>
      </c>
      <c r="M52" s="1">
        <f t="shared" ref="M52:M54" si="31">ROUND(L52*G52,0)</f>
        <v>0</v>
      </c>
      <c r="N52" s="1">
        <f t="shared" ref="N52:N54" si="32">ROUND(L52*I52,0)</f>
        <v>0</v>
      </c>
      <c r="O52" s="26">
        <f t="shared" ref="O52:O54" si="33">ROUND(L52+N52+M52,0)</f>
        <v>0</v>
      </c>
    </row>
    <row r="53" spans="1:15" s="9" customFormat="1" ht="42.75" x14ac:dyDescent="0.25">
      <c r="A53" s="25">
        <v>40</v>
      </c>
      <c r="B53" s="127" t="s">
        <v>121</v>
      </c>
      <c r="C53" s="12"/>
      <c r="D53" s="57">
        <v>30</v>
      </c>
      <c r="E53" s="57" t="s">
        <v>81</v>
      </c>
      <c r="F53" s="56"/>
      <c r="G53" s="11"/>
      <c r="H53" s="1">
        <f t="shared" si="27"/>
        <v>0</v>
      </c>
      <c r="I53" s="11"/>
      <c r="J53" s="1">
        <f t="shared" si="28"/>
        <v>0</v>
      </c>
      <c r="K53" s="1">
        <f t="shared" si="29"/>
        <v>0</v>
      </c>
      <c r="L53" s="1">
        <f t="shared" si="30"/>
        <v>0</v>
      </c>
      <c r="M53" s="1">
        <f t="shared" si="31"/>
        <v>0</v>
      </c>
      <c r="N53" s="1">
        <f t="shared" si="32"/>
        <v>0</v>
      </c>
      <c r="O53" s="26">
        <f t="shared" si="33"/>
        <v>0</v>
      </c>
    </row>
    <row r="54" spans="1:15" s="9" customFormat="1" ht="28.5" x14ac:dyDescent="0.2">
      <c r="A54" s="25">
        <v>41</v>
      </c>
      <c r="B54" s="126" t="s">
        <v>122</v>
      </c>
      <c r="C54" s="12"/>
      <c r="D54" s="57">
        <v>80</v>
      </c>
      <c r="E54" s="57" t="s">
        <v>129</v>
      </c>
      <c r="F54" s="56"/>
      <c r="G54" s="11"/>
      <c r="H54" s="1">
        <f t="shared" ref="H54:H57" si="34">+ROUND(F54*G54,0)</f>
        <v>0</v>
      </c>
      <c r="I54" s="11"/>
      <c r="J54" s="1">
        <f t="shared" si="28"/>
        <v>0</v>
      </c>
      <c r="K54" s="1">
        <f t="shared" si="29"/>
        <v>0</v>
      </c>
      <c r="L54" s="1">
        <f t="shared" si="30"/>
        <v>0</v>
      </c>
      <c r="M54" s="1">
        <f t="shared" si="31"/>
        <v>0</v>
      </c>
      <c r="N54" s="1">
        <f t="shared" si="32"/>
        <v>0</v>
      </c>
      <c r="O54" s="26">
        <f t="shared" si="33"/>
        <v>0</v>
      </c>
    </row>
    <row r="55" spans="1:15" s="9" customFormat="1" ht="42.75" x14ac:dyDescent="0.2">
      <c r="A55" s="25">
        <v>42</v>
      </c>
      <c r="B55" s="126" t="s">
        <v>123</v>
      </c>
      <c r="C55" s="12"/>
      <c r="D55" s="57">
        <v>50</v>
      </c>
      <c r="E55" s="57" t="s">
        <v>82</v>
      </c>
      <c r="F55" s="56"/>
      <c r="G55" s="11"/>
      <c r="H55" s="1">
        <f t="shared" si="34"/>
        <v>0</v>
      </c>
      <c r="I55" s="11"/>
      <c r="J55" s="1">
        <f t="shared" ref="J55:J58" si="35">ROUND(F55*I55,0)</f>
        <v>0</v>
      </c>
      <c r="K55" s="1">
        <f t="shared" ref="K55:K58" si="36">ROUND(F55+H55+J55,0)</f>
        <v>0</v>
      </c>
      <c r="L55" s="1">
        <f t="shared" ref="L55:L58" si="37">ROUND(F55*D55,0)</f>
        <v>0</v>
      </c>
      <c r="M55" s="1">
        <f t="shared" ref="M55:M58" si="38">ROUND(L55*G55,0)</f>
        <v>0</v>
      </c>
      <c r="N55" s="1">
        <f t="shared" ref="N55:N58" si="39">ROUND(L55*I55,0)</f>
        <v>0</v>
      </c>
      <c r="O55" s="26">
        <f t="shared" ref="O55:O58" si="40">ROUND(L55+N55+M55,0)</f>
        <v>0</v>
      </c>
    </row>
    <row r="56" spans="1:15" s="9" customFormat="1" ht="28.5" x14ac:dyDescent="0.2">
      <c r="A56" s="25">
        <v>43</v>
      </c>
      <c r="B56" s="126" t="s">
        <v>124</v>
      </c>
      <c r="C56" s="12"/>
      <c r="D56" s="57">
        <v>300</v>
      </c>
      <c r="E56" s="57" t="s">
        <v>133</v>
      </c>
      <c r="F56" s="56"/>
      <c r="G56" s="11"/>
      <c r="H56" s="1">
        <f t="shared" si="34"/>
        <v>0</v>
      </c>
      <c r="I56" s="11"/>
      <c r="J56" s="1">
        <f t="shared" si="35"/>
        <v>0</v>
      </c>
      <c r="K56" s="1">
        <f t="shared" si="36"/>
        <v>0</v>
      </c>
      <c r="L56" s="1">
        <f t="shared" si="37"/>
        <v>0</v>
      </c>
      <c r="M56" s="1">
        <f t="shared" si="38"/>
        <v>0</v>
      </c>
      <c r="N56" s="1">
        <f t="shared" si="39"/>
        <v>0</v>
      </c>
      <c r="O56" s="26">
        <f t="shared" si="40"/>
        <v>0</v>
      </c>
    </row>
    <row r="57" spans="1:15" s="9" customFormat="1" ht="42.75" x14ac:dyDescent="0.2">
      <c r="A57" s="25">
        <v>44</v>
      </c>
      <c r="B57" s="126" t="s">
        <v>125</v>
      </c>
      <c r="C57" s="12"/>
      <c r="D57" s="57">
        <v>300</v>
      </c>
      <c r="E57" s="57" t="s">
        <v>82</v>
      </c>
      <c r="F57" s="56"/>
      <c r="G57" s="11"/>
      <c r="H57" s="1">
        <f t="shared" si="34"/>
        <v>0</v>
      </c>
      <c r="I57" s="11"/>
      <c r="J57" s="1">
        <f t="shared" si="35"/>
        <v>0</v>
      </c>
      <c r="K57" s="1">
        <f t="shared" si="36"/>
        <v>0</v>
      </c>
      <c r="L57" s="1">
        <f t="shared" si="37"/>
        <v>0</v>
      </c>
      <c r="M57" s="1">
        <f t="shared" si="38"/>
        <v>0</v>
      </c>
      <c r="N57" s="1">
        <f t="shared" si="39"/>
        <v>0</v>
      </c>
      <c r="O57" s="26">
        <f t="shared" si="40"/>
        <v>0</v>
      </c>
    </row>
    <row r="58" spans="1:15" s="9" customFormat="1" ht="42.75" x14ac:dyDescent="0.2">
      <c r="A58" s="25">
        <v>45</v>
      </c>
      <c r="B58" s="126" t="s">
        <v>126</v>
      </c>
      <c r="C58" s="12"/>
      <c r="D58" s="57">
        <v>30</v>
      </c>
      <c r="E58" s="57" t="s">
        <v>81</v>
      </c>
      <c r="F58" s="56"/>
      <c r="G58" s="11"/>
      <c r="H58" s="1">
        <f t="shared" ref="H58:H60" si="41">+ROUND(F58*G58,0)</f>
        <v>0</v>
      </c>
      <c r="I58" s="11"/>
      <c r="J58" s="1">
        <f t="shared" si="35"/>
        <v>0</v>
      </c>
      <c r="K58" s="1">
        <f t="shared" si="36"/>
        <v>0</v>
      </c>
      <c r="L58" s="1">
        <f t="shared" si="37"/>
        <v>0</v>
      </c>
      <c r="M58" s="1">
        <f t="shared" si="38"/>
        <v>0</v>
      </c>
      <c r="N58" s="1">
        <f t="shared" si="39"/>
        <v>0</v>
      </c>
      <c r="O58" s="26">
        <f t="shared" si="40"/>
        <v>0</v>
      </c>
    </row>
    <row r="59" spans="1:15" s="9" customFormat="1" ht="28.5" x14ac:dyDescent="0.2">
      <c r="A59" s="25">
        <v>46</v>
      </c>
      <c r="B59" s="126" t="s">
        <v>127</v>
      </c>
      <c r="C59" s="12"/>
      <c r="D59" s="57">
        <v>100</v>
      </c>
      <c r="E59" s="57" t="s">
        <v>82</v>
      </c>
      <c r="F59" s="56"/>
      <c r="G59" s="11"/>
      <c r="H59" s="1">
        <f t="shared" si="41"/>
        <v>0</v>
      </c>
      <c r="I59" s="11"/>
      <c r="J59" s="1">
        <f t="shared" ref="J59:J60" si="42">ROUND(F59*I59,0)</f>
        <v>0</v>
      </c>
      <c r="K59" s="1">
        <f t="shared" ref="K59:K60" si="43">ROUND(F59+H59+J59,0)</f>
        <v>0</v>
      </c>
      <c r="L59" s="1">
        <f t="shared" ref="L59:L60" si="44">ROUND(F59*D59,0)</f>
        <v>0</v>
      </c>
      <c r="M59" s="1">
        <f t="shared" ref="M59:M60" si="45">ROUND(L59*G59,0)</f>
        <v>0</v>
      </c>
      <c r="N59" s="1">
        <f t="shared" ref="N59:N60" si="46">ROUND(L59*I59,0)</f>
        <v>0</v>
      </c>
      <c r="O59" s="26">
        <f t="shared" ref="O59:O60" si="47">ROUND(L59+N59+M59,0)</f>
        <v>0</v>
      </c>
    </row>
    <row r="60" spans="1:15" s="9" customFormat="1" ht="29.25" thickBot="1" x14ac:dyDescent="0.25">
      <c r="A60" s="25">
        <v>47</v>
      </c>
      <c r="B60" s="126" t="s">
        <v>128</v>
      </c>
      <c r="C60" s="12"/>
      <c r="D60" s="57">
        <v>50</v>
      </c>
      <c r="E60" s="57" t="s">
        <v>81</v>
      </c>
      <c r="F60" s="56"/>
      <c r="G60" s="11"/>
      <c r="H60" s="1">
        <f t="shared" si="41"/>
        <v>0</v>
      </c>
      <c r="I60" s="11"/>
      <c r="J60" s="1">
        <f t="shared" si="42"/>
        <v>0</v>
      </c>
      <c r="K60" s="1">
        <f t="shared" si="43"/>
        <v>0</v>
      </c>
      <c r="L60" s="1">
        <f t="shared" si="44"/>
        <v>0</v>
      </c>
      <c r="M60" s="1">
        <f t="shared" si="45"/>
        <v>0</v>
      </c>
      <c r="N60" s="1">
        <f t="shared" si="46"/>
        <v>0</v>
      </c>
      <c r="O60" s="26">
        <f t="shared" si="47"/>
        <v>0</v>
      </c>
    </row>
    <row r="61" spans="1:15" s="9" customFormat="1" ht="42" customHeight="1" thickBot="1" x14ac:dyDescent="0.3">
      <c r="A61" s="91" t="s">
        <v>26</v>
      </c>
      <c r="B61" s="92"/>
      <c r="C61" s="92"/>
      <c r="D61" s="92"/>
      <c r="E61" s="92"/>
      <c r="F61" s="92"/>
      <c r="G61" s="92"/>
      <c r="H61" s="92"/>
      <c r="I61" s="92"/>
      <c r="J61" s="92"/>
      <c r="K61" s="92"/>
      <c r="L61" s="64" t="s">
        <v>27</v>
      </c>
      <c r="M61" s="65"/>
      <c r="N61" s="65"/>
      <c r="O61" s="34">
        <f>SUMIF(G:G,0%,L:L)+SUMIF(G:G,"",L:L)</f>
        <v>0</v>
      </c>
    </row>
    <row r="62" spans="1:15" s="9" customFormat="1" ht="39" customHeight="1" x14ac:dyDescent="0.25">
      <c r="A62" s="70" t="s">
        <v>78</v>
      </c>
      <c r="B62" s="71"/>
      <c r="C62" s="71"/>
      <c r="D62" s="71"/>
      <c r="E62" s="71"/>
      <c r="F62" s="71"/>
      <c r="G62" s="71"/>
      <c r="H62" s="71"/>
      <c r="I62" s="71"/>
      <c r="J62" s="71"/>
      <c r="K62" s="72"/>
      <c r="L62" s="62" t="s">
        <v>28</v>
      </c>
      <c r="M62" s="63"/>
      <c r="N62" s="63"/>
      <c r="O62" s="35">
        <f>SUMIF(G:G,5%,L:L)</f>
        <v>0</v>
      </c>
    </row>
    <row r="63" spans="1:15" s="9" customFormat="1" ht="30" customHeight="1" x14ac:dyDescent="0.25">
      <c r="A63" s="73"/>
      <c r="B63" s="74"/>
      <c r="C63" s="74"/>
      <c r="D63" s="74"/>
      <c r="E63" s="74"/>
      <c r="F63" s="74"/>
      <c r="G63" s="74"/>
      <c r="H63" s="74"/>
      <c r="I63" s="74"/>
      <c r="J63" s="74"/>
      <c r="K63" s="75"/>
      <c r="L63" s="62" t="s">
        <v>29</v>
      </c>
      <c r="M63" s="63"/>
      <c r="N63" s="63"/>
      <c r="O63" s="35">
        <f>SUMIF(G:G,19%,L:L)</f>
        <v>0</v>
      </c>
    </row>
    <row r="64" spans="1:15" s="9" customFormat="1" ht="30" customHeight="1" x14ac:dyDescent="0.25">
      <c r="A64" s="73"/>
      <c r="B64" s="74"/>
      <c r="C64" s="74"/>
      <c r="D64" s="74"/>
      <c r="E64" s="74"/>
      <c r="F64" s="74"/>
      <c r="G64" s="74"/>
      <c r="H64" s="74"/>
      <c r="I64" s="74"/>
      <c r="J64" s="74"/>
      <c r="K64" s="75"/>
      <c r="L64" s="60" t="s">
        <v>22</v>
      </c>
      <c r="M64" s="61"/>
      <c r="N64" s="61"/>
      <c r="O64" s="36">
        <f>SUM(O61:O63)</f>
        <v>0</v>
      </c>
    </row>
    <row r="65" spans="1:17" s="9" customFormat="1" ht="30" customHeight="1" x14ac:dyDescent="0.25">
      <c r="A65" s="73"/>
      <c r="B65" s="74"/>
      <c r="C65" s="74"/>
      <c r="D65" s="74"/>
      <c r="E65" s="74"/>
      <c r="F65" s="74"/>
      <c r="G65" s="74"/>
      <c r="H65" s="74"/>
      <c r="I65" s="74"/>
      <c r="J65" s="74"/>
      <c r="K65" s="75"/>
      <c r="L65" s="58" t="s">
        <v>30</v>
      </c>
      <c r="M65" s="59"/>
      <c r="N65" s="59"/>
      <c r="O65" s="37">
        <f>SUMIF(G:G,5%,M:M)</f>
        <v>0</v>
      </c>
    </row>
    <row r="66" spans="1:17" s="9" customFormat="1" ht="30" customHeight="1" x14ac:dyDescent="0.25">
      <c r="A66" s="73"/>
      <c r="B66" s="74"/>
      <c r="C66" s="74"/>
      <c r="D66" s="74"/>
      <c r="E66" s="74"/>
      <c r="F66" s="74"/>
      <c r="G66" s="74"/>
      <c r="H66" s="74"/>
      <c r="I66" s="74"/>
      <c r="J66" s="74"/>
      <c r="K66" s="75"/>
      <c r="L66" s="58" t="s">
        <v>31</v>
      </c>
      <c r="M66" s="59"/>
      <c r="N66" s="59"/>
      <c r="O66" s="37">
        <f>SUMIF(G:G,19%,M:M)</f>
        <v>0</v>
      </c>
    </row>
    <row r="67" spans="1:17" s="9" customFormat="1" ht="30" customHeight="1" x14ac:dyDescent="0.25">
      <c r="A67" s="73"/>
      <c r="B67" s="74"/>
      <c r="C67" s="74"/>
      <c r="D67" s="74"/>
      <c r="E67" s="74"/>
      <c r="F67" s="74"/>
      <c r="G67" s="74"/>
      <c r="H67" s="74"/>
      <c r="I67" s="74"/>
      <c r="J67" s="74"/>
      <c r="K67" s="75"/>
      <c r="L67" s="60" t="s">
        <v>32</v>
      </c>
      <c r="M67" s="61"/>
      <c r="N67" s="61"/>
      <c r="O67" s="36">
        <f>SUM(O65:O66)</f>
        <v>0</v>
      </c>
    </row>
    <row r="68" spans="1:17" s="9" customFormat="1" ht="30" customHeight="1" x14ac:dyDescent="0.25">
      <c r="A68" s="73"/>
      <c r="B68" s="74"/>
      <c r="C68" s="74"/>
      <c r="D68" s="74"/>
      <c r="E68" s="74"/>
      <c r="F68" s="74"/>
      <c r="G68" s="74"/>
      <c r="H68" s="74"/>
      <c r="I68" s="74"/>
      <c r="J68" s="74"/>
      <c r="K68" s="75"/>
      <c r="L68" s="62" t="s">
        <v>33</v>
      </c>
      <c r="M68" s="63"/>
      <c r="N68" s="63"/>
      <c r="O68" s="35">
        <f>SUMIF(I:I,8%,N:N)</f>
        <v>0</v>
      </c>
    </row>
    <row r="69" spans="1:17" s="9" customFormat="1" ht="37.5" customHeight="1" x14ac:dyDescent="0.25">
      <c r="A69" s="73"/>
      <c r="B69" s="74"/>
      <c r="C69" s="74"/>
      <c r="D69" s="74"/>
      <c r="E69" s="74"/>
      <c r="F69" s="74"/>
      <c r="G69" s="74"/>
      <c r="H69" s="74"/>
      <c r="I69" s="74"/>
      <c r="J69" s="74"/>
      <c r="K69" s="75"/>
      <c r="L69" s="68" t="s">
        <v>34</v>
      </c>
      <c r="M69" s="69"/>
      <c r="N69" s="69"/>
      <c r="O69" s="36">
        <f>SUM(O68)</f>
        <v>0</v>
      </c>
    </row>
    <row r="70" spans="1:17" s="9" customFormat="1" ht="32.25" customHeight="1" thickBot="1" x14ac:dyDescent="0.3">
      <c r="A70" s="76"/>
      <c r="B70" s="77"/>
      <c r="C70" s="77"/>
      <c r="D70" s="77"/>
      <c r="E70" s="77"/>
      <c r="F70" s="77"/>
      <c r="G70" s="77"/>
      <c r="H70" s="77"/>
      <c r="I70" s="77"/>
      <c r="J70" s="77"/>
      <c r="K70" s="78"/>
      <c r="L70" s="66" t="s">
        <v>35</v>
      </c>
      <c r="M70" s="67"/>
      <c r="N70" s="67"/>
      <c r="O70" s="38">
        <f>+O64+O67+O69</f>
        <v>0</v>
      </c>
    </row>
    <row r="72" spans="1:17" ht="50.1" customHeight="1" thickBot="1" x14ac:dyDescent="0.3">
      <c r="B72" s="82"/>
      <c r="C72" s="82"/>
    </row>
    <row r="73" spans="1:17" x14ac:dyDescent="0.25">
      <c r="B73" s="103" t="s">
        <v>36</v>
      </c>
      <c r="C73" s="103"/>
    </row>
    <row r="74" spans="1:17" ht="15" customHeight="1" x14ac:dyDescent="0.25">
      <c r="M74" s="40"/>
      <c r="N74" s="41"/>
      <c r="O74" s="42"/>
    </row>
    <row r="75" spans="1:17" ht="15.75" customHeight="1" x14ac:dyDescent="0.25">
      <c r="M75" s="40"/>
      <c r="N75" s="41"/>
      <c r="O75" s="42"/>
    </row>
    <row r="76" spans="1:17" ht="15" customHeight="1" x14ac:dyDescent="0.25">
      <c r="A76" s="10" t="s">
        <v>37</v>
      </c>
      <c r="M76" s="40"/>
      <c r="N76" s="41"/>
      <c r="O76" s="42"/>
    </row>
    <row r="77" spans="1:17" x14ac:dyDescent="0.25">
      <c r="A77" s="102" t="s">
        <v>38</v>
      </c>
      <c r="B77" s="102"/>
      <c r="C77" s="102"/>
      <c r="D77" s="102"/>
      <c r="E77" s="102"/>
      <c r="F77" s="102"/>
      <c r="G77" s="102"/>
      <c r="H77" s="102"/>
      <c r="I77" s="102"/>
      <c r="J77" s="102"/>
      <c r="K77" s="102"/>
      <c r="L77" s="102"/>
      <c r="M77" s="102"/>
      <c r="N77" s="102"/>
      <c r="O77" s="102"/>
      <c r="P77" s="2"/>
      <c r="Q77" s="2"/>
    </row>
    <row r="78" spans="1:17" ht="15" customHeight="1" x14ac:dyDescent="0.25">
      <c r="A78" s="101" t="s">
        <v>39</v>
      </c>
      <c r="B78" s="101"/>
      <c r="C78" s="101"/>
      <c r="D78" s="101"/>
      <c r="E78" s="101"/>
      <c r="F78" s="101"/>
      <c r="G78" s="101"/>
      <c r="H78" s="101"/>
      <c r="I78" s="101"/>
      <c r="J78" s="101"/>
      <c r="K78" s="101"/>
      <c r="L78" s="101"/>
      <c r="M78" s="101"/>
      <c r="N78" s="101"/>
      <c r="O78" s="101"/>
      <c r="P78" s="39"/>
      <c r="Q78" s="39"/>
    </row>
    <row r="79" spans="1:17" x14ac:dyDescent="0.25">
      <c r="A79" s="100" t="s">
        <v>40</v>
      </c>
      <c r="B79" s="100"/>
      <c r="C79" s="100"/>
      <c r="D79" s="100"/>
      <c r="E79" s="100"/>
      <c r="F79" s="100"/>
      <c r="G79" s="100"/>
      <c r="H79" s="100"/>
      <c r="I79" s="100"/>
      <c r="J79" s="100"/>
      <c r="K79" s="100"/>
      <c r="L79" s="100"/>
      <c r="M79" s="100"/>
      <c r="N79" s="100"/>
      <c r="O79" s="100"/>
      <c r="P79" s="5"/>
      <c r="Q79" s="5"/>
    </row>
    <row r="80" spans="1:17" x14ac:dyDescent="0.25">
      <c r="A80" s="100" t="s">
        <v>41</v>
      </c>
      <c r="B80" s="100"/>
      <c r="C80" s="100"/>
      <c r="D80" s="100"/>
      <c r="E80" s="100"/>
      <c r="F80" s="100"/>
      <c r="G80" s="100"/>
      <c r="H80" s="100"/>
      <c r="I80" s="100"/>
      <c r="J80" s="100"/>
      <c r="K80" s="100"/>
      <c r="L80" s="100"/>
      <c r="M80" s="100"/>
      <c r="N80" s="100"/>
      <c r="O80" s="100"/>
      <c r="P80" s="5"/>
      <c r="Q80" s="5"/>
    </row>
    <row r="81" spans="11:14" x14ac:dyDescent="0.25">
      <c r="K81" s="2"/>
      <c r="L81" s="2"/>
      <c r="M81" s="2"/>
      <c r="N81" s="2"/>
    </row>
    <row r="123" spans="11:15" s="2" customFormat="1" x14ac:dyDescent="0.25">
      <c r="K123" s="4"/>
      <c r="L123" s="4"/>
      <c r="M123" s="4"/>
      <c r="N123" s="4"/>
      <c r="O123" s="4"/>
    </row>
    <row r="124" spans="11:15" s="2" customFormat="1" x14ac:dyDescent="0.25">
      <c r="K124" s="4"/>
      <c r="L124" s="4"/>
      <c r="M124" s="4"/>
      <c r="N124" s="4"/>
      <c r="O124" s="4"/>
    </row>
    <row r="125" spans="11:15" s="2" customFormat="1" x14ac:dyDescent="0.25">
      <c r="K125" s="4"/>
      <c r="L125" s="4"/>
      <c r="M125" s="4"/>
      <c r="N125" s="4"/>
      <c r="O125" s="4"/>
    </row>
    <row r="126" spans="11:15" s="2" customFormat="1" x14ac:dyDescent="0.25">
      <c r="K126" s="4"/>
      <c r="L126" s="4"/>
      <c r="M126" s="4"/>
      <c r="N126" s="4"/>
      <c r="O126" s="4"/>
    </row>
  </sheetData>
  <sheetProtection algorithmName="SHA-512" hashValue="btTM8mC2c4f8pnmvISJlFq5X6A4gtZGea0B8Boz4oleQBhLeI6GhrJ5YdWADPsGTMeoUvc6vv/S/Dj14quDMVw==" saltValue="cjqpk27Yi/3dj/Y4aLT+hQ==" spinCount="100000" sheet="1" selectLockedCells="1"/>
  <mergeCells count="35">
    <mergeCell ref="A80:O80"/>
    <mergeCell ref="A79:O79"/>
    <mergeCell ref="A78:O78"/>
    <mergeCell ref="A77:O77"/>
    <mergeCell ref="B73:C73"/>
    <mergeCell ref="A2:A5"/>
    <mergeCell ref="B2:M2"/>
    <mergeCell ref="N2:O2"/>
    <mergeCell ref="B3:M3"/>
    <mergeCell ref="N3:O3"/>
    <mergeCell ref="B4:M5"/>
    <mergeCell ref="N4:O4"/>
    <mergeCell ref="N5:O5"/>
    <mergeCell ref="M11:N11"/>
    <mergeCell ref="M9:N9"/>
    <mergeCell ref="K9:L9"/>
    <mergeCell ref="K11:L11"/>
    <mergeCell ref="F11:I11"/>
    <mergeCell ref="A62:K70"/>
    <mergeCell ref="F9:I9"/>
    <mergeCell ref="B72:C72"/>
    <mergeCell ref="A9:B11"/>
    <mergeCell ref="D9:E9"/>
    <mergeCell ref="D11:E11"/>
    <mergeCell ref="A61:K61"/>
    <mergeCell ref="L70:N70"/>
    <mergeCell ref="L69:N69"/>
    <mergeCell ref="L68:N68"/>
    <mergeCell ref="L67:N67"/>
    <mergeCell ref="L66:N66"/>
    <mergeCell ref="L65:N65"/>
    <mergeCell ref="L64:N64"/>
    <mergeCell ref="L63:N63"/>
    <mergeCell ref="L62:N62"/>
    <mergeCell ref="L61:N6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G14:G60</xm:sqref>
        </x14:dataValidation>
        <x14:dataValidation type="list" allowBlank="1" showInputMessage="1" showErrorMessage="1" xr:uid="{00000000-0002-0000-0000-000008000000}">
          <x14:formula1>
            <xm:f>Cálculos!$F$7:$F$8</xm:f>
          </x14:formula1>
          <xm:sqref>I14:I60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4"/>
    </row>
    <row r="3" spans="2:11" ht="15" customHeight="1" x14ac:dyDescent="0.25">
      <c r="B3" s="105"/>
      <c r="C3" s="105"/>
      <c r="D3" s="114" t="s">
        <v>2</v>
      </c>
      <c r="E3" s="116"/>
      <c r="F3" s="116"/>
      <c r="G3" s="116"/>
      <c r="H3" s="115"/>
      <c r="I3" s="114" t="s">
        <v>77</v>
      </c>
      <c r="J3" s="115"/>
      <c r="K3" s="53"/>
    </row>
    <row r="4" spans="2:11" ht="15" customHeight="1" x14ac:dyDescent="0.25">
      <c r="B4" s="105"/>
      <c r="C4" s="105"/>
      <c r="D4" s="117" t="s">
        <v>3</v>
      </c>
      <c r="E4" s="118"/>
      <c r="F4" s="118"/>
      <c r="G4" s="118"/>
      <c r="H4" s="119"/>
      <c r="I4" s="114" t="s">
        <v>79</v>
      </c>
      <c r="J4" s="115"/>
      <c r="K4" s="53"/>
    </row>
    <row r="5" spans="2:11" ht="15" customHeight="1" x14ac:dyDescent="0.25">
      <c r="B5" s="105"/>
      <c r="C5" s="105"/>
      <c r="D5" s="120"/>
      <c r="E5" s="121"/>
      <c r="F5" s="121"/>
      <c r="G5" s="121"/>
      <c r="H5" s="122"/>
      <c r="I5" s="114" t="s">
        <v>47</v>
      </c>
      <c r="J5" s="115"/>
      <c r="K5" s="53"/>
    </row>
    <row r="6" spans="2:11" x14ac:dyDescent="0.25">
      <c r="K6" s="45"/>
    </row>
    <row r="7" spans="2:11" ht="15.75" customHeight="1" x14ac:dyDescent="0.25">
      <c r="B7" s="109" t="s">
        <v>48</v>
      </c>
      <c r="C7" s="109"/>
      <c r="D7" s="109"/>
      <c r="E7" s="109"/>
      <c r="F7" s="109"/>
      <c r="G7" s="109"/>
      <c r="H7" s="109"/>
      <c r="I7" s="109"/>
      <c r="J7" s="109"/>
      <c r="K7" s="50"/>
    </row>
    <row r="8" spans="2:11" ht="15.75" customHeight="1" x14ac:dyDescent="0.25">
      <c r="B8" s="104" t="s">
        <v>49</v>
      </c>
      <c r="C8" s="104" t="s">
        <v>50</v>
      </c>
      <c r="D8" s="104"/>
      <c r="E8" s="104"/>
      <c r="F8" s="104"/>
      <c r="G8" s="109" t="s">
        <v>51</v>
      </c>
      <c r="H8" s="109"/>
      <c r="I8" s="109"/>
      <c r="J8" s="109"/>
      <c r="K8" s="50"/>
    </row>
    <row r="9" spans="2:11" ht="15.75" customHeight="1" x14ac:dyDescent="0.25">
      <c r="B9" s="104"/>
      <c r="C9" s="49" t="s">
        <v>52</v>
      </c>
      <c r="D9" s="49" t="s">
        <v>53</v>
      </c>
      <c r="E9" s="104" t="s">
        <v>54</v>
      </c>
      <c r="F9" s="104"/>
      <c r="G9" s="109"/>
      <c r="H9" s="109"/>
      <c r="I9" s="109"/>
      <c r="J9" s="109"/>
      <c r="K9" s="50"/>
    </row>
    <row r="10" spans="2:11" ht="15.75" customHeight="1" x14ac:dyDescent="0.25">
      <c r="B10" s="47">
        <v>1</v>
      </c>
      <c r="C10" s="47">
        <v>2021</v>
      </c>
      <c r="D10" s="47">
        <v>5</v>
      </c>
      <c r="E10" s="123">
        <v>24</v>
      </c>
      <c r="F10" s="123"/>
      <c r="G10" s="112" t="s">
        <v>55</v>
      </c>
      <c r="H10" s="112"/>
      <c r="I10" s="112"/>
      <c r="J10" s="112"/>
      <c r="K10" s="52"/>
    </row>
    <row r="11" spans="2:11" ht="57.75" customHeight="1" x14ac:dyDescent="0.25">
      <c r="B11" s="47">
        <v>2</v>
      </c>
      <c r="C11" s="47">
        <v>2022</v>
      </c>
      <c r="D11" s="47">
        <v>5</v>
      </c>
      <c r="E11" s="110">
        <v>31</v>
      </c>
      <c r="F11" s="111"/>
      <c r="G11" s="106" t="s">
        <v>56</v>
      </c>
      <c r="H11" s="107"/>
      <c r="I11" s="107"/>
      <c r="J11" s="108"/>
      <c r="K11" s="52"/>
    </row>
    <row r="12" spans="2:11" ht="82.5" customHeight="1" x14ac:dyDescent="0.25">
      <c r="B12" s="47">
        <v>3</v>
      </c>
      <c r="C12" s="47">
        <v>2022</v>
      </c>
      <c r="D12" s="47">
        <v>7</v>
      </c>
      <c r="E12" s="110">
        <v>27</v>
      </c>
      <c r="F12" s="111"/>
      <c r="G12" s="106" t="s">
        <v>57</v>
      </c>
      <c r="H12" s="107"/>
      <c r="I12" s="107"/>
      <c r="J12" s="108"/>
      <c r="K12" s="52"/>
    </row>
    <row r="13" spans="2:11" ht="100.5" customHeight="1" x14ac:dyDescent="0.25">
      <c r="B13" s="47">
        <v>4</v>
      </c>
      <c r="C13" s="47">
        <v>2023</v>
      </c>
      <c r="D13" s="47">
        <v>11</v>
      </c>
      <c r="E13" s="110">
        <v>30</v>
      </c>
      <c r="F13" s="111"/>
      <c r="G13" s="106" t="s">
        <v>72</v>
      </c>
      <c r="H13" s="107"/>
      <c r="I13" s="107"/>
      <c r="J13" s="108"/>
      <c r="K13" s="52"/>
    </row>
    <row r="14" spans="2:11" ht="70.5" customHeight="1" x14ac:dyDescent="0.25">
      <c r="B14" s="47">
        <v>5</v>
      </c>
      <c r="C14" s="47">
        <v>2024</v>
      </c>
      <c r="D14" s="55" t="s">
        <v>71</v>
      </c>
      <c r="E14" s="110">
        <v>27</v>
      </c>
      <c r="F14" s="111"/>
      <c r="G14" s="106" t="s">
        <v>73</v>
      </c>
      <c r="H14" s="107"/>
      <c r="I14" s="107"/>
      <c r="J14" s="108"/>
      <c r="K14" s="52"/>
    </row>
    <row r="15" spans="2:11" ht="76.5" customHeight="1" x14ac:dyDescent="0.25">
      <c r="B15" s="47">
        <v>6</v>
      </c>
      <c r="C15" s="47">
        <v>2024</v>
      </c>
      <c r="D15" s="55" t="s">
        <v>74</v>
      </c>
      <c r="E15" s="110"/>
      <c r="F15" s="111"/>
      <c r="G15" s="106" t="s">
        <v>76</v>
      </c>
      <c r="H15" s="107"/>
      <c r="I15" s="107"/>
      <c r="J15" s="108"/>
      <c r="K15" s="52"/>
    </row>
    <row r="16" spans="2:11" ht="15.75" customHeight="1" x14ac:dyDescent="0.25">
      <c r="B16" s="104" t="s">
        <v>58</v>
      </c>
      <c r="C16" s="104"/>
      <c r="D16" s="104"/>
      <c r="E16" s="104"/>
      <c r="F16" s="104"/>
      <c r="G16" s="104"/>
      <c r="H16" s="104"/>
      <c r="I16" s="104"/>
      <c r="J16" s="104"/>
      <c r="K16" s="48"/>
    </row>
    <row r="17" spans="2:11" x14ac:dyDescent="0.25">
      <c r="B17" s="104" t="s">
        <v>59</v>
      </c>
      <c r="C17" s="104"/>
      <c r="D17" s="104"/>
      <c r="E17" s="104"/>
      <c r="F17" s="104" t="s">
        <v>60</v>
      </c>
      <c r="G17" s="104"/>
      <c r="H17" s="104"/>
      <c r="I17" s="104"/>
      <c r="J17" s="104"/>
      <c r="K17" s="48"/>
    </row>
    <row r="18" spans="2:11" ht="15.75" customHeight="1" x14ac:dyDescent="0.25">
      <c r="B18" s="123" t="s">
        <v>61</v>
      </c>
      <c r="C18" s="123"/>
      <c r="D18" s="123"/>
      <c r="E18" s="123"/>
      <c r="F18" s="123" t="s">
        <v>75</v>
      </c>
      <c r="G18" s="123"/>
      <c r="H18" s="123"/>
      <c r="I18" s="123"/>
      <c r="J18" s="123"/>
      <c r="K18" s="46"/>
    </row>
    <row r="19" spans="2:11" x14ac:dyDescent="0.25">
      <c r="B19" s="104" t="s">
        <v>62</v>
      </c>
      <c r="C19" s="104"/>
      <c r="D19" s="104"/>
      <c r="E19" s="104"/>
      <c r="F19" s="104"/>
      <c r="G19" s="104"/>
      <c r="H19" s="104"/>
      <c r="I19" s="104"/>
      <c r="J19" s="104"/>
      <c r="K19" s="48"/>
    </row>
    <row r="20" spans="2:11" x14ac:dyDescent="0.25">
      <c r="B20" s="104" t="s">
        <v>59</v>
      </c>
      <c r="C20" s="104"/>
      <c r="D20" s="104"/>
      <c r="E20" s="104"/>
      <c r="F20" s="104" t="s">
        <v>60</v>
      </c>
      <c r="G20" s="104"/>
      <c r="H20" s="104"/>
      <c r="I20" s="104"/>
      <c r="J20" s="104"/>
      <c r="K20" s="48"/>
    </row>
    <row r="21" spans="2:11" ht="15.75" customHeight="1" x14ac:dyDescent="0.25">
      <c r="B21" s="125" t="s">
        <v>63</v>
      </c>
      <c r="C21" s="125"/>
      <c r="D21" s="125"/>
      <c r="E21" s="125"/>
      <c r="F21" s="125" t="s">
        <v>64</v>
      </c>
      <c r="G21" s="125"/>
      <c r="H21" s="125"/>
      <c r="I21" s="125"/>
      <c r="J21" s="125"/>
      <c r="K21" s="51"/>
    </row>
    <row r="22" spans="2:11" ht="15.75" customHeight="1" x14ac:dyDescent="0.25">
      <c r="B22" s="109" t="s">
        <v>65</v>
      </c>
      <c r="C22" s="109"/>
      <c r="D22" s="109"/>
      <c r="E22" s="109"/>
      <c r="F22" s="109"/>
      <c r="G22" s="109"/>
      <c r="H22" s="109"/>
      <c r="I22" s="109"/>
      <c r="J22" s="109"/>
      <c r="K22" s="50"/>
    </row>
    <row r="23" spans="2:11" x14ac:dyDescent="0.25">
      <c r="B23" s="104" t="s">
        <v>59</v>
      </c>
      <c r="C23" s="104"/>
      <c r="D23" s="104"/>
      <c r="E23" s="104" t="s">
        <v>60</v>
      </c>
      <c r="F23" s="104"/>
      <c r="G23" s="104"/>
      <c r="H23" s="104" t="s">
        <v>66</v>
      </c>
      <c r="I23" s="104"/>
      <c r="J23" s="104"/>
      <c r="K23" s="48"/>
    </row>
    <row r="24" spans="2:11" x14ac:dyDescent="0.25">
      <c r="B24" s="104"/>
      <c r="C24" s="104"/>
      <c r="D24" s="104"/>
      <c r="E24" s="104"/>
      <c r="F24" s="104"/>
      <c r="G24" s="104"/>
      <c r="H24" s="49" t="s">
        <v>52</v>
      </c>
      <c r="I24" s="49" t="s">
        <v>53</v>
      </c>
      <c r="J24" s="49" t="s">
        <v>54</v>
      </c>
      <c r="K24" s="48"/>
    </row>
    <row r="25" spans="2:11" x14ac:dyDescent="0.25">
      <c r="B25" s="123" t="s">
        <v>67</v>
      </c>
      <c r="C25" s="123"/>
      <c r="D25" s="123"/>
      <c r="E25" s="125" t="s">
        <v>68</v>
      </c>
      <c r="F25" s="125"/>
      <c r="G25" s="125"/>
      <c r="H25" s="47">
        <v>2024</v>
      </c>
      <c r="I25" s="55" t="s">
        <v>74</v>
      </c>
      <c r="J25" s="47"/>
      <c r="K25" s="46"/>
    </row>
    <row r="26" spans="2:11" x14ac:dyDescent="0.25">
      <c r="K26" s="45"/>
    </row>
    <row r="27" spans="2:11" ht="56.25" customHeight="1" x14ac:dyDescent="0.25">
      <c r="B27" s="45"/>
      <c r="C27" s="124" t="s">
        <v>69</v>
      </c>
      <c r="D27" s="124"/>
      <c r="E27" s="124"/>
      <c r="F27" s="124"/>
      <c r="G27" s="124"/>
      <c r="H27" s="124"/>
      <c r="I27" s="124"/>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2025-03-14T14:34:23Z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