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2 TRANSPORTE DE CARGA/ANEXOS PUBLICACION/"/>
    </mc:Choice>
  </mc:AlternateContent>
  <xr:revisionPtr revIDLastSave="88" documentId="13_ncr:1_{F325527D-AE3E-4150-8C66-BA9D114568FD}" xr6:coauthVersionLast="47" xr6:coauthVersionMax="47" xr10:uidLastSave="{28C920C0-60B9-4867-AB51-42D8D4BB14C1}"/>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0" i="7"/>
  <c r="O4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15" i="7"/>
  <c r="J15" i="7"/>
  <c r="L15" i="7"/>
  <c r="M15" i="7" s="1"/>
  <c r="F22" i="3"/>
  <c r="J22" i="3" s="1"/>
  <c r="F23" i="3"/>
  <c r="H23" i="3" s="1"/>
  <c r="O47" i="7"/>
  <c r="O46" i="7"/>
  <c r="L14" i="7"/>
  <c r="M14" i="7" s="1"/>
  <c r="J14" i="7"/>
  <c r="H14" i="7"/>
  <c r="K16" i="3" l="1"/>
  <c r="J20" i="3"/>
  <c r="J17" i="3"/>
  <c r="H20" i="3"/>
  <c r="H17" i="3"/>
  <c r="J18" i="3"/>
  <c r="O18" i="3" s="1"/>
  <c r="L19" i="3"/>
  <c r="O19" i="3" s="1"/>
  <c r="L16" i="3"/>
  <c r="O16" i="3" s="1"/>
  <c r="L15" i="3"/>
  <c r="H15" i="3"/>
  <c r="J21" i="3"/>
  <c r="H21"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K44" i="7"/>
  <c r="N40" i="7"/>
  <c r="O40" i="7" s="1"/>
  <c r="M23" i="7"/>
  <c r="O23" i="7" s="1"/>
  <c r="K18" i="7"/>
  <c r="K32" i="7"/>
  <c r="N25" i="7"/>
  <c r="O25" i="7" s="1"/>
  <c r="K40"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5" i="7"/>
  <c r="O48" i="7" s="1"/>
  <c r="K14" i="7"/>
  <c r="O51" i="7"/>
  <c r="O52" i="7"/>
  <c r="O53" i="7" s="1"/>
  <c r="N14" i="7"/>
  <c r="O14" i="7" s="1"/>
  <c r="O20" i="3" l="1"/>
  <c r="K20" i="3"/>
  <c r="O17" i="3"/>
  <c r="K18" i="3"/>
  <c r="K17" i="3"/>
  <c r="O21" i="3"/>
  <c r="K15" i="3"/>
  <c r="O15" i="3"/>
  <c r="K21" i="3"/>
  <c r="K22" i="3"/>
  <c r="O23" i="3"/>
  <c r="K23" i="3"/>
  <c r="O22" i="3"/>
  <c r="O5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<sst xmlns="http://schemas.openxmlformats.org/spreadsheetml/2006/main" count="346" uniqueCount="144">
  <si>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</si>
  <si>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</si>
  <si>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</si>
  <si>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</si>
  <si>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</si>
  <si>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</si>
  <si>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</si>
  <si>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</si>
  <si>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</si>
  <si>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</si>
  <si>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</si>
  <si>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</si>
  <si>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</si>
  <si>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</si>
  <si>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</si>
  <si>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</si>
  <si>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</si>
  <si>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</si>
  <si>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</si>
  <si>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</si>
  <si>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</si>
  <si>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</si>
  <si>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</si>
  <si>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</si>
  <si>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</si>
  <si>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</si>
  <si>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</si>
  <si>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</si>
  <si>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</si>
  <si>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</si>
  <si>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</si>
  <si>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</si>
  <si>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</si>
  <si>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</si>
  <si>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</si>
  <si>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</si>
  <si>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</si>
  <si>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</si>
  <si>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</si>
  <si>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</si>
  <si>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</si>
  <si>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</si>
  <si>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</si>
  <si>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</si>
  <si>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</si>
  <si>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</si>
  <si>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</si>
  <si>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</si>
  <si>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</si>
  <si>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</si>
  <si>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</si>
  <si>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</si>
  <si>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</si>
  <si>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</si>
  <si>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</si>
  <si>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</si>
  <si>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</si>
  <si>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</si>
  <si>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</si>
  <si>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</si>
  <si>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</si>
  <si>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</si>
  <si>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</si>
  <si>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</si>
  <si>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</si>
  <si>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</si>
  <si>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</si>
  <si>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</si>
  <si>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</si>
  <si>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</si>
  <si>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</si>
  <si>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</si>
  <si>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</si>
  <si>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</si>
  <si>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</si>
  <si>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</si>
  <si>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</si>
  <si>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</si>
  <si>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</si>
  <si>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</si>
  <si>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</si>
  <si>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</si>
  <si>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</si>
  <si>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</si>
  <si>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</si>
  <si>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</si>
  <si>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</si>
  <si>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</si>
  <si>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</si>
  <si>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</si>
  <si>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</si>
  <si>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</si>
  <si>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</si>
  <si>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</si>
  <si>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</si>
  <si>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</si>
  <si>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</si>
  <si>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</si>
  <si>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</si>
  <si>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</si>
  <si>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</si>
  <si>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</si>
  <si>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</si>
  <si>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</si>
  <si>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</si>
  <si>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</si>
  <si>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</si>
  <si>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</si>
  <si>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</si>
  <si>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</si>
  <si>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</si>
  <si>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UDEC ZIPAQUIRA - BOGOTA</t>
  </si>
  <si>
    <t>UDEC ZIPAQUIRA - BUCARAMANGA</t>
  </si>
  <si>
    <t>UDEC ZIPAQUIRA - CALI</t>
  </si>
  <si>
    <t>UDEC ZIPAQUIRA - CHIA</t>
  </si>
  <si>
    <t>UDEC ZIPAQUIRA - FACATATIVA</t>
  </si>
  <si>
    <t>UDEC ZIPAQUIRA - FUSAGASUGA</t>
  </si>
  <si>
    <t>UDEC ZIPAQUIRA - GIRARDOT</t>
  </si>
  <si>
    <t>UDEC ZIPAQUIRA - IBAGUE</t>
  </si>
  <si>
    <t>UDEC ZIPAQUIRA - MEDELLIN</t>
  </si>
  <si>
    <t>UDEC ZIPAQUIRA - NEIVA</t>
  </si>
  <si>
    <t>UDEC ZIPAQUIRA - PERIMETRO URBANO</t>
  </si>
  <si>
    <t>UDEC ZIPAQUIRA - PEREIRA</t>
  </si>
  <si>
    <t>UDEC ZIPAQUIRA - SOACHA</t>
  </si>
  <si>
    <t>UDEC ZIPAQUIRA - SOPO</t>
  </si>
  <si>
    <t>UDEC ZIPAQUIRA - TABIO</t>
  </si>
  <si>
    <t>UDEC ZIPAQUIRA - TENJO</t>
  </si>
  <si>
    <t>UDEC ZIPAQUIRA - TOCANCIPA</t>
  </si>
  <si>
    <t>UDEC ZIPAQUIRA - TUNJA</t>
  </si>
  <si>
    <t>UDEC ZIPAQUIRA - GUASCA</t>
  </si>
  <si>
    <t>UDEC ZIPAQUIRA - SUSA</t>
  </si>
  <si>
    <t>UDEC ZIPAQUIRA - SUTATAUSA</t>
  </si>
  <si>
    <t>UDEC ZIPAQUIRA - NEMOCON</t>
  </si>
  <si>
    <t>UDEC ZIPAQUIRA - BRICEÑO</t>
  </si>
  <si>
    <t>UDEC ZIPAQUIRA - CHIQUINQUIRA</t>
  </si>
  <si>
    <t>UDEC ZIPAQUIRA - BOYACA</t>
  </si>
  <si>
    <t>UDEC ZIPAQUIRA - COGUA</t>
  </si>
  <si>
    <t>UDEC ZIPAQUIRA - GACHANCIPA</t>
  </si>
  <si>
    <t>UDEC ZIPAQUIRA - SUBACHOQUE</t>
  </si>
  <si>
    <t>UDEC ZIPAQUIRA - PACHO</t>
  </si>
  <si>
    <t>UDEC ZIPAQUIRA - SUESCA</t>
  </si>
  <si>
    <t>UDEC ZIPAQUIRA - UBATE</t>
  </si>
  <si>
    <t>UNIDAD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</si>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</sst>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8" fillId="0" borderId="33"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showGridLines="0" tabSelected="1" topLeftCell="A33" zoomScale="7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293" t="s">
        <v>111</v>
      </c>
      <c r="C14" s="15" t="s">
        <v>143</v>
      </c>
      <c r="D14" s="12">
        <v>1</v>
      </c>
      <c r="E14" s="16" t="s">
        <v>142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294" t="s">
        <v>112</v>
      </c>
      <c r="C15" s="15" t="s">
        <v>143</v>
      </c>
      <c r="D15" s="12">
        <v>1</v>
      </c>
      <c r="E15" s="16" t="s">
        <v>142</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294" t="s">
        <v>113</v>
      </c>
      <c r="C16" s="15" t="s">
        <v>143</v>
      </c>
      <c r="D16" s="12">
        <v>1</v>
      </c>
      <c r="E16" s="16" t="s">
        <v>142</v>
      </c>
      <c r="F16" s="119"/>
      <c r="G16" s="14"/>
      <c r="H16" s="1">
        <f t="shared" ref="H16:H44" si="13">+ROUND(F16*G16,0)</f>
        <v>0</v>
      </c>
      <c r="I16" s="14"/>
      <c r="J16" s="1">
        <f t="shared" ref="J16:J44" si="14">ROUND(F16*I16,0)</f>
        <v>0</v>
      </c>
      <c r="K16" s="1">
        <f t="shared" ref="K16:K44" si="15">ROUND(F16+H16+J16,0)</f>
        <v>0</v>
      </c>
      <c r="L16" s="1">
        <f t="shared" ref="L16:L44" si="16">ROUND(F16*D16,0)</f>
        <v>0</v>
      </c>
      <c r="M16" s="1">
        <f t="shared" ref="M16:M44" si="17">ROUND(L16*G16,0)</f>
        <v>0</v>
      </c>
      <c r="N16" s="1">
        <f t="shared" ref="N16:N44" si="18">ROUND(L16*I16,0)</f>
        <v>0</v>
      </c>
      <c r="O16" s="31">
        <f t="shared" ref="O16:O44" si="19">ROUND(L16+N16+M16,0)</f>
        <v>0</v>
      </c>
    </row>
    <row r="17" spans="1:15" s="10" customFormat="1" ht="51" customHeight="1" x14ac:dyDescent="0.25">
      <c r="A17" s="30">
        <v>4</v>
      </c>
      <c r="B17" s="294" t="s">
        <v>114</v>
      </c>
      <c r="C17" s="15" t="s">
        <v>143</v>
      </c>
      <c r="D17" s="12">
        <v>1</v>
      </c>
      <c r="E17" s="16" t="s">
        <v>142</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294" t="s">
        <v>115</v>
      </c>
      <c r="C18" s="15" t="s">
        <v>143</v>
      </c>
      <c r="D18" s="12">
        <v>1</v>
      </c>
      <c r="E18" s="16" t="s">
        <v>142</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294" t="s">
        <v>116</v>
      </c>
      <c r="C19" s="15" t="s">
        <v>143</v>
      </c>
      <c r="D19" s="12">
        <v>1</v>
      </c>
      <c r="E19" s="16" t="s">
        <v>142</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294" t="s">
        <v>117</v>
      </c>
      <c r="C20" s="15" t="s">
        <v>143</v>
      </c>
      <c r="D20" s="12">
        <v>1</v>
      </c>
      <c r="E20" s="16" t="s">
        <v>142</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294" t="s">
        <v>118</v>
      </c>
      <c r="C21" s="15" t="s">
        <v>143</v>
      </c>
      <c r="D21" s="12">
        <v>1</v>
      </c>
      <c r="E21" s="16" t="s">
        <v>142</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294" t="s">
        <v>119</v>
      </c>
      <c r="C22" s="15" t="s">
        <v>143</v>
      </c>
      <c r="D22" s="12">
        <v>1</v>
      </c>
      <c r="E22" s="16" t="s">
        <v>142</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294" t="s">
        <v>120</v>
      </c>
      <c r="C23" s="15" t="s">
        <v>143</v>
      </c>
      <c r="D23" s="12">
        <v>1</v>
      </c>
      <c r="E23" s="16" t="s">
        <v>142</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294" t="s">
        <v>121</v>
      </c>
      <c r="C24" s="15" t="s">
        <v>143</v>
      </c>
      <c r="D24" s="12">
        <v>1</v>
      </c>
      <c r="E24" s="16" t="s">
        <v>142</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294" t="s">
        <v>122</v>
      </c>
      <c r="C25" s="15" t="s">
        <v>143</v>
      </c>
      <c r="D25" s="12">
        <v>1</v>
      </c>
      <c r="E25" s="16" t="s">
        <v>142</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294" t="s">
        <v>123</v>
      </c>
      <c r="C26" s="15" t="s">
        <v>143</v>
      </c>
      <c r="D26" s="12">
        <v>1</v>
      </c>
      <c r="E26" s="16" t="s">
        <v>142</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294" t="s">
        <v>124</v>
      </c>
      <c r="C27" s="15" t="s">
        <v>143</v>
      </c>
      <c r="D27" s="12">
        <v>1</v>
      </c>
      <c r="E27" s="16" t="s">
        <v>142</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294" t="s">
        <v>125</v>
      </c>
      <c r="C28" s="15" t="s">
        <v>143</v>
      </c>
      <c r="D28" s="12">
        <v>1</v>
      </c>
      <c r="E28" s="16" t="s">
        <v>142</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294" t="s">
        <v>126</v>
      </c>
      <c r="C29" s="15" t="s">
        <v>143</v>
      </c>
      <c r="D29" s="12">
        <v>1</v>
      </c>
      <c r="E29" s="16" t="s">
        <v>142</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294" t="s">
        <v>127</v>
      </c>
      <c r="C30" s="15" t="s">
        <v>143</v>
      </c>
      <c r="D30" s="12">
        <v>1</v>
      </c>
      <c r="E30" s="16" t="s">
        <v>142</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294" t="s">
        <v>128</v>
      </c>
      <c r="C31" s="15" t="s">
        <v>143</v>
      </c>
      <c r="D31" s="12">
        <v>1</v>
      </c>
      <c r="E31" s="16" t="s">
        <v>142</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294" t="s">
        <v>129</v>
      </c>
      <c r="C32" s="15" t="s">
        <v>143</v>
      </c>
      <c r="D32" s="12">
        <v>1</v>
      </c>
      <c r="E32" s="16" t="s">
        <v>142</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294" t="s">
        <v>130</v>
      </c>
      <c r="C33" s="15" t="s">
        <v>143</v>
      </c>
      <c r="D33" s="12">
        <v>1</v>
      </c>
      <c r="E33" s="16" t="s">
        <v>142</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294" t="s">
        <v>131</v>
      </c>
      <c r="C34" s="15" t="s">
        <v>143</v>
      </c>
      <c r="D34" s="12">
        <v>1</v>
      </c>
      <c r="E34" s="16" t="s">
        <v>142</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294" t="s">
        <v>132</v>
      </c>
      <c r="C35" s="15" t="s">
        <v>143</v>
      </c>
      <c r="D35" s="12">
        <v>1</v>
      </c>
      <c r="E35" s="16" t="s">
        <v>142</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294" t="s">
        <v>133</v>
      </c>
      <c r="C36" s="15" t="s">
        <v>143</v>
      </c>
      <c r="D36" s="12">
        <v>1</v>
      </c>
      <c r="E36" s="16" t="s">
        <v>142</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294" t="s">
        <v>134</v>
      </c>
      <c r="C37" s="15" t="s">
        <v>143</v>
      </c>
      <c r="D37" s="12">
        <v>1</v>
      </c>
      <c r="E37" s="16" t="s">
        <v>142</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294" t="s">
        <v>135</v>
      </c>
      <c r="C38" s="15" t="s">
        <v>143</v>
      </c>
      <c r="D38" s="12">
        <v>1</v>
      </c>
      <c r="E38" s="16" t="s">
        <v>142</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294" t="s">
        <v>136</v>
      </c>
      <c r="C39" s="15" t="s">
        <v>143</v>
      </c>
      <c r="D39" s="12">
        <v>1</v>
      </c>
      <c r="E39" s="16" t="s">
        <v>142</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294" t="s">
        <v>137</v>
      </c>
      <c r="C40" s="15" t="s">
        <v>143</v>
      </c>
      <c r="D40" s="12">
        <v>1</v>
      </c>
      <c r="E40" s="16" t="s">
        <v>142</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294" t="s">
        <v>138</v>
      </c>
      <c r="C41" s="15" t="s">
        <v>143</v>
      </c>
      <c r="D41" s="12">
        <v>1</v>
      </c>
      <c r="E41" s="16" t="s">
        <v>142</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294" t="s">
        <v>139</v>
      </c>
      <c r="C42" s="15" t="s">
        <v>143</v>
      </c>
      <c r="D42" s="12">
        <v>1</v>
      </c>
      <c r="E42" s="16" t="s">
        <v>142</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294" t="s">
        <v>140</v>
      </c>
      <c r="C43" s="15" t="s">
        <v>143</v>
      </c>
      <c r="D43" s="12">
        <v>1</v>
      </c>
      <c r="E43" s="16" t="s">
        <v>142</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thickBot="1" x14ac:dyDescent="0.3">
      <c r="A44" s="30">
        <v>31</v>
      </c>
      <c r="B44" s="294" t="s">
        <v>141</v>
      </c>
      <c r="C44" s="15" t="s">
        <v>143</v>
      </c>
      <c r="D44" s="12">
        <v>1</v>
      </c>
      <c r="E44" s="16" t="s">
        <v>142</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42" customHeight="1" thickBot="1" x14ac:dyDescent="0.3">
      <c r="A45" s="153" t="s">
        <v>26</v>
      </c>
      <c r="B45" s="154"/>
      <c r="C45" s="154"/>
      <c r="D45" s="154"/>
      <c r="E45" s="154"/>
      <c r="F45" s="154"/>
      <c r="G45" s="154"/>
      <c r="H45" s="154"/>
      <c r="I45" s="154"/>
      <c r="J45" s="154"/>
      <c r="K45" s="154"/>
      <c r="L45" s="126" t="s">
        <v>27</v>
      </c>
      <c r="M45" s="127"/>
      <c r="N45" s="127"/>
      <c r="O45" s="58">
        <f>SUMIF(G:G,0%,L:L)+SUMIF(G:G,"",L:L)</f>
        <v>0</v>
      </c>
    </row>
    <row r="46" spans="1:15" s="10" customFormat="1" ht="39" customHeight="1" x14ac:dyDescent="0.25">
      <c r="A46" s="132" t="s">
        <v>107</v>
      </c>
      <c r="B46" s="133"/>
      <c r="C46" s="133"/>
      <c r="D46" s="133"/>
      <c r="E46" s="133"/>
      <c r="F46" s="133"/>
      <c r="G46" s="133"/>
      <c r="H46" s="133"/>
      <c r="I46" s="133"/>
      <c r="J46" s="133"/>
      <c r="K46" s="134"/>
      <c r="L46" s="124" t="s">
        <v>28</v>
      </c>
      <c r="M46" s="125"/>
      <c r="N46" s="125"/>
      <c r="O46" s="59">
        <f>SUMIF(G:G,5%,L:L)</f>
        <v>0</v>
      </c>
    </row>
    <row r="47" spans="1:15" s="10" customFormat="1" ht="30" customHeight="1" x14ac:dyDescent="0.25">
      <c r="A47" s="135"/>
      <c r="B47" s="136"/>
      <c r="C47" s="136"/>
      <c r="D47" s="136"/>
      <c r="E47" s="136"/>
      <c r="F47" s="136"/>
      <c r="G47" s="136"/>
      <c r="H47" s="136"/>
      <c r="I47" s="136"/>
      <c r="J47" s="136"/>
      <c r="K47" s="137"/>
      <c r="L47" s="124" t="s">
        <v>29</v>
      </c>
      <c r="M47" s="125"/>
      <c r="N47" s="125"/>
      <c r="O47" s="59">
        <f>SUMIF(G:G,19%,L:L)</f>
        <v>0</v>
      </c>
    </row>
    <row r="48" spans="1:15" s="10" customFormat="1" ht="30" customHeight="1" x14ac:dyDescent="0.25">
      <c r="A48" s="135"/>
      <c r="B48" s="136"/>
      <c r="C48" s="136"/>
      <c r="D48" s="136"/>
      <c r="E48" s="136"/>
      <c r="F48" s="136"/>
      <c r="G48" s="136"/>
      <c r="H48" s="136"/>
      <c r="I48" s="136"/>
      <c r="J48" s="136"/>
      <c r="K48" s="137"/>
      <c r="L48" s="122" t="s">
        <v>22</v>
      </c>
      <c r="M48" s="123"/>
      <c r="N48" s="123"/>
      <c r="O48" s="60">
        <f>SUM(O45:O47)</f>
        <v>0</v>
      </c>
    </row>
    <row r="49" spans="1:17" s="10" customFormat="1" ht="30" customHeight="1" x14ac:dyDescent="0.25">
      <c r="A49" s="135"/>
      <c r="B49" s="136"/>
      <c r="C49" s="136"/>
      <c r="D49" s="136"/>
      <c r="E49" s="136"/>
      <c r="F49" s="136"/>
      <c r="G49" s="136"/>
      <c r="H49" s="136"/>
      <c r="I49" s="136"/>
      <c r="J49" s="136"/>
      <c r="K49" s="137"/>
      <c r="L49" s="120" t="s">
        <v>30</v>
      </c>
      <c r="M49" s="121"/>
      <c r="N49" s="121"/>
      <c r="O49" s="61">
        <f>SUMIF(G:G,5%,M:M)</f>
        <v>0</v>
      </c>
    </row>
    <row r="50" spans="1:17" s="10" customFormat="1" ht="30" customHeight="1" x14ac:dyDescent="0.25">
      <c r="A50" s="135"/>
      <c r="B50" s="136"/>
      <c r="C50" s="136"/>
      <c r="D50" s="136"/>
      <c r="E50" s="136"/>
      <c r="F50" s="136"/>
      <c r="G50" s="136"/>
      <c r="H50" s="136"/>
      <c r="I50" s="136"/>
      <c r="J50" s="136"/>
      <c r="K50" s="137"/>
      <c r="L50" s="120" t="s">
        <v>31</v>
      </c>
      <c r="M50" s="121"/>
      <c r="N50" s="121"/>
      <c r="O50" s="61">
        <f>SUMIF(G:G,19%,M:M)</f>
        <v>0</v>
      </c>
    </row>
    <row r="51" spans="1:17" s="10" customFormat="1" ht="30" customHeight="1" x14ac:dyDescent="0.25">
      <c r="A51" s="135"/>
      <c r="B51" s="136"/>
      <c r="C51" s="136"/>
      <c r="D51" s="136"/>
      <c r="E51" s="136"/>
      <c r="F51" s="136"/>
      <c r="G51" s="136"/>
      <c r="H51" s="136"/>
      <c r="I51" s="136"/>
      <c r="J51" s="136"/>
      <c r="K51" s="137"/>
      <c r="L51" s="122" t="s">
        <v>32</v>
      </c>
      <c r="M51" s="123"/>
      <c r="N51" s="123"/>
      <c r="O51" s="60">
        <f>SUM(O49:O50)</f>
        <v>0</v>
      </c>
    </row>
    <row r="52" spans="1:17" s="10" customFormat="1" ht="30" customHeight="1" x14ac:dyDescent="0.25">
      <c r="A52" s="135"/>
      <c r="B52" s="136"/>
      <c r="C52" s="136"/>
      <c r="D52" s="136"/>
      <c r="E52" s="136"/>
      <c r="F52" s="136"/>
      <c r="G52" s="136"/>
      <c r="H52" s="136"/>
      <c r="I52" s="136"/>
      <c r="J52" s="136"/>
      <c r="K52" s="137"/>
      <c r="L52" s="124" t="s">
        <v>33</v>
      </c>
      <c r="M52" s="125"/>
      <c r="N52" s="125"/>
      <c r="O52" s="59">
        <f>SUMIF(I:I,8%,N:N)</f>
        <v>0</v>
      </c>
    </row>
    <row r="53" spans="1:17" s="10" customFormat="1" ht="37.5" customHeight="1" x14ac:dyDescent="0.25">
      <c r="A53" s="135"/>
      <c r="B53" s="136"/>
      <c r="C53" s="136"/>
      <c r="D53" s="136"/>
      <c r="E53" s="136"/>
      <c r="F53" s="136"/>
      <c r="G53" s="136"/>
      <c r="H53" s="136"/>
      <c r="I53" s="136"/>
      <c r="J53" s="136"/>
      <c r="K53" s="137"/>
      <c r="L53" s="130" t="s">
        <v>34</v>
      </c>
      <c r="M53" s="131"/>
      <c r="N53" s="131"/>
      <c r="O53" s="60">
        <f>SUM(O52)</f>
        <v>0</v>
      </c>
    </row>
    <row r="54" spans="1:17" s="10" customFormat="1" ht="32.25" customHeight="1" thickBot="1" x14ac:dyDescent="0.3">
      <c r="A54" s="138"/>
      <c r="B54" s="139"/>
      <c r="C54" s="139"/>
      <c r="D54" s="139"/>
      <c r="E54" s="139"/>
      <c r="F54" s="139"/>
      <c r="G54" s="139"/>
      <c r="H54" s="139"/>
      <c r="I54" s="139"/>
      <c r="J54" s="139"/>
      <c r="K54" s="140"/>
      <c r="L54" s="128" t="s">
        <v>35</v>
      </c>
      <c r="M54" s="129"/>
      <c r="N54" s="129"/>
      <c r="O54" s="62">
        <f>+O48+O51+O53</f>
        <v>0</v>
      </c>
    </row>
    <row r="56" spans="1:17" ht="50.1" customHeight="1" thickBot="1" x14ac:dyDescent="0.3">
      <c r="B56" s="144"/>
      <c r="C56" s="144"/>
    </row>
    <row r="57" spans="1:17" x14ac:dyDescent="0.25">
      <c r="B57" s="165" t="s">
        <v>36</v>
      </c>
      <c r="C57" s="165"/>
    </row>
    <row r="58" spans="1:17" ht="15" customHeight="1" x14ac:dyDescent="0.25">
      <c r="M58" s="72"/>
      <c r="N58" s="73"/>
      <c r="O58" s="74"/>
    </row>
    <row r="59" spans="1:17" ht="15.75" customHeight="1" x14ac:dyDescent="0.25">
      <c r="M59" s="72"/>
      <c r="N59" s="73"/>
      <c r="O59" s="74"/>
    </row>
    <row r="60" spans="1:17" ht="15" customHeight="1" x14ac:dyDescent="0.25">
      <c r="A60" s="13" t="s">
        <v>37</v>
      </c>
      <c r="M60" s="72"/>
      <c r="N60" s="73"/>
      <c r="O60" s="74"/>
    </row>
    <row r="61" spans="1:17" x14ac:dyDescent="0.25">
      <c r="A61" s="164" t="s">
        <v>38</v>
      </c>
      <c r="B61" s="164"/>
      <c r="C61" s="164"/>
      <c r="D61" s="164"/>
      <c r="E61" s="164"/>
      <c r="F61" s="164"/>
      <c r="G61" s="164"/>
      <c r="H61" s="164"/>
      <c r="I61" s="164"/>
      <c r="J61" s="164"/>
      <c r="K61" s="164"/>
      <c r="L61" s="164"/>
      <c r="M61" s="164"/>
      <c r="N61" s="164"/>
      <c r="O61" s="164"/>
      <c r="P61" s="2"/>
      <c r="Q61" s="2"/>
    </row>
    <row r="62" spans="1:17" ht="15" customHeight="1" x14ac:dyDescent="0.25">
      <c r="A62" s="163" t="s">
        <v>39</v>
      </c>
      <c r="B62" s="163"/>
      <c r="C62" s="163"/>
      <c r="D62" s="163"/>
      <c r="E62" s="163"/>
      <c r="F62" s="163"/>
      <c r="G62" s="163"/>
      <c r="H62" s="163"/>
      <c r="I62" s="163"/>
      <c r="J62" s="163"/>
      <c r="K62" s="163"/>
      <c r="L62" s="163"/>
      <c r="M62" s="163"/>
      <c r="N62" s="163"/>
      <c r="O62" s="163"/>
      <c r="P62" s="63"/>
      <c r="Q62" s="63"/>
    </row>
    <row r="63" spans="1:17" x14ac:dyDescent="0.25">
      <c r="A63" s="162" t="s">
        <v>40</v>
      </c>
      <c r="B63" s="162"/>
      <c r="C63" s="162"/>
      <c r="D63" s="162"/>
      <c r="E63" s="162"/>
      <c r="F63" s="162"/>
      <c r="G63" s="162"/>
      <c r="H63" s="162"/>
      <c r="I63" s="162"/>
      <c r="J63" s="162"/>
      <c r="K63" s="162"/>
      <c r="L63" s="162"/>
      <c r="M63" s="162"/>
      <c r="N63" s="162"/>
      <c r="O63" s="162"/>
      <c r="P63" s="5"/>
      <c r="Q63" s="5"/>
    </row>
    <row r="64" spans="1:17" x14ac:dyDescent="0.25">
      <c r="A64" s="162" t="s">
        <v>41</v>
      </c>
      <c r="B64" s="162"/>
      <c r="C64" s="162"/>
      <c r="D64" s="162"/>
      <c r="E64" s="162"/>
      <c r="F64" s="162"/>
      <c r="G64" s="162"/>
      <c r="H64" s="162"/>
      <c r="I64" s="162"/>
      <c r="J64" s="162"/>
      <c r="K64" s="162"/>
      <c r="L64" s="162"/>
      <c r="M64" s="162"/>
      <c r="N64" s="162"/>
      <c r="O64" s="162"/>
      <c r="P64" s="5"/>
      <c r="Q64" s="5"/>
    </row>
    <row r="65" spans="11:14" x14ac:dyDescent="0.25">
      <c r="K65" s="2"/>
      <c r="L65" s="2"/>
      <c r="M65" s="2"/>
      <c r="N65" s="2"/>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sheetData>
  <sheetProtection algorithmName="SHA-512" hashValue="DXRs6nbahPx1YPllIIrMnDSM91SidHGundxSEypynYtlMcS1NpNF7//Y9xcNyar3OMsyzE//2J0Z4mGMWSWfxg==" saltValue="+5v/j6nB/pu5T1S+SpLnbg==" spinCount="100000" sheet="1" selectLockedCells="1"/>
  <mergeCells count="35">
    <mergeCell ref="A64:O64"/>
    <mergeCell ref="A63:O63"/>
    <mergeCell ref="A62:O62"/>
    <mergeCell ref="A61:O61"/>
    <mergeCell ref="B57:C57"/>
    <mergeCell ref="A2:A5"/>
    <mergeCell ref="B2:M2"/>
    <mergeCell ref="N2:O2"/>
    <mergeCell ref="B3:M3"/>
    <mergeCell ref="N3:O3"/>
    <mergeCell ref="B4:M5"/>
    <mergeCell ref="N4:O4"/>
    <mergeCell ref="N5:O5"/>
    <mergeCell ref="M11:N11"/>
    <mergeCell ref="M9:N9"/>
    <mergeCell ref="K9:L9"/>
    <mergeCell ref="K11:L11"/>
    <mergeCell ref="F11:I11"/>
    <mergeCell ref="A46:K54"/>
    <mergeCell ref="F9:I9"/>
    <mergeCell ref="B56:C56"/>
    <mergeCell ref="A9:B11"/>
    <mergeCell ref="D9:E9"/>
    <mergeCell ref="D11:E11"/>
    <mergeCell ref="A45:K45"/>
    <mergeCell ref="L54:N54"/>
    <mergeCell ref="L53:N53"/>
    <mergeCell ref="L52:N52"/>
    <mergeCell ref="L51:N51"/>
    <mergeCell ref="L50:N50"/>
    <mergeCell ref="L49:N49"/>
    <mergeCell ref="L48:N48"/>
    <mergeCell ref="L47:N47"/>
    <mergeCell ref="L46:N46"/>
    <mergeCell ref="L45:N4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G14:G44</xm:sqref>
        </x14:dataValidation>
        <x14:dataValidation type="list" allowBlank="1" showInputMessage="1" showErrorMessage="1" xr:uid="{00000000-0002-0000-0000-000008000000}">
          <x14:formula1>
            <xm:f>Cálculos!$F$7:$F$8</xm:f>
          </x14:formula1>
          <xm:sqref>I14:I44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4"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B17" sqref="B17"/>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9"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2025-03-21T14:25:04Z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