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mailunicundiedu-my.sharepoint.com/personal/ssruiz_ucundinamarca_edu_co/Documents/COMPRAS/2025/32.1-41.1 ORDENES CONTRACTUALES DE COMPRA/U-CD-064 MATERIALES LAB. FÍSICA/ANEXOS PUBLICACIÓN/"/>
    </mc:Choice>
  </mc:AlternateContent>
  <xr:revisionPtr revIDLastSave="86" documentId="13_ncr:1_{3C6A3C8B-F9EB-4244-8C99-5B50514A14C4}" xr6:coauthVersionLast="47" xr6:coauthVersionMax="47" xr10:uidLastSave="{9F0802C4-77D8-4AE1-8204-935505AAFDC0}"/>
  <bookViews>
    <workbookView xWindow="-120" yWindow="-120" windowWidth="20730" windowHeight="11040"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8" i="7" l="1"/>
  <c r="J18" i="7"/>
  <c r="H18" i="7"/>
  <c r="K18" i="7" s="1"/>
  <c r="L16" i="7"/>
  <c r="J16" i="7"/>
  <c r="H16" i="7"/>
  <c r="L21" i="7"/>
  <c r="N21" i="7" s="1"/>
  <c r="J21" i="7"/>
  <c r="H21" i="7"/>
  <c r="L14" i="7"/>
  <c r="M14" i="7" s="1"/>
  <c r="J14" i="7"/>
  <c r="H14" i="7"/>
  <c r="K16" i="7" l="1"/>
  <c r="M18" i="7"/>
  <c r="N18" i="7"/>
  <c r="K21" i="7"/>
  <c r="M21" i="7"/>
  <c r="O21" i="7" s="1"/>
  <c r="N16" i="7"/>
  <c r="M16" i="7"/>
  <c r="N14" i="7"/>
  <c r="O14" i="7" s="1"/>
  <c r="K14" i="7"/>
  <c r="O28" i="7"/>
  <c r="O27" i="7"/>
  <c r="O18" i="7" l="1"/>
  <c r="O16" i="7"/>
  <c r="O25" i="7"/>
  <c r="O24" i="7"/>
  <c r="O23" i="7" l="1"/>
  <c r="O26" i="7" s="1"/>
  <c r="O29" i="7"/>
  <c r="O30" i="7"/>
  <c r="O31" i="7" s="1"/>
  <c r="O32" i="7" l="1"/>
</calcChain>
</file>

<file path=xl/sharedStrings.xml><?xml version="1.0" encoding="utf-8"?>
<sst xmlns="http://schemas.openxmlformats.org/spreadsheetml/2006/main" count="108" uniqueCount="87">
  <si>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</si>
  <si>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</si>
  <si>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</si>
  <si>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</si>
  <si>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</si>
  <si>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</si>
  <si>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</si>
  <si>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</si>
  <si>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</si>
  <si>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</si>
  <si>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</si>
  <si>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</si>
  <si>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</si>
  <si>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</si>
  <si>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</si>
  <si>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</si>
  <si>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</si>
  <si>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</si>
  <si>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</si>
  <si>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</si>
  <si>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</si>
  <si>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</si>
  <si>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</si>
  <si>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</si>
  <si>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</si>
  <si>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</si>
  <si>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</si>
  <si>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</si>
  <si>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</si>
  <si>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</si>
  <si>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</si>
  <si>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</si>
  <si>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</si>
  <si>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</si>
  <si>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</si>
  <si>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</si>
  <si>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</si>
  <si>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</si>
  <si>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</si>
  <si>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</si>
  <si>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</si>
  <si>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</si>
  <si>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</si>
  <si>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</si>
  <si>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</si>
  <si>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</si>
  <si>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</si>
  <si>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</si>
  <si>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</si>
  <si>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</si>
  <si>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</si>
  <si>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</si>
  <si>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</si>
  <si>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</si>
  <si>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</si>
  <si>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</si>
  <si>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</si>
  <si>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</si>
  <si>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</si>
  <si>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</si>
  <si>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</si>
  <si>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</si>
  <si>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</si>
  <si>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</si>
  <si>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</si>
  <si>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</si>
  <si>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</si>
  <si>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</si>
  <si>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</si>
  <si>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</si>
  <si>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</si>
  <si>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</si>
  <si>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</si>
  <si>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</si>
  <si>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</si>
  <si>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</si>
  <si>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</si>
  <si>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</si>
  <si>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</si>
  <si>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</si>
  <si>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UNIDAD</t>
  </si>
  <si>
    <r>
      <rPr>
        <b/>
        <sz val="11"/>
        <color theme="1"/>
        <rFont val="Arial"/>
        <family val="2"/>
      </rPr>
      <t>KIT DE LABORATORIO DIDÁCTICO DE FÍSICA MECÁNICA AVANZADA</t>
    </r>
    <r>
      <rPr>
        <sz val="11"/>
        <color theme="1"/>
        <rFont val="Arial"/>
        <family val="2"/>
      </rPr>
      <t>: permite abordar temas de: Medición de longitud,
tiempo y masa, Presión y densidad en líquidos y fuerzas en
cuerpos y en la superficie de líquidos.
LISTADO DE COMPONENTES
•
Base universal con perillas (2)
• Abrazadera de expansión con barra (4 dientes) (2)
• Barra de Cuatro Soportes, extremos redondeados, largo
350mm
• Botella Mariotte
• Tubo para botella Mariotte, vidrio
• Aparato de Hare
• Tubería de silicón, 2 metros
• Pinza en cruz de plástico con perillas (2)
• Bomba de fuerza
• Obturador de hule, 1 hoyo para botella Mariotte
• Pelota de Ping-pong
• Base para tubo capilar y contenedores comunicados
• Cubeta de precipitación 250 ml, plástico
• Bolas de poliestireno
• Bola para aparato de Pascal• Colorante alimenticio
• Tubo de secado, en U
• Tubo de Venturi
• Jeringa de 5ml
• Jeringa de 20ml
• Manómetro de tubo en U con base
• Base de manómetro de tubo en U
• Contenedores comunicados
• Tubos capilares</t>
    </r>
  </si>
  <si>
    <r>
      <t xml:space="preserve">
</t>
    </r>
    <r>
      <rPr>
        <b/>
        <sz val="11"/>
        <color theme="1"/>
        <rFont val="Arial"/>
        <family val="2"/>
      </rPr>
      <t>KIT LABORATORIO DE OPTICA AVANZADA</t>
    </r>
    <r>
      <rPr>
        <sz val="11"/>
        <color theme="1"/>
        <rFont val="Arial"/>
        <family val="2"/>
      </rPr>
      <t>: Usado en experimentación de propagación de la luz, Reflexión,
Refracción, Dispersión, Difracción, Interferencia, etc.
MOLTOPREN 630)(360)(70 MM TPLUT
MALETA (EMBALAJE EXTERIOR EQEDE)
BANDEJA No 1 P/EQUIPO OPTICA OA
ETIQUETA OA2
RED DE DIFRACCION
FOCO LUMINOSO
SOPORTE PARA FOCO Y DISCO
SOPORTE PARA DIAFRAGMAS
SOPORTE PARA PRISMA
LENTE F=+50 mm 40 D. BICONVEXA
LENTE F=+IOO mm 40 D. BICONVEXA
LENTE F=-IOO MM 40 DIAMETRO
POLARIZADOR LINEAL
DIAFRAGMA CON UNA RENDIJA VIDRIO
DIAFRAGMA CON DOS RENDIJAS VIDRIO
OPTICA OA-2. GUIA DIDACTICA
DISCO DE HARTL
LENTE F=+150 mm 40 D CIMONTURA
LENTE F=+300 mm 40 D CIMONTURA
LENTE F=-200 mm40 D CIMONTURA
PRISMA 90G
PRISMA TRAPEZOIDAL
SECCION LENTE CONVERGENTE R=+80
SECCIÓN LENTE CONVERGENTE R=+40
SECCIÓN DE LENTE DIVERGENTE R=40
SECCIÓN LENTE SEMICIRCULAR R=+25
PRISMA 60G FLINT
PRISMA 6003 CROWN
DIAPOSITIVA MUÑECO Y ESCALA
FILTRO TRES COLORES 50x50x3
BANCO OPTICO 20x160x600 mm
PANTALLA OPACA
PANTALLA TRANSLUCIDA
DIAFRAGMA CON TRES RANURAS
DIAFRAGMA CON UNA RANURA
DIAFRAGMA CON "1"
DIAFRAGMA CON VENTANA
DIAFRAGMA CON ORIFICIO 7C)
DIAFRAGMA CON TRES ORIFICIOS
FILTRO ROJO
CUBETA SEMICIRCULAR R=35
PIEZA DE TENSIONES MECANIZADA
ESPEJO CÓNCAVO CONVEXO
ESPEJO PLANO 10 x 50 la SUPERFICIE
MODELO DE OJO
PIEZA DE TENSIONES INYECTADA
TRANSFORMADOR 12V 21W/220V OT 179
LÁMPARA 12 V, 21 W BA-15-S R/7506
DISCO DE PAPEL BLANCO D 150
SEMICÍRCULO GRADUADO 90 MM
TRIPLE DECÍMETRO REF.102030</t>
    </r>
  </si>
  <si>
    <r>
      <rPr>
        <b/>
        <sz val="11"/>
        <color theme="1"/>
        <rFont val="Arial"/>
        <family val="2"/>
      </rPr>
      <t>KIT LABORATORIO DE ELECTRICIDAD Y MAGNETISMO</t>
    </r>
    <r>
      <rPr>
        <sz val="11"/>
        <color theme="1"/>
        <rFont val="Arial"/>
        <family val="2"/>
      </rPr>
      <t xml:space="preserve">: su uso se centra en: Electricidad de contacto y fuerzas entre cargas, inducción electrostática y almacenamiento de cargas, interacción lectrostática, aislantes y conductores y líneas equipotenciales y el condensador de placas.
LISTADO DE COMPONENTES
BANDEJA No 4
MONTAJE (MINUTOS)
MOLTOPREN 630X360X70 MM TPLUT
MALETA (EMBALME EXTERIOR EQEDE)
MANUALES DE ELECTRICIDAD Y MAGNETISMO
EQUIPO ELEM DE ENERGIA FOTOVOLTAICA
BOBINA 1000 ESPIRAS
HILO DE NYLON 0,4 DIAMETRO
BASE CIRCULAR AISLADA C/TORNILLO
BOBINA 400 ESPIRAS
LIMADURAS DE HIERRO
ELECTRODO DE MICROM 0,4
IMAN RECTANGULAR 70X19X7
BOBINA DE 2000 ESPIRAS
BORNE AISLADO
DISCO CON GRAPA
ELECTROFORO
HILO DE NICROME BRILLANTE 0,2 C/CARRETE
MOTOR GENERADOR
SOPORTE DE ELECTRODOS
HILO DE NICROME BRILLANTE 0,4 C/CARRETE
PORTALAMPARAS E-lO
INTERRUPTOR PULSADOR
RESISTENCIA 3,9 OHM 2 W
RESISTENCIA 10 OHM 2 W
REGLETA CORTOCIRCUITO
RESISTENCIA 47 OHM 2 W
RESISTENC/A 220 OHM 2 W
RESISTENCIA 470 OHM 2 W
RESISTENCIA 1 OHM 2 W
PANEL DE MONTAJES EA-2
RESISTENCI CALEFACTORA 12,' IOOW
HILO DE CONSTANTAN 0,2 C/CARRETE
HILO DE CONSTANTAN 0,4 C/CARRETE
HILO DE HIERRO 0,2 C/CARRETE
HILO DE COBRE 0,2 C/CARRETE
HILO DE COBRE 0,4 C/CARRETE
ΗΙΙΟDE HlERRO 0,4 C/CARRETE
TERMOPAR
RESlSTENClA 100 ΟΗΜ 2 W
RELE
CONMUTADOR DE DOS POSlClONES
lNTERRlJPTOR
PORTAPlLAS
PORTAFlJSlBLES
POTENClOMETRO 100 Ohm, 15W
C.ARGADOR ElECTROSTATlCO
ΤΕΙ,4 DE SEDA
ΤΕΙ-4 ΙΑΝΑ
Pl.ACA DE Pl.ASTlCO 
NUCLEO ΕΝ
NlJCLEO DE HlERRO Dl-lLCE
SOPORTE DE ΙΜΑΝ
SOPORTE DE REGLETAS
ELECTROMETRO
PENDlJLO ELECTROSTATlCO CONDlJCTOR
BARRA DE PlEXlGl.AS
ELECTRODO DE aNC (N)
ELECTRODO DE COBRE (N)
ELECTRODO DE ΡΙΟΜΟ (N)
VARlLl_A CON GANCHO
PLACA DE METACRILATO
FlJENTE DE AUMEMTAClON SF-2
GAlVANOMETRO DlDACTlCO
ELECTRODO DE HlERRO 05 Χ 150
VARILLA DE pvc 10D Χ 300 ClTORNlLLO
POUMETRO DlGlTAl FP1
REMACHE Α 4Χ20 ΟΙΝ 7338 pv AC
REMACHE A 4Χ20 ΟΙΝ 7338 ΑΙ
ΡΙΝΖΑDE COCODRILO NEGRA
ΡΙΝΖΑDE COCODRILO RO]A
CONEXlON 500 mm. NEGRA
CONEXION 500 mm_ ROJA
CONEXlON 500 MM ΑΖ
CONEXION 500 MM Αν
CONEXlON 500 MM M
BARRA DE VlDRlO 12Χ230
ACETATO INCOLORO 0,1 DIN A4
IMAN DE HERRADURA 6x22x25 mm
LAMPARA 3,5V 200MA R/3646
LAMPARA 1.5V 70 MA 3MM
LAMPARA 1,2 V 220 mA E-10 R/3649
LAMPARA 12 V 3 W E-IO REF.3966
AGUJA DE ACERO 2)(200 NI
FUSIBLE 0,25A 5)(20
LAMPARA DE DESTELLOS
BRUJULA 45 REF-6701
BARRA DE EBONITA D 10 X 215 MM
PIEL DE GATO
ELECTRODO CARBON 6X200 (2)
LISTADO IDENTIFICACION ELECTRICIDAD
</t>
    </r>
  </si>
  <si>
    <r>
      <rPr>
        <b/>
        <sz val="11"/>
        <color theme="1"/>
        <rFont val="Arial"/>
        <family val="2"/>
      </rPr>
      <t>CUBETA DE ONDAS</t>
    </r>
    <r>
      <rPr>
        <sz val="11"/>
        <color theme="1"/>
        <rFont val="Arial"/>
        <family val="2"/>
      </rPr>
      <t xml:space="preserve">
LISTADO DE COMPONENTES
Tanque de ondulación x1
Pantalla de visualización x1
Proyector de luz de color LED x1
Generador de ondas puntuales x2
Fijador del generador de ondas puntuales x2
Tubo de plástico para fuente puntual x2
Bomba de aire para generador de onda puntual x1
Excitador de onda plana de 18 cm de longitud x1
Placa de vidrio trapezoidal para la velocidad de propagación de
la profundidad del agua.
Placa reflectante de plástico x1
Espejo cóncavo convexo de plástico x1
Juego de lentes cóncavas convexas de plástico x1
Generador electrónico digital de estroboscopio / ondulación x1
Conjuntos de obstáculos para la difracción y la interferencia.
Conector de señal RCA x1</t>
    </r>
  </si>
  <si>
    <t>CAJA</t>
  </si>
  <si>
    <t>32.1-41.1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</si>
</sst>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rgb="FF000000"/>
      </right>
      <top style="thin">
        <color indexed="64"/>
      </top>
      <bottom/>
      <diagonal/>
    </border>
    <border>
      <left style="thin">
        <color indexed="64"/>
      </left>
      <right style="thin">
        <color rgb="FF000000"/>
      </right>
      <top/>
      <bottom style="medium">
        <color indexed="64"/>
      </bottom>
      <diagonal/>
    </border>
    <border>
      <left style="thin">
        <color rgb="FF000000"/>
      </left>
      <right style="thin">
        <color indexed="64"/>
      </right>
      <top style="thin">
        <color indexed="64"/>
      </top>
      <bottom/>
      <diagonal/>
    </border>
    <border>
      <left style="thin">
        <color rgb="FF000000"/>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rgb="FF000000"/>
      </right>
      <top/>
      <bottom/>
      <diagonal/>
    </border>
    <border>
      <left style="thin">
        <color rgb="FF000000"/>
      </left>
      <right style="thin">
        <color indexed="64"/>
      </right>
      <top/>
      <bottom/>
      <diagonal/>
    </border>
    <border>
      <left style="thin">
        <color indexed="64"/>
      </left>
      <right style="thin">
        <color indexed="64"/>
      </right>
      <top style="medium">
        <color indexed="64"/>
      </top>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41">
    <xf numFmtId="0" fontId="0" fillId="0" borderId="0" xfId="0"/>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0" xfId="0" applyFont="1" applyAlignment="1" applyProtection="1">
      <alignment vertical="center"/>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1" xfId="0" applyFont="1" applyFill="1" applyBorder="1" applyAlignment="1" applyProtection="1">
      <alignment horizontal="center" vertical="center" wrapText="1"/>
      <protection hidden="1"/>
    </xf>
    <xf numFmtId="0" fontId="7" fillId="3" borderId="32" xfId="0" applyFont="1" applyFill="1" applyBorder="1" applyAlignment="1" applyProtection="1">
      <alignment horizontal="center" vertical="center" wrapText="1"/>
      <protection hidden="1"/>
    </xf>
    <xf numFmtId="43" fontId="7" fillId="3" borderId="32" xfId="3" applyFont="1" applyFill="1" applyBorder="1" applyAlignment="1" applyProtection="1">
      <alignment horizontal="center" vertical="center" wrapText="1"/>
      <protection hidden="1"/>
    </xf>
    <xf numFmtId="43" fontId="7" fillId="3" borderId="37" xfId="3" applyFont="1" applyFill="1" applyBorder="1" applyAlignment="1" applyProtection="1">
      <alignment horizontal="center" vertical="center" wrapText="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7" xfId="4" applyFont="1" applyBorder="1" applyAlignment="1" applyProtection="1">
      <alignment vertical="center"/>
      <protection hidden="1"/>
    </xf>
    <xf numFmtId="43" fontId="3" fillId="0" borderId="38" xfId="4" applyFont="1" applyBorder="1" applyAlignment="1" applyProtection="1">
      <alignment vertical="center"/>
      <protection hidden="1"/>
    </xf>
    <xf numFmtId="43" fontId="6" fillId="0" borderId="38" xfId="4" applyFont="1" applyBorder="1" applyAlignment="1" applyProtection="1">
      <alignment vertical="center"/>
      <protection hidden="1"/>
    </xf>
    <xf numFmtId="43" fontId="3" fillId="0" borderId="38" xfId="4" applyFont="1" applyFill="1" applyBorder="1" applyAlignment="1" applyProtection="1">
      <alignment vertical="center"/>
      <protection hidden="1"/>
    </xf>
    <xf numFmtId="43" fontId="6" fillId="0" borderId="39"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4" fontId="28" fillId="35" borderId="2" xfId="0" applyNumberFormat="1" applyFont="1" applyFill="1" applyBorder="1" applyAlignment="1" applyProtection="1">
      <alignment horizontal="center" vertical="center" wrapText="1"/>
      <protection locked="0"/>
    </xf>
    <xf numFmtId="164" fontId="28" fillId="35" borderId="4" xfId="0" applyNumberFormat="1"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6" borderId="6"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27" fillId="35" borderId="27" xfId="0" applyFont="1" applyFill="1" applyBorder="1" applyAlignment="1" applyProtection="1">
      <alignment horizontal="center" vertical="center"/>
      <protection locked="0"/>
    </xf>
    <xf numFmtId="0" fontId="27" fillId="35" borderId="36"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29"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0" fontId="6" fillId="0" borderId="34" xfId="3" applyNumberFormat="1" applyFont="1" applyBorder="1" applyAlignment="1" applyProtection="1">
      <alignment horizontal="center" vertical="center" wrapText="1"/>
      <protection hidden="1"/>
    </xf>
    <xf numFmtId="0" fontId="6" fillId="0" borderId="35" xfId="3" applyNumberFormat="1" applyFont="1" applyBorder="1" applyAlignment="1" applyProtection="1">
      <alignment horizontal="center" vertical="center" wrapText="1"/>
      <protection hidden="1"/>
    </xf>
    <xf numFmtId="0" fontId="6" fillId="0" borderId="33"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3" fillId="0" borderId="33"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6" fillId="0" borderId="33"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3"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3" fillId="0" borderId="31" xfId="3" applyNumberFormat="1" applyFont="1" applyBorder="1" applyAlignment="1" applyProtection="1">
      <alignment horizontal="center" vertical="center" wrapText="1"/>
      <protection hidden="1"/>
    </xf>
    <xf numFmtId="0" fontId="3" fillId="0" borderId="32" xfId="3" applyNumberFormat="1" applyFont="1" applyBorder="1" applyAlignment="1" applyProtection="1">
      <alignment horizontal="center" vertical="center" wrapText="1"/>
      <protection hidden="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2"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6" fillId="3" borderId="1" xfId="0" applyFont="1" applyFill="1" applyBorder="1" applyAlignment="1">
      <alignment horizontal="center"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xf numFmtId="0" fontId="1" fillId="0" borderId="40" xfId="0" applyFont="1" applyBorder="1" applyAlignment="1">
      <alignment horizontal="left" vertical="top" wrapText="1"/>
    </xf>
    <xf numFmtId="0" fontId="1" fillId="0" borderId="41" xfId="0" applyFont="1" applyBorder="1" applyAlignment="1">
      <alignment horizontal="left" vertical="top" wrapText="1"/>
    </xf>
    <xf numFmtId="0" fontId="3" fillId="0" borderId="42" xfId="0" applyFont="1" applyBorder="1" applyAlignment="1" applyProtection="1">
      <alignment horizontal="center" vertical="center"/>
      <protection hidden="1"/>
    </xf>
    <xf numFmtId="0" fontId="3" fillId="0" borderId="43" xfId="0" applyFont="1" applyBorder="1" applyAlignment="1" applyProtection="1">
      <alignment horizontal="center" vertical="center"/>
      <protection hidden="1"/>
    </xf>
    <xf numFmtId="165" fontId="9" fillId="35" borderId="46" xfId="4" applyNumberFormat="1" applyFont="1" applyFill="1" applyBorder="1" applyAlignment="1" applyProtection="1">
      <alignment horizontal="center" vertical="center"/>
      <protection locked="0"/>
    </xf>
    <xf numFmtId="165" fontId="9" fillId="35" borderId="47" xfId="4" applyNumberFormat="1" applyFont="1" applyFill="1" applyBorder="1" applyAlignment="1" applyProtection="1">
      <alignment horizontal="center" vertical="center"/>
      <protection locked="0"/>
    </xf>
    <xf numFmtId="9" fontId="3" fillId="35" borderId="40" xfId="1" applyFont="1" applyFill="1" applyBorder="1" applyAlignment="1" applyProtection="1">
      <alignment horizontal="center" vertical="center"/>
      <protection locked="0"/>
    </xf>
    <xf numFmtId="9" fontId="3" fillId="35" borderId="41" xfId="1" applyFont="1" applyFill="1" applyBorder="1" applyAlignment="1" applyProtection="1">
      <alignment horizontal="center" vertical="center"/>
      <protection locked="0"/>
    </xf>
    <xf numFmtId="43" fontId="3" fillId="0" borderId="40" xfId="3" applyFont="1" applyFill="1" applyBorder="1" applyAlignment="1" applyProtection="1">
      <alignment horizontal="center" vertical="center"/>
      <protection hidden="1"/>
    </xf>
    <xf numFmtId="43" fontId="3" fillId="0" borderId="41" xfId="3" applyFont="1" applyFill="1" applyBorder="1" applyAlignment="1" applyProtection="1">
      <alignment horizontal="center" vertical="center"/>
      <protection hidden="1"/>
    </xf>
    <xf numFmtId="43" fontId="3" fillId="0" borderId="48" xfId="3" applyFont="1" applyFill="1" applyBorder="1" applyAlignment="1" applyProtection="1">
      <alignment horizontal="center" vertical="center"/>
      <protection hidden="1"/>
    </xf>
    <xf numFmtId="43" fontId="3" fillId="0" borderId="49" xfId="3" applyFont="1" applyFill="1" applyBorder="1" applyAlignment="1" applyProtection="1">
      <alignment horizontal="center" vertical="center"/>
      <protection hidden="1"/>
    </xf>
    <xf numFmtId="0" fontId="3" fillId="35" borderId="44" xfId="0" applyFont="1" applyFill="1" applyBorder="1" applyAlignment="1" applyProtection="1">
      <alignment horizontal="center" vertical="center" wrapText="1"/>
      <protection locked="0"/>
    </xf>
    <xf numFmtId="0" fontId="3" fillId="35" borderId="45" xfId="0" applyFont="1" applyFill="1" applyBorder="1" applyAlignment="1" applyProtection="1">
      <alignment horizontal="center" vertical="center" wrapText="1"/>
      <protection locked="0"/>
    </xf>
    <xf numFmtId="0" fontId="3" fillId="0" borderId="50" xfId="0" applyFont="1" applyBorder="1" applyAlignment="1" applyProtection="1">
      <alignment horizontal="center" vertical="center"/>
      <protection hidden="1"/>
    </xf>
    <xf numFmtId="0" fontId="1" fillId="0" borderId="51" xfId="0" applyFont="1" applyBorder="1" applyAlignment="1">
      <alignment horizontal="left" vertical="top" wrapText="1"/>
    </xf>
    <xf numFmtId="0" fontId="3" fillId="35" borderId="53" xfId="0" applyFont="1" applyFill="1" applyBorder="1" applyAlignment="1" applyProtection="1">
      <alignment horizontal="center" vertical="center" wrapText="1"/>
      <protection locked="0"/>
    </xf>
    <xf numFmtId="165" fontId="9" fillId="35" borderId="54" xfId="4" applyNumberFormat="1" applyFont="1" applyFill="1" applyBorder="1" applyAlignment="1" applyProtection="1">
      <alignment horizontal="center" vertical="center"/>
      <protection locked="0"/>
    </xf>
    <xf numFmtId="9" fontId="3" fillId="35" borderId="51" xfId="1" applyFont="1" applyFill="1" applyBorder="1" applyAlignment="1" applyProtection="1">
      <alignment horizontal="center" vertical="center"/>
      <protection locked="0"/>
    </xf>
    <xf numFmtId="43" fontId="3" fillId="0" borderId="51" xfId="3" applyFont="1" applyFill="1" applyBorder="1" applyAlignment="1" applyProtection="1">
      <alignment horizontal="center" vertical="center"/>
      <protection hidden="1"/>
    </xf>
    <xf numFmtId="43" fontId="3" fillId="0" borderId="52" xfId="3" applyFont="1" applyFill="1" applyBorder="1" applyAlignment="1" applyProtection="1">
      <alignment horizontal="center" vertical="center"/>
      <protection hidden="1"/>
    </xf>
    <xf numFmtId="0" fontId="1" fillId="0" borderId="55" xfId="0" applyFont="1" applyBorder="1" applyAlignment="1">
      <alignment horizontal="left" vertical="top"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8"/>
  <sheetViews>
    <sheetView showGridLines="0" tabSelected="1" zoomScale="59" zoomScaleNormal="59" zoomScaleSheetLayoutView="90" zoomScalePageLayoutView="55" workbookViewId="0">
      <selection activeCell="G14" sqref="G14:G15"/>
    </sheetView>
  </sheetViews>
  <sheetFormatPr baseColWidth="10" defaultColWidth="11.42578125" defaultRowHeight="15" x14ac:dyDescent="0.25"/>
  <cols>
    <col min="1" max="1" width="10.42578125" style="1" customWidth="1"/>
    <col min="2" max="2" width="56.5703125" style="1" customWidth="1"/>
    <col min="3" max="3" width="23" style="1" customWidth="1"/>
    <col min="4" max="4" width="13.5703125" style="1" bestFit="1" customWidth="1"/>
    <col min="5" max="5" width="14" style="1" bestFit="1" customWidth="1"/>
    <col min="6" max="6" width="23.5703125" style="1" customWidth="1"/>
    <col min="7" max="7" width="17.7109375" style="1" customWidth="1"/>
    <col min="8" max="8" width="24.42578125" style="1" customWidth="1"/>
    <col min="9" max="9" width="17.7109375" style="1" customWidth="1"/>
    <col min="10" max="10" width="15" style="1" customWidth="1"/>
    <col min="11" max="11" width="26" style="3" customWidth="1"/>
    <col min="12" max="13" width="16.7109375" style="3" customWidth="1"/>
    <col min="14" max="14" width="14.7109375" style="3" customWidth="1"/>
    <col min="15" max="15" width="23.28515625" style="3" customWidth="1"/>
    <col min="16" max="16384" width="11.42578125" style="3"/>
  </cols>
  <sheetData>
    <row r="1" spans="1:15" x14ac:dyDescent="0.25">
      <c r="F1" s="2"/>
    </row>
    <row r="2" spans="1:15" ht="15.75" customHeight="1" x14ac:dyDescent="0.25">
      <c r="A2" s="55"/>
      <c r="B2" s="56" t="s">
        <v>0</v>
      </c>
      <c r="C2" s="56"/>
      <c r="D2" s="56"/>
      <c r="E2" s="56"/>
      <c r="F2" s="56"/>
      <c r="G2" s="56"/>
      <c r="H2" s="56"/>
      <c r="I2" s="56"/>
      <c r="J2" s="56"/>
      <c r="K2" s="56"/>
      <c r="L2" s="56"/>
      <c r="M2" s="56"/>
      <c r="N2" s="57" t="s">
        <v>79</v>
      </c>
      <c r="O2" s="57"/>
    </row>
    <row r="3" spans="1:15" ht="15.75" customHeight="1" x14ac:dyDescent="0.25">
      <c r="A3" s="55"/>
      <c r="B3" s="56" t="s">
        <v>2</v>
      </c>
      <c r="C3" s="56"/>
      <c r="D3" s="56"/>
      <c r="E3" s="56"/>
      <c r="F3" s="56"/>
      <c r="G3" s="56"/>
      <c r="H3" s="56"/>
      <c r="I3" s="56"/>
      <c r="J3" s="56"/>
      <c r="K3" s="56"/>
      <c r="L3" s="56"/>
      <c r="M3" s="56"/>
      <c r="N3" s="57" t="s">
        <v>76</v>
      </c>
      <c r="O3" s="57"/>
    </row>
    <row r="4" spans="1:15" ht="16.5" customHeight="1" x14ac:dyDescent="0.25">
      <c r="A4" s="55"/>
      <c r="B4" s="56" t="s">
        <v>3</v>
      </c>
      <c r="C4" s="56"/>
      <c r="D4" s="56"/>
      <c r="E4" s="56"/>
      <c r="F4" s="56"/>
      <c r="G4" s="56"/>
      <c r="H4" s="56"/>
      <c r="I4" s="56"/>
      <c r="J4" s="56"/>
      <c r="K4" s="56"/>
      <c r="L4" s="56"/>
      <c r="M4" s="56"/>
      <c r="N4" s="57" t="s">
        <v>78</v>
      </c>
      <c r="O4" s="57"/>
    </row>
    <row r="5" spans="1:15" ht="15" customHeight="1" x14ac:dyDescent="0.25">
      <c r="A5" s="55"/>
      <c r="B5" s="56"/>
      <c r="C5" s="56"/>
      <c r="D5" s="56"/>
      <c r="E5" s="56"/>
      <c r="F5" s="56"/>
      <c r="G5" s="56"/>
      <c r="H5" s="56"/>
      <c r="I5" s="56"/>
      <c r="J5" s="56"/>
      <c r="K5" s="56"/>
      <c r="L5" s="56"/>
      <c r="M5" s="56"/>
      <c r="N5" s="57" t="s">
        <v>4</v>
      </c>
      <c r="O5" s="57"/>
    </row>
    <row r="7" spans="1:15" x14ac:dyDescent="0.25">
      <c r="A7" s="4" t="s">
        <v>5</v>
      </c>
    </row>
    <row r="8" spans="1:15" ht="9.9499999999999993" customHeight="1" x14ac:dyDescent="0.25">
      <c r="A8" s="5"/>
    </row>
    <row r="9" spans="1:15" ht="30" customHeight="1" x14ac:dyDescent="0.25">
      <c r="A9" s="77" t="s">
        <v>6</v>
      </c>
      <c r="B9" s="78"/>
      <c r="D9" s="62" t="s">
        <v>7</v>
      </c>
      <c r="E9" s="63"/>
      <c r="F9" s="64"/>
      <c r="G9" s="65"/>
      <c r="H9" s="65"/>
      <c r="I9" s="66"/>
      <c r="K9" s="62" t="s">
        <v>8</v>
      </c>
      <c r="L9" s="63"/>
      <c r="M9" s="60"/>
      <c r="N9" s="61"/>
    </row>
    <row r="10" spans="1:15" ht="8.25" customHeight="1" x14ac:dyDescent="0.25">
      <c r="A10" s="79"/>
      <c r="B10" s="80"/>
      <c r="C10" s="6"/>
      <c r="E10" s="7"/>
      <c r="F10" s="7"/>
      <c r="M10" s="7"/>
      <c r="N10" s="1"/>
    </row>
    <row r="11" spans="1:15" ht="30" customHeight="1" x14ac:dyDescent="0.25">
      <c r="A11" s="81"/>
      <c r="B11" s="82"/>
      <c r="D11" s="62" t="s">
        <v>9</v>
      </c>
      <c r="E11" s="63"/>
      <c r="F11" s="64"/>
      <c r="G11" s="65"/>
      <c r="H11" s="65"/>
      <c r="I11" s="66"/>
      <c r="K11" s="62" t="s">
        <v>10</v>
      </c>
      <c r="L11" s="63"/>
      <c r="M11" s="58"/>
      <c r="N11" s="59"/>
      <c r="O11" s="14"/>
    </row>
    <row r="12" spans="1:15" ht="9.9499999999999993" customHeight="1" thickBot="1" x14ac:dyDescent="0.3">
      <c r="A12" s="13"/>
      <c r="B12" s="15"/>
      <c r="C12" s="11"/>
      <c r="D12" s="13"/>
      <c r="E12" s="15"/>
      <c r="F12" s="15"/>
      <c r="G12" s="15"/>
      <c r="H12" s="13"/>
      <c r="I12" s="16"/>
      <c r="J12" s="12"/>
      <c r="K12" s="12"/>
      <c r="L12" s="12"/>
      <c r="N12" s="17"/>
      <c r="O12" s="17"/>
    </row>
    <row r="13" spans="1:15" s="8" customFormat="1" ht="111.75" customHeight="1" x14ac:dyDescent="0.25">
      <c r="A13" s="18" t="s">
        <v>11</v>
      </c>
      <c r="B13" s="19" t="s">
        <v>12</v>
      </c>
      <c r="C13" s="19" t="s">
        <v>13</v>
      </c>
      <c r="D13" s="19" t="s">
        <v>14</v>
      </c>
      <c r="E13" s="19" t="s">
        <v>15</v>
      </c>
      <c r="F13" s="20" t="s">
        <v>16</v>
      </c>
      <c r="G13" s="20" t="s">
        <v>17</v>
      </c>
      <c r="H13" s="20" t="s">
        <v>18</v>
      </c>
      <c r="I13" s="20" t="s">
        <v>19</v>
      </c>
      <c r="J13" s="20" t="s">
        <v>20</v>
      </c>
      <c r="K13" s="20" t="s">
        <v>21</v>
      </c>
      <c r="L13" s="20" t="s">
        <v>22</v>
      </c>
      <c r="M13" s="20" t="s">
        <v>23</v>
      </c>
      <c r="N13" s="20" t="s">
        <v>24</v>
      </c>
      <c r="O13" s="21" t="s">
        <v>25</v>
      </c>
    </row>
    <row r="14" spans="1:15" s="8" customFormat="1" ht="291.75" customHeight="1" x14ac:dyDescent="0.25">
      <c r="A14" s="121">
        <v>1</v>
      </c>
      <c r="B14" s="119" t="s">
        <v>81</v>
      </c>
      <c r="C14" s="131"/>
      <c r="D14" s="131">
        <v>1</v>
      </c>
      <c r="E14" s="131" t="s">
        <v>85</v>
      </c>
      <c r="F14" s="123"/>
      <c r="G14" s="125"/>
      <c r="H14" s="127">
        <f>+ROUND(F14*G14,0)</f>
        <v>0</v>
      </c>
      <c r="I14" s="125"/>
      <c r="J14" s="127">
        <f t="shared" ref="J14" si="0">ROUND(F14*I14,0)</f>
        <v>0</v>
      </c>
      <c r="K14" s="127">
        <f t="shared" ref="K14" si="1">ROUND(F14+H14+J14,0)</f>
        <v>0</v>
      </c>
      <c r="L14" s="127">
        <f t="shared" ref="L14" si="2">ROUND(F14*D14,0)</f>
        <v>0</v>
      </c>
      <c r="M14" s="127">
        <f t="shared" ref="M14" si="3">ROUND(L14*G14,0)</f>
        <v>0</v>
      </c>
      <c r="N14" s="127">
        <f>ROUND(L14*I14,0)</f>
        <v>0</v>
      </c>
      <c r="O14" s="129">
        <f t="shared" ref="O14" si="4">ROUND(L14+N14+M14,0)</f>
        <v>0</v>
      </c>
    </row>
    <row r="15" spans="1:15" s="8" customFormat="1" ht="189" customHeight="1" thickBot="1" x14ac:dyDescent="0.3">
      <c r="A15" s="122"/>
      <c r="B15" s="120"/>
      <c r="C15" s="132"/>
      <c r="D15" s="132">
        <v>1</v>
      </c>
      <c r="E15" s="132" t="s">
        <v>80</v>
      </c>
      <c r="F15" s="124"/>
      <c r="G15" s="126"/>
      <c r="H15" s="128"/>
      <c r="I15" s="126"/>
      <c r="J15" s="128"/>
      <c r="K15" s="128"/>
      <c r="L15" s="128"/>
      <c r="M15" s="128"/>
      <c r="N15" s="128"/>
      <c r="O15" s="130"/>
    </row>
    <row r="16" spans="1:15" s="8" customFormat="1" ht="408.75" customHeight="1" x14ac:dyDescent="0.25">
      <c r="A16" s="121">
        <v>2</v>
      </c>
      <c r="B16" s="119" t="s">
        <v>82</v>
      </c>
      <c r="C16" s="131"/>
      <c r="D16" s="131">
        <v>1</v>
      </c>
      <c r="E16" s="131" t="s">
        <v>85</v>
      </c>
      <c r="F16" s="123"/>
      <c r="G16" s="125"/>
      <c r="H16" s="127">
        <f>+ROUND(F16*G16,0)</f>
        <v>0</v>
      </c>
      <c r="I16" s="125"/>
      <c r="J16" s="127">
        <f t="shared" ref="J16" si="5">ROUND(F16*I16,0)</f>
        <v>0</v>
      </c>
      <c r="K16" s="127">
        <f t="shared" ref="K16" si="6">ROUND(F16+H16+J16,0)</f>
        <v>0</v>
      </c>
      <c r="L16" s="127">
        <f t="shared" ref="L16" si="7">ROUND(F16*D16,0)</f>
        <v>0</v>
      </c>
      <c r="M16" s="127">
        <f t="shared" ref="M16" si="8">ROUND(L16*G16,0)</f>
        <v>0</v>
      </c>
      <c r="N16" s="127">
        <f>ROUND(L16*I16,0)</f>
        <v>0</v>
      </c>
      <c r="O16" s="129">
        <f t="shared" ref="O16" si="9">ROUND(L16+N16+M16,0)</f>
        <v>0</v>
      </c>
    </row>
    <row r="17" spans="1:15" s="8" customFormat="1" ht="391.5" customHeight="1" thickBot="1" x14ac:dyDescent="0.3">
      <c r="A17" s="122"/>
      <c r="B17" s="120"/>
      <c r="C17" s="132"/>
      <c r="D17" s="132">
        <v>1</v>
      </c>
      <c r="E17" s="132" t="s">
        <v>80</v>
      </c>
      <c r="F17" s="124"/>
      <c r="G17" s="126"/>
      <c r="H17" s="128"/>
      <c r="I17" s="126"/>
      <c r="J17" s="128"/>
      <c r="K17" s="128"/>
      <c r="L17" s="128"/>
      <c r="M17" s="128"/>
      <c r="N17" s="128"/>
      <c r="O17" s="130"/>
    </row>
    <row r="18" spans="1:15" s="8" customFormat="1" ht="409.5" customHeight="1" x14ac:dyDescent="0.25">
      <c r="A18" s="121">
        <v>3</v>
      </c>
      <c r="B18" s="119" t="s">
        <v>83</v>
      </c>
      <c r="C18" s="131"/>
      <c r="D18" s="131">
        <v>1</v>
      </c>
      <c r="E18" s="131" t="s">
        <v>85</v>
      </c>
      <c r="F18" s="123"/>
      <c r="G18" s="125"/>
      <c r="H18" s="127">
        <f>+ROUND(F18*G18,0)</f>
        <v>0</v>
      </c>
      <c r="I18" s="125"/>
      <c r="J18" s="127">
        <f t="shared" ref="J18" si="10">ROUND(F18*I18,0)</f>
        <v>0</v>
      </c>
      <c r="K18" s="127">
        <f t="shared" ref="K18" si="11">ROUND(F18+H18+J18,0)</f>
        <v>0</v>
      </c>
      <c r="L18" s="127">
        <f t="shared" ref="L18" si="12">ROUND(F18*D18,0)</f>
        <v>0</v>
      </c>
      <c r="M18" s="127">
        <f t="shared" ref="M18" si="13">ROUND(L18*G18,0)</f>
        <v>0</v>
      </c>
      <c r="N18" s="127">
        <f>ROUND(L18*I18,0)</f>
        <v>0</v>
      </c>
      <c r="O18" s="129">
        <f t="shared" ref="O18" si="14">ROUND(L18+N18+M18,0)</f>
        <v>0</v>
      </c>
    </row>
    <row r="19" spans="1:15" s="8" customFormat="1" ht="409.5" customHeight="1" x14ac:dyDescent="0.25">
      <c r="A19" s="133"/>
      <c r="B19" s="134"/>
      <c r="C19" s="135"/>
      <c r="D19" s="135"/>
      <c r="E19" s="135"/>
      <c r="F19" s="136"/>
      <c r="G19" s="137"/>
      <c r="H19" s="138"/>
      <c r="I19" s="137"/>
      <c r="J19" s="138"/>
      <c r="K19" s="138"/>
      <c r="L19" s="138"/>
      <c r="M19" s="138"/>
      <c r="N19" s="138"/>
      <c r="O19" s="139"/>
    </row>
    <row r="20" spans="1:15" s="8" customFormat="1" ht="409.5" customHeight="1" thickBot="1" x14ac:dyDescent="0.3">
      <c r="A20" s="122"/>
      <c r="B20" s="120"/>
      <c r="C20" s="132"/>
      <c r="D20" s="132">
        <v>1</v>
      </c>
      <c r="E20" s="132" t="s">
        <v>80</v>
      </c>
      <c r="F20" s="124"/>
      <c r="G20" s="126"/>
      <c r="H20" s="128"/>
      <c r="I20" s="126"/>
      <c r="J20" s="128"/>
      <c r="K20" s="128"/>
      <c r="L20" s="128"/>
      <c r="M20" s="128"/>
      <c r="N20" s="128"/>
      <c r="O20" s="130"/>
    </row>
    <row r="21" spans="1:15" s="8" customFormat="1" ht="291.75" customHeight="1" x14ac:dyDescent="0.25">
      <c r="A21" s="121">
        <v>4</v>
      </c>
      <c r="B21" s="140" t="s">
        <v>84</v>
      </c>
      <c r="C21" s="131"/>
      <c r="D21" s="131">
        <v>1</v>
      </c>
      <c r="E21" s="131" t="s">
        <v>85</v>
      </c>
      <c r="F21" s="123"/>
      <c r="G21" s="125"/>
      <c r="H21" s="127">
        <f>+ROUND(F21*G21,0)</f>
        <v>0</v>
      </c>
      <c r="I21" s="125"/>
      <c r="J21" s="127">
        <f t="shared" ref="J21" si="15">ROUND(F21*I21,0)</f>
        <v>0</v>
      </c>
      <c r="K21" s="127">
        <f t="shared" ref="K21" si="16">ROUND(F21+H21+J21,0)</f>
        <v>0</v>
      </c>
      <c r="L21" s="127">
        <f t="shared" ref="L21" si="17">ROUND(F21*D21,0)</f>
        <v>0</v>
      </c>
      <c r="M21" s="127">
        <f t="shared" ref="M21" si="18">ROUND(L21*G21,0)</f>
        <v>0</v>
      </c>
      <c r="N21" s="127">
        <f>ROUND(L21*I21,0)</f>
        <v>0</v>
      </c>
      <c r="O21" s="129">
        <f t="shared" ref="O21" si="19">ROUND(L21+N21+M21,0)</f>
        <v>0</v>
      </c>
    </row>
    <row r="22" spans="1:15" s="8" customFormat="1" ht="16.5" customHeight="1" thickBot="1" x14ac:dyDescent="0.3">
      <c r="A22" s="122"/>
      <c r="B22" s="120"/>
      <c r="C22" s="132"/>
      <c r="D22" s="132">
        <v>1</v>
      </c>
      <c r="E22" s="132" t="s">
        <v>80</v>
      </c>
      <c r="F22" s="124"/>
      <c r="G22" s="126"/>
      <c r="H22" s="128"/>
      <c r="I22" s="126"/>
      <c r="J22" s="128"/>
      <c r="K22" s="128"/>
      <c r="L22" s="128"/>
      <c r="M22" s="128"/>
      <c r="N22" s="128"/>
      <c r="O22" s="130"/>
    </row>
    <row r="23" spans="1:15" s="8" customFormat="1" ht="42" customHeight="1" thickBot="1" x14ac:dyDescent="0.3">
      <c r="A23" s="83" t="s">
        <v>26</v>
      </c>
      <c r="B23" s="84"/>
      <c r="C23" s="84"/>
      <c r="D23" s="84"/>
      <c r="E23" s="84"/>
      <c r="F23" s="84"/>
      <c r="G23" s="84"/>
      <c r="H23" s="84"/>
      <c r="I23" s="84"/>
      <c r="J23" s="84"/>
      <c r="K23" s="84"/>
      <c r="L23" s="95" t="s">
        <v>27</v>
      </c>
      <c r="M23" s="96"/>
      <c r="N23" s="96"/>
      <c r="O23" s="29">
        <f>SUMIF(G:G,0%,L:L)+SUMIF(G:G,"",L:L)</f>
        <v>0</v>
      </c>
    </row>
    <row r="24" spans="1:15" s="8" customFormat="1" ht="39" customHeight="1" x14ac:dyDescent="0.25">
      <c r="A24" s="67" t="s">
        <v>77</v>
      </c>
      <c r="B24" s="68"/>
      <c r="C24" s="68"/>
      <c r="D24" s="68"/>
      <c r="E24" s="68"/>
      <c r="F24" s="68"/>
      <c r="G24" s="68"/>
      <c r="H24" s="68"/>
      <c r="I24" s="68"/>
      <c r="J24" s="68"/>
      <c r="K24" s="69"/>
      <c r="L24" s="89" t="s">
        <v>28</v>
      </c>
      <c r="M24" s="90"/>
      <c r="N24" s="90"/>
      <c r="O24" s="30">
        <f>SUMIF(G:G,5%,L:L)</f>
        <v>0</v>
      </c>
    </row>
    <row r="25" spans="1:15" s="8" customFormat="1" ht="30" customHeight="1" x14ac:dyDescent="0.25">
      <c r="A25" s="70"/>
      <c r="B25" s="71"/>
      <c r="C25" s="71"/>
      <c r="D25" s="71"/>
      <c r="E25" s="71"/>
      <c r="F25" s="71"/>
      <c r="G25" s="71"/>
      <c r="H25" s="71"/>
      <c r="I25" s="71"/>
      <c r="J25" s="71"/>
      <c r="K25" s="72"/>
      <c r="L25" s="89" t="s">
        <v>29</v>
      </c>
      <c r="M25" s="90"/>
      <c r="N25" s="90"/>
      <c r="O25" s="30">
        <f>SUMIF(G:G,19%,L:L)</f>
        <v>0</v>
      </c>
    </row>
    <row r="26" spans="1:15" s="8" customFormat="1" ht="30" customHeight="1" x14ac:dyDescent="0.25">
      <c r="A26" s="70"/>
      <c r="B26" s="71"/>
      <c r="C26" s="71"/>
      <c r="D26" s="71"/>
      <c r="E26" s="71"/>
      <c r="F26" s="71"/>
      <c r="G26" s="71"/>
      <c r="H26" s="71"/>
      <c r="I26" s="71"/>
      <c r="J26" s="71"/>
      <c r="K26" s="72"/>
      <c r="L26" s="91" t="s">
        <v>22</v>
      </c>
      <c r="M26" s="92"/>
      <c r="N26" s="92"/>
      <c r="O26" s="31">
        <f>SUM(O23:O25)</f>
        <v>0</v>
      </c>
    </row>
    <row r="27" spans="1:15" s="8" customFormat="1" ht="30" customHeight="1" x14ac:dyDescent="0.25">
      <c r="A27" s="70"/>
      <c r="B27" s="71"/>
      <c r="C27" s="71"/>
      <c r="D27" s="71"/>
      <c r="E27" s="71"/>
      <c r="F27" s="71"/>
      <c r="G27" s="71"/>
      <c r="H27" s="71"/>
      <c r="I27" s="71"/>
      <c r="J27" s="71"/>
      <c r="K27" s="72"/>
      <c r="L27" s="93" t="s">
        <v>30</v>
      </c>
      <c r="M27" s="94"/>
      <c r="N27" s="94"/>
      <c r="O27" s="32">
        <f>SUMIF(G:G,5%,M:M)</f>
        <v>0</v>
      </c>
    </row>
    <row r="28" spans="1:15" s="8" customFormat="1" ht="30" customHeight="1" x14ac:dyDescent="0.25">
      <c r="A28" s="70"/>
      <c r="B28" s="71"/>
      <c r="C28" s="71"/>
      <c r="D28" s="71"/>
      <c r="E28" s="71"/>
      <c r="F28" s="71"/>
      <c r="G28" s="71"/>
      <c r="H28" s="71"/>
      <c r="I28" s="71"/>
      <c r="J28" s="71"/>
      <c r="K28" s="72"/>
      <c r="L28" s="93" t="s">
        <v>31</v>
      </c>
      <c r="M28" s="94"/>
      <c r="N28" s="94"/>
      <c r="O28" s="32">
        <f>SUMIF(G:G,19%,M:M)</f>
        <v>0</v>
      </c>
    </row>
    <row r="29" spans="1:15" s="8" customFormat="1" ht="30" customHeight="1" x14ac:dyDescent="0.25">
      <c r="A29" s="70"/>
      <c r="B29" s="71"/>
      <c r="C29" s="71"/>
      <c r="D29" s="71"/>
      <c r="E29" s="71"/>
      <c r="F29" s="71"/>
      <c r="G29" s="71"/>
      <c r="H29" s="71"/>
      <c r="I29" s="71"/>
      <c r="J29" s="71"/>
      <c r="K29" s="72"/>
      <c r="L29" s="91" t="s">
        <v>32</v>
      </c>
      <c r="M29" s="92"/>
      <c r="N29" s="92"/>
      <c r="O29" s="31">
        <f>SUM(O27:O28)</f>
        <v>0</v>
      </c>
    </row>
    <row r="30" spans="1:15" s="8" customFormat="1" ht="30" customHeight="1" x14ac:dyDescent="0.25">
      <c r="A30" s="70"/>
      <c r="B30" s="71"/>
      <c r="C30" s="71"/>
      <c r="D30" s="71"/>
      <c r="E30" s="71"/>
      <c r="F30" s="71"/>
      <c r="G30" s="71"/>
      <c r="H30" s="71"/>
      <c r="I30" s="71"/>
      <c r="J30" s="71"/>
      <c r="K30" s="72"/>
      <c r="L30" s="89" t="s">
        <v>33</v>
      </c>
      <c r="M30" s="90"/>
      <c r="N30" s="90"/>
      <c r="O30" s="30">
        <f>SUMIF(I:I,8%,N:N)</f>
        <v>0</v>
      </c>
    </row>
    <row r="31" spans="1:15" s="8" customFormat="1" ht="37.5" customHeight="1" x14ac:dyDescent="0.25">
      <c r="A31" s="70"/>
      <c r="B31" s="71"/>
      <c r="C31" s="71"/>
      <c r="D31" s="71"/>
      <c r="E31" s="71"/>
      <c r="F31" s="71"/>
      <c r="G31" s="71"/>
      <c r="H31" s="71"/>
      <c r="I31" s="71"/>
      <c r="J31" s="71"/>
      <c r="K31" s="72"/>
      <c r="L31" s="87" t="s">
        <v>34</v>
      </c>
      <c r="M31" s="88"/>
      <c r="N31" s="88"/>
      <c r="O31" s="31">
        <f>SUM(O30)</f>
        <v>0</v>
      </c>
    </row>
    <row r="32" spans="1:15" s="8" customFormat="1" ht="32.25" customHeight="1" thickBot="1" x14ac:dyDescent="0.3">
      <c r="A32" s="73"/>
      <c r="B32" s="74"/>
      <c r="C32" s="74"/>
      <c r="D32" s="74"/>
      <c r="E32" s="74"/>
      <c r="F32" s="74"/>
      <c r="G32" s="74"/>
      <c r="H32" s="74"/>
      <c r="I32" s="74"/>
      <c r="J32" s="74"/>
      <c r="K32" s="75"/>
      <c r="L32" s="85" t="s">
        <v>35</v>
      </c>
      <c r="M32" s="86"/>
      <c r="N32" s="86"/>
      <c r="O32" s="33">
        <f>+O26+O29+O31</f>
        <v>0</v>
      </c>
    </row>
    <row r="34" spans="1:17" ht="50.1" customHeight="1" thickBot="1" x14ac:dyDescent="0.3">
      <c r="B34" s="76"/>
      <c r="C34" s="76"/>
    </row>
    <row r="35" spans="1:17" x14ac:dyDescent="0.25">
      <c r="B35" s="54" t="s">
        <v>36</v>
      </c>
      <c r="C35" s="54"/>
    </row>
    <row r="36" spans="1:17" ht="15" customHeight="1" x14ac:dyDescent="0.25">
      <c r="M36" s="35"/>
      <c r="N36" s="36"/>
      <c r="O36" s="37"/>
    </row>
    <row r="37" spans="1:17" ht="15.75" customHeight="1" x14ac:dyDescent="0.25">
      <c r="M37" s="35"/>
      <c r="N37" s="36"/>
      <c r="O37" s="37"/>
    </row>
    <row r="38" spans="1:17" ht="15" customHeight="1" x14ac:dyDescent="0.25">
      <c r="A38" s="9" t="s">
        <v>86</v>
      </c>
      <c r="M38" s="35"/>
      <c r="N38" s="36"/>
      <c r="O38" s="37"/>
    </row>
    <row r="39" spans="1:17" x14ac:dyDescent="0.25">
      <c r="A39" s="53" t="s">
        <v>37</v>
      </c>
      <c r="B39" s="53"/>
      <c r="C39" s="53"/>
      <c r="D39" s="53"/>
      <c r="E39" s="53"/>
      <c r="F39" s="53"/>
      <c r="G39" s="53"/>
      <c r="H39" s="53"/>
      <c r="I39" s="53"/>
      <c r="J39" s="53"/>
      <c r="K39" s="53"/>
      <c r="L39" s="53"/>
      <c r="M39" s="53"/>
      <c r="N39" s="53"/>
      <c r="O39" s="53"/>
      <c r="P39" s="1"/>
      <c r="Q39" s="1"/>
    </row>
    <row r="40" spans="1:17" ht="15" customHeight="1" x14ac:dyDescent="0.25">
      <c r="A40" s="52" t="s">
        <v>38</v>
      </c>
      <c r="B40" s="52"/>
      <c r="C40" s="52"/>
      <c r="D40" s="52"/>
      <c r="E40" s="52"/>
      <c r="F40" s="52"/>
      <c r="G40" s="52"/>
      <c r="H40" s="52"/>
      <c r="I40" s="52"/>
      <c r="J40" s="52"/>
      <c r="K40" s="52"/>
      <c r="L40" s="52"/>
      <c r="M40" s="52"/>
      <c r="N40" s="52"/>
      <c r="O40" s="52"/>
      <c r="P40" s="34"/>
      <c r="Q40" s="34"/>
    </row>
    <row r="41" spans="1:17" x14ac:dyDescent="0.25">
      <c r="A41" s="51" t="s">
        <v>39</v>
      </c>
      <c r="B41" s="51"/>
      <c r="C41" s="51"/>
      <c r="D41" s="51"/>
      <c r="E41" s="51"/>
      <c r="F41" s="51"/>
      <c r="G41" s="51"/>
      <c r="H41" s="51"/>
      <c r="I41" s="51"/>
      <c r="J41" s="51"/>
      <c r="K41" s="51"/>
      <c r="L41" s="51"/>
      <c r="M41" s="51"/>
      <c r="N41" s="51"/>
      <c r="O41" s="51"/>
      <c r="P41" s="4"/>
      <c r="Q41" s="4"/>
    </row>
    <row r="42" spans="1:17" x14ac:dyDescent="0.25">
      <c r="A42" s="51" t="s">
        <v>40</v>
      </c>
      <c r="B42" s="51"/>
      <c r="C42" s="51"/>
      <c r="D42" s="51"/>
      <c r="E42" s="51"/>
      <c r="F42" s="51"/>
      <c r="G42" s="51"/>
      <c r="H42" s="51"/>
      <c r="I42" s="51"/>
      <c r="J42" s="51"/>
      <c r="K42" s="51"/>
      <c r="L42" s="51"/>
      <c r="M42" s="51"/>
      <c r="N42" s="51"/>
      <c r="O42" s="51"/>
      <c r="P42" s="4"/>
      <c r="Q42" s="4"/>
    </row>
    <row r="43" spans="1:17" x14ac:dyDescent="0.25">
      <c r="K43" s="1"/>
      <c r="L43" s="1"/>
      <c r="M43" s="1"/>
      <c r="N43" s="1"/>
    </row>
    <row r="85" spans="11:15" s="1" customFormat="1" x14ac:dyDescent="0.25">
      <c r="K85" s="3"/>
      <c r="L85" s="3"/>
      <c r="M85" s="3"/>
      <c r="N85" s="3"/>
      <c r="O85" s="3"/>
    </row>
    <row r="86" spans="11:15" s="1" customFormat="1" x14ac:dyDescent="0.25">
      <c r="K86" s="3"/>
      <c r="L86" s="3"/>
      <c r="M86" s="3"/>
      <c r="N86" s="3"/>
      <c r="O86" s="3"/>
    </row>
    <row r="87" spans="11:15" s="1" customFormat="1" x14ac:dyDescent="0.25">
      <c r="K87" s="3"/>
      <c r="L87" s="3"/>
      <c r="M87" s="3"/>
      <c r="N87" s="3"/>
      <c r="O87" s="3"/>
    </row>
    <row r="88" spans="11:15" s="1" customFormat="1" x14ac:dyDescent="0.25">
      <c r="K88" s="3"/>
      <c r="L88" s="3"/>
      <c r="M88" s="3"/>
      <c r="N88" s="3"/>
      <c r="O88" s="3"/>
    </row>
  </sheetData>
  <sheetProtection algorithmName="SHA-512" hashValue="CoKqyea1a9V7dRqyjVGAQyNYcvbyEssYZM/I72fqwDy6A8tRnX/ctnWlHKlizxnpgZAfX3wKSjaHt4+Fz8Z5mg==" saltValue="tPLOXkMh02cvZFuOxuyI7A==" spinCount="100000" sheet="1" selectLockedCells="1"/>
  <mergeCells count="95">
    <mergeCell ref="K18:K20"/>
    <mergeCell ref="L18:L20"/>
    <mergeCell ref="M18:M20"/>
    <mergeCell ref="N18:N20"/>
    <mergeCell ref="O18:O20"/>
    <mergeCell ref="F18:F20"/>
    <mergeCell ref="G18:G20"/>
    <mergeCell ref="H18:H20"/>
    <mergeCell ref="I18:I20"/>
    <mergeCell ref="J18:J20"/>
    <mergeCell ref="A18:A20"/>
    <mergeCell ref="B18:B20"/>
    <mergeCell ref="C18:C20"/>
    <mergeCell ref="D18:D20"/>
    <mergeCell ref="E18:E20"/>
    <mergeCell ref="K16:K17"/>
    <mergeCell ref="L16:L17"/>
    <mergeCell ref="M16:M17"/>
    <mergeCell ref="N16:N17"/>
    <mergeCell ref="O16:O17"/>
    <mergeCell ref="F16:F17"/>
    <mergeCell ref="G16:G17"/>
    <mergeCell ref="H16:H17"/>
    <mergeCell ref="I16:I17"/>
    <mergeCell ref="J16:J17"/>
    <mergeCell ref="A16:A17"/>
    <mergeCell ref="B16:B17"/>
    <mergeCell ref="C16:C17"/>
    <mergeCell ref="D16:D17"/>
    <mergeCell ref="E16:E17"/>
    <mergeCell ref="K21:K22"/>
    <mergeCell ref="L21:L22"/>
    <mergeCell ref="M21:M22"/>
    <mergeCell ref="N21:N22"/>
    <mergeCell ref="O21:O22"/>
    <mergeCell ref="F21:F22"/>
    <mergeCell ref="G21:G22"/>
    <mergeCell ref="H21:H22"/>
    <mergeCell ref="I21:I22"/>
    <mergeCell ref="J21:J22"/>
    <mergeCell ref="A21:A22"/>
    <mergeCell ref="B21:B22"/>
    <mergeCell ref="C21:C22"/>
    <mergeCell ref="D21:D22"/>
    <mergeCell ref="E21:E22"/>
    <mergeCell ref="O14:O15"/>
    <mergeCell ref="J14:J15"/>
    <mergeCell ref="K14:K15"/>
    <mergeCell ref="L14:L15"/>
    <mergeCell ref="M14:M15"/>
    <mergeCell ref="N14:N15"/>
    <mergeCell ref="L27:N27"/>
    <mergeCell ref="L26:N26"/>
    <mergeCell ref="L25:N25"/>
    <mergeCell ref="L24:N24"/>
    <mergeCell ref="L23:N23"/>
    <mergeCell ref="L32:N32"/>
    <mergeCell ref="L31:N31"/>
    <mergeCell ref="L30:N30"/>
    <mergeCell ref="L29:N29"/>
    <mergeCell ref="L28:N28"/>
    <mergeCell ref="A24:K32"/>
    <mergeCell ref="F9:I9"/>
    <mergeCell ref="B34:C34"/>
    <mergeCell ref="A9:B11"/>
    <mergeCell ref="D9:E9"/>
    <mergeCell ref="D11:E11"/>
    <mergeCell ref="A23:K23"/>
    <mergeCell ref="B14:B15"/>
    <mergeCell ref="A14:A15"/>
    <mergeCell ref="C14:C15"/>
    <mergeCell ref="D14:D15"/>
    <mergeCell ref="E14:E15"/>
    <mergeCell ref="F14:F15"/>
    <mergeCell ref="G14:G15"/>
    <mergeCell ref="H14:H15"/>
    <mergeCell ref="I14:I15"/>
    <mergeCell ref="M11:N11"/>
    <mergeCell ref="M9:N9"/>
    <mergeCell ref="K9:L9"/>
    <mergeCell ref="K11:L11"/>
    <mergeCell ref="F11:I11"/>
    <mergeCell ref="A2:A5"/>
    <mergeCell ref="B2:M2"/>
    <mergeCell ref="N2:O2"/>
    <mergeCell ref="B3:M3"/>
    <mergeCell ref="N3:O3"/>
    <mergeCell ref="B4:M5"/>
    <mergeCell ref="N4:O4"/>
    <mergeCell ref="N5:O5"/>
    <mergeCell ref="A42:O42"/>
    <mergeCell ref="A41:O41"/>
    <mergeCell ref="A40:O40"/>
    <mergeCell ref="A39:O39"/>
    <mergeCell ref="B35:C35"/>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 F21 F16 F18:F19"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4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F11:I11</xm:sqref>
        </x14:dataValidation>
        <x14:dataValidation type="list" showInputMessage="1" showErrorMessage="1" xr:uid="{00000000-0002-0000-0000-000006000000}">
          <x14:formula1>
            <xm:f>Cálculos!$D$7:$D$9</xm:f>
          </x14:formula1>
          <xm:sqref>G14 G21 G16 G18:G19</xm:sqref>
        </x14:dataValidation>
        <x14:dataValidation type="list" allowBlank="1" showInputMessage="1" showErrorMessage="1" xr:uid="{00000000-0002-0000-0000-000007000000}">
          <x14:formula1>
            <xm:f>Cálculos!$F$7:$F$8</xm:f>
          </x14:formula1>
          <xm:sqref>I14 I21 I16 I18:I19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24" bestFit="1" customWidth="1"/>
    <col min="6" max="6" width="15" style="28" bestFit="1" customWidth="1"/>
  </cols>
  <sheetData>
    <row r="6" spans="2:6" x14ac:dyDescent="0.25">
      <c r="B6" s="10" t="s">
        <v>9</v>
      </c>
      <c r="D6" s="22" t="s">
        <v>41</v>
      </c>
      <c r="F6" s="25" t="s">
        <v>42</v>
      </c>
    </row>
    <row r="7" spans="2:6" x14ac:dyDescent="0.25">
      <c r="B7" s="1" t="s">
        <v>43</v>
      </c>
      <c r="D7" s="23">
        <v>0</v>
      </c>
      <c r="F7" s="26">
        <v>0.08</v>
      </c>
    </row>
    <row r="8" spans="2:6" x14ac:dyDescent="0.25">
      <c r="B8" s="1" t="s">
        <v>44</v>
      </c>
      <c r="D8" s="23">
        <v>0.05</v>
      </c>
      <c r="F8" s="27">
        <v>0</v>
      </c>
    </row>
    <row r="9" spans="2:6" x14ac:dyDescent="0.25">
      <c r="B9" s="1" t="s">
        <v>45</v>
      </c>
      <c r="D9" s="23">
        <v>0.19</v>
      </c>
    </row>
    <row r="10" spans="2:6" x14ac:dyDescent="0.25">
      <c r="D10" s="2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17"/>
      <c r="C2" s="117"/>
      <c r="D2" s="108" t="s">
        <v>0</v>
      </c>
      <c r="E2" s="110"/>
      <c r="F2" s="110"/>
      <c r="G2" s="110"/>
      <c r="H2" s="109"/>
      <c r="I2" s="108" t="s">
        <v>1</v>
      </c>
      <c r="J2" s="109"/>
      <c r="K2" s="49"/>
    </row>
    <row r="3" spans="2:11" ht="15" customHeight="1" x14ac:dyDescent="0.25">
      <c r="B3" s="117"/>
      <c r="C3" s="117"/>
      <c r="D3" s="108" t="s">
        <v>2</v>
      </c>
      <c r="E3" s="110"/>
      <c r="F3" s="110"/>
      <c r="G3" s="110"/>
      <c r="H3" s="109"/>
      <c r="I3" s="108" t="s">
        <v>76</v>
      </c>
      <c r="J3" s="109"/>
      <c r="K3" s="48"/>
    </row>
    <row r="4" spans="2:11" ht="15" customHeight="1" x14ac:dyDescent="0.25">
      <c r="B4" s="117"/>
      <c r="C4" s="117"/>
      <c r="D4" s="111" t="s">
        <v>3</v>
      </c>
      <c r="E4" s="112"/>
      <c r="F4" s="112"/>
      <c r="G4" s="112"/>
      <c r="H4" s="113"/>
      <c r="I4" s="108" t="s">
        <v>78</v>
      </c>
      <c r="J4" s="109"/>
      <c r="K4" s="48"/>
    </row>
    <row r="5" spans="2:11" ht="15" customHeight="1" x14ac:dyDescent="0.25">
      <c r="B5" s="117"/>
      <c r="C5" s="117"/>
      <c r="D5" s="114"/>
      <c r="E5" s="115"/>
      <c r="F5" s="115"/>
      <c r="G5" s="115"/>
      <c r="H5" s="116"/>
      <c r="I5" s="108" t="s">
        <v>46</v>
      </c>
      <c r="J5" s="109"/>
      <c r="K5" s="48"/>
    </row>
    <row r="6" spans="2:11" x14ac:dyDescent="0.25">
      <c r="K6" s="40"/>
    </row>
    <row r="7" spans="2:11" ht="15.75" customHeight="1" x14ac:dyDescent="0.25">
      <c r="B7" s="106" t="s">
        <v>47</v>
      </c>
      <c r="C7" s="106"/>
      <c r="D7" s="106"/>
      <c r="E7" s="106"/>
      <c r="F7" s="106"/>
      <c r="G7" s="106"/>
      <c r="H7" s="106"/>
      <c r="I7" s="106"/>
      <c r="J7" s="106"/>
      <c r="K7" s="45"/>
    </row>
    <row r="8" spans="2:11" ht="15.75" customHeight="1" x14ac:dyDescent="0.25">
      <c r="B8" s="103" t="s">
        <v>48</v>
      </c>
      <c r="C8" s="103" t="s">
        <v>49</v>
      </c>
      <c r="D8" s="103"/>
      <c r="E8" s="103"/>
      <c r="F8" s="103"/>
      <c r="G8" s="106" t="s">
        <v>50</v>
      </c>
      <c r="H8" s="106"/>
      <c r="I8" s="106"/>
      <c r="J8" s="106"/>
      <c r="K8" s="45"/>
    </row>
    <row r="9" spans="2:11" ht="15.75" customHeight="1" x14ac:dyDescent="0.25">
      <c r="B9" s="103"/>
      <c r="C9" s="44" t="s">
        <v>51</v>
      </c>
      <c r="D9" s="44" t="s">
        <v>52</v>
      </c>
      <c r="E9" s="103" t="s">
        <v>53</v>
      </c>
      <c r="F9" s="103"/>
      <c r="G9" s="106"/>
      <c r="H9" s="106"/>
      <c r="I9" s="106"/>
      <c r="J9" s="106"/>
      <c r="K9" s="45"/>
    </row>
    <row r="10" spans="2:11" ht="15.75" customHeight="1" x14ac:dyDescent="0.25">
      <c r="B10" s="42">
        <v>1</v>
      </c>
      <c r="C10" s="42">
        <v>2021</v>
      </c>
      <c r="D10" s="42">
        <v>5</v>
      </c>
      <c r="E10" s="104">
        <v>24</v>
      </c>
      <c r="F10" s="104"/>
      <c r="G10" s="118" t="s">
        <v>54</v>
      </c>
      <c r="H10" s="118"/>
      <c r="I10" s="118"/>
      <c r="J10" s="118"/>
      <c r="K10" s="47"/>
    </row>
    <row r="11" spans="2:11" ht="57.75" customHeight="1" x14ac:dyDescent="0.25">
      <c r="B11" s="42">
        <v>2</v>
      </c>
      <c r="C11" s="42">
        <v>2022</v>
      </c>
      <c r="D11" s="42">
        <v>5</v>
      </c>
      <c r="E11" s="97">
        <v>31</v>
      </c>
      <c r="F11" s="98"/>
      <c r="G11" s="99" t="s">
        <v>55</v>
      </c>
      <c r="H11" s="100"/>
      <c r="I11" s="100"/>
      <c r="J11" s="101"/>
      <c r="K11" s="47"/>
    </row>
    <row r="12" spans="2:11" ht="82.5" customHeight="1" x14ac:dyDescent="0.25">
      <c r="B12" s="42">
        <v>3</v>
      </c>
      <c r="C12" s="42">
        <v>2022</v>
      </c>
      <c r="D12" s="42">
        <v>7</v>
      </c>
      <c r="E12" s="97">
        <v>27</v>
      </c>
      <c r="F12" s="98"/>
      <c r="G12" s="99" t="s">
        <v>56</v>
      </c>
      <c r="H12" s="100"/>
      <c r="I12" s="100"/>
      <c r="J12" s="101"/>
      <c r="K12" s="47"/>
    </row>
    <row r="13" spans="2:11" ht="100.5" customHeight="1" x14ac:dyDescent="0.25">
      <c r="B13" s="42">
        <v>4</v>
      </c>
      <c r="C13" s="42">
        <v>2023</v>
      </c>
      <c r="D13" s="42">
        <v>11</v>
      </c>
      <c r="E13" s="97">
        <v>30</v>
      </c>
      <c r="F13" s="98"/>
      <c r="G13" s="99" t="s">
        <v>71</v>
      </c>
      <c r="H13" s="100"/>
      <c r="I13" s="100"/>
      <c r="J13" s="101"/>
      <c r="K13" s="47"/>
    </row>
    <row r="14" spans="2:11" ht="70.5" customHeight="1" x14ac:dyDescent="0.25">
      <c r="B14" s="42">
        <v>5</v>
      </c>
      <c r="C14" s="42">
        <v>2024</v>
      </c>
      <c r="D14" s="50" t="s">
        <v>70</v>
      </c>
      <c r="E14" s="97">
        <v>27</v>
      </c>
      <c r="F14" s="98"/>
      <c r="G14" s="99" t="s">
        <v>72</v>
      </c>
      <c r="H14" s="100"/>
      <c r="I14" s="100"/>
      <c r="J14" s="101"/>
      <c r="K14" s="47"/>
    </row>
    <row r="15" spans="2:11" ht="76.5" customHeight="1" x14ac:dyDescent="0.25">
      <c r="B15" s="42">
        <v>6</v>
      </c>
      <c r="C15" s="42">
        <v>2024</v>
      </c>
      <c r="D15" s="50" t="s">
        <v>73</v>
      </c>
      <c r="E15" s="97"/>
      <c r="F15" s="98"/>
      <c r="G15" s="99" t="s">
        <v>75</v>
      </c>
      <c r="H15" s="100"/>
      <c r="I15" s="100"/>
      <c r="J15" s="101"/>
      <c r="K15" s="47"/>
    </row>
    <row r="16" spans="2:11" ht="15.75" customHeight="1" x14ac:dyDescent="0.25">
      <c r="B16" s="103" t="s">
        <v>57</v>
      </c>
      <c r="C16" s="103"/>
      <c r="D16" s="103"/>
      <c r="E16" s="103"/>
      <c r="F16" s="103"/>
      <c r="G16" s="103"/>
      <c r="H16" s="103"/>
      <c r="I16" s="103"/>
      <c r="J16" s="103"/>
      <c r="K16" s="43"/>
    </row>
    <row r="17" spans="2:11" x14ac:dyDescent="0.25">
      <c r="B17" s="103" t="s">
        <v>58</v>
      </c>
      <c r="C17" s="103"/>
      <c r="D17" s="103"/>
      <c r="E17" s="103"/>
      <c r="F17" s="103" t="s">
        <v>59</v>
      </c>
      <c r="G17" s="103"/>
      <c r="H17" s="103"/>
      <c r="I17" s="103"/>
      <c r="J17" s="103"/>
      <c r="K17" s="43"/>
    </row>
    <row r="18" spans="2:11" ht="15.75" customHeight="1" x14ac:dyDescent="0.25">
      <c r="B18" s="104" t="s">
        <v>60</v>
      </c>
      <c r="C18" s="104"/>
      <c r="D18" s="104"/>
      <c r="E18" s="104"/>
      <c r="F18" s="104" t="s">
        <v>74</v>
      </c>
      <c r="G18" s="104"/>
      <c r="H18" s="104"/>
      <c r="I18" s="104"/>
      <c r="J18" s="104"/>
      <c r="K18" s="41"/>
    </row>
    <row r="19" spans="2:11" x14ac:dyDescent="0.25">
      <c r="B19" s="103" t="s">
        <v>61</v>
      </c>
      <c r="C19" s="103"/>
      <c r="D19" s="103"/>
      <c r="E19" s="103"/>
      <c r="F19" s="103"/>
      <c r="G19" s="103"/>
      <c r="H19" s="103"/>
      <c r="I19" s="103"/>
      <c r="J19" s="103"/>
      <c r="K19" s="43"/>
    </row>
    <row r="20" spans="2:11" x14ac:dyDescent="0.25">
      <c r="B20" s="103" t="s">
        <v>58</v>
      </c>
      <c r="C20" s="103"/>
      <c r="D20" s="103"/>
      <c r="E20" s="103"/>
      <c r="F20" s="103" t="s">
        <v>59</v>
      </c>
      <c r="G20" s="103"/>
      <c r="H20" s="103"/>
      <c r="I20" s="103"/>
      <c r="J20" s="103"/>
      <c r="K20" s="43"/>
    </row>
    <row r="21" spans="2:11" ht="15.75" customHeight="1" x14ac:dyDescent="0.25">
      <c r="B21" s="105" t="s">
        <v>62</v>
      </c>
      <c r="C21" s="105"/>
      <c r="D21" s="105"/>
      <c r="E21" s="105"/>
      <c r="F21" s="105" t="s">
        <v>63</v>
      </c>
      <c r="G21" s="105"/>
      <c r="H21" s="105"/>
      <c r="I21" s="105"/>
      <c r="J21" s="105"/>
      <c r="K21" s="46"/>
    </row>
    <row r="22" spans="2:11" ht="15.75" customHeight="1" x14ac:dyDescent="0.25">
      <c r="B22" s="106" t="s">
        <v>64</v>
      </c>
      <c r="C22" s="106"/>
      <c r="D22" s="106"/>
      <c r="E22" s="106"/>
      <c r="F22" s="106"/>
      <c r="G22" s="106"/>
      <c r="H22" s="106"/>
      <c r="I22" s="106"/>
      <c r="J22" s="106"/>
      <c r="K22" s="45"/>
    </row>
    <row r="23" spans="2:11" x14ac:dyDescent="0.25">
      <c r="B23" s="103" t="s">
        <v>58</v>
      </c>
      <c r="C23" s="103"/>
      <c r="D23" s="103"/>
      <c r="E23" s="103" t="s">
        <v>59</v>
      </c>
      <c r="F23" s="103"/>
      <c r="G23" s="103"/>
      <c r="H23" s="103" t="s">
        <v>65</v>
      </c>
      <c r="I23" s="103"/>
      <c r="J23" s="103"/>
      <c r="K23" s="43"/>
    </row>
    <row r="24" spans="2:11" x14ac:dyDescent="0.25">
      <c r="B24" s="103"/>
      <c r="C24" s="103"/>
      <c r="D24" s="103"/>
      <c r="E24" s="103"/>
      <c r="F24" s="103"/>
      <c r="G24" s="103"/>
      <c r="H24" s="44" t="s">
        <v>51</v>
      </c>
      <c r="I24" s="44" t="s">
        <v>52</v>
      </c>
      <c r="J24" s="44" t="s">
        <v>53</v>
      </c>
      <c r="K24" s="43"/>
    </row>
    <row r="25" spans="2:11" x14ac:dyDescent="0.25">
      <c r="B25" s="104" t="s">
        <v>66</v>
      </c>
      <c r="C25" s="104"/>
      <c r="D25" s="104"/>
      <c r="E25" s="105" t="s">
        <v>67</v>
      </c>
      <c r="F25" s="105"/>
      <c r="G25" s="105"/>
      <c r="H25" s="42">
        <v>2024</v>
      </c>
      <c r="I25" s="50" t="s">
        <v>73</v>
      </c>
      <c r="J25" s="42"/>
      <c r="K25" s="41"/>
    </row>
    <row r="26" spans="2:11" x14ac:dyDescent="0.25">
      <c r="K26" s="40"/>
    </row>
    <row r="27" spans="2:11" ht="56.25" customHeight="1" x14ac:dyDescent="0.25">
      <c r="B27" s="40"/>
      <c r="C27" s="102" t="s">
        <v>68</v>
      </c>
      <c r="D27" s="102"/>
      <c r="E27" s="102"/>
      <c r="F27" s="102"/>
      <c r="G27" s="102"/>
      <c r="H27" s="102"/>
      <c r="I27" s="102"/>
      <c r="K27" s="40"/>
    </row>
    <row r="28" spans="2:11" ht="16.5" customHeight="1" x14ac:dyDescent="0.25">
      <c r="E28" s="107" t="s">
        <v>69</v>
      </c>
      <c r="F28" s="107"/>
      <c r="G28" s="107"/>
      <c r="H28" s="107"/>
      <c r="I28" s="107"/>
      <c r="J28" s="107"/>
      <c r="K28" s="39"/>
    </row>
    <row r="29" spans="2:11" x14ac:dyDescent="0.25">
      <c r="B29" s="40"/>
      <c r="C29" s="40"/>
      <c r="D29" s="40"/>
      <c r="E29" s="107"/>
      <c r="F29" s="107"/>
      <c r="G29" s="107"/>
      <c r="H29" s="107"/>
      <c r="I29" s="107"/>
      <c r="J29" s="107"/>
      <c r="K29" s="39"/>
    </row>
    <row r="30" spans="2:11" ht="15" customHeight="1" x14ac:dyDescent="0.25">
      <c r="C30" s="38"/>
      <c r="D30" s="38"/>
      <c r="E30" s="38"/>
      <c r="F30" s="38"/>
      <c r="G30" s="38"/>
      <c r="H30" s="38"/>
    </row>
    <row r="31" spans="2:11" x14ac:dyDescent="0.25">
      <c r="B31" s="38"/>
      <c r="C31" s="38"/>
      <c r="D31" s="38"/>
      <c r="E31" s="38"/>
      <c r="F31" s="38"/>
      <c r="G31" s="38"/>
      <c r="H31" s="38"/>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Props1.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3.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Compras Ubate</cp:lastModifiedBy>
  <cp:revision/>
  <cp:lastPrinted>2024-07-22T22:04:40Z</cp:lastPrinted>
  <dcterms:created xsi:type="dcterms:W3CDTF">2017-04-28T13:22:52Z</dcterms:created>
  <dcterms:modified xsi:type="dcterms:W3CDTF">2025-11-04T17:27:41Z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