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46 RECONOCIMIENTOS/PUBLICACIÓN/"/>
    </mc:Choice>
  </mc:AlternateContent>
  <xr:revisionPtr revIDLastSave="48" documentId="11_29B36BFF6FBE63167F19A6C6FA26ADB950FDAD85" xr6:coauthVersionLast="47" xr6:coauthVersionMax="47" xr10:uidLastSave="{2430CDF2-3752-400B-98A8-59E345DCBB8A}"/>
  <bookViews>
    <workbookView xWindow="-24120" yWindow="-1170" windowWidth="24240" windowHeight="130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7" l="1"/>
  <c r="J14" i="7"/>
  <c r="L14" i="7"/>
  <c r="N14" i="7" s="1"/>
  <c r="M14" i="7"/>
  <c r="J15" i="7"/>
  <c r="K15" i="7" s="1"/>
  <c r="L15" i="7"/>
  <c r="M15" i="7"/>
  <c r="N15" i="7"/>
  <c r="O15" i="7"/>
  <c r="J16" i="7"/>
  <c r="K16" i="7" s="1"/>
  <c r="L16" i="7"/>
  <c r="N16" i="7" s="1"/>
  <c r="O16" i="7" s="1"/>
  <c r="M16" i="7"/>
  <c r="O19" i="7"/>
  <c r="L17" i="7"/>
  <c r="M17" i="7" s="1"/>
  <c r="J17" i="7"/>
  <c r="O14" i="7" l="1"/>
  <c r="O23" i="7"/>
  <c r="O22" i="7"/>
  <c r="O20" i="7"/>
  <c r="O18" i="7"/>
  <c r="K17" i="7"/>
  <c r="O25" i="7"/>
  <c r="O26" i="7" s="1"/>
  <c r="N17" i="7"/>
  <c r="O17" i="7" s="1"/>
  <c r="O24" i="7" l="1"/>
  <c r="O21" i="7"/>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<sst xmlns="http://schemas.openxmlformats.org/spreadsheetml/2006/main" count="104" uniqueCount="86">
  <si>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</si>
  <si>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</si>
  <si>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</si>
  <si>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</si>
  <si>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</si>
  <si>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</si>
  <si>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</si>
  <si>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</si>
  <si>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</si>
  <si>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</si>
  <si>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</si>
  <si>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</si>
  <si>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</si>
  <si>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</si>
  <si>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</si>
  <si>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</si>
  <si>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</si>
  <si>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</si>
  <si>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</si>
  <si>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</si>
  <si>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</si>
  <si>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</si>
  <si>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</si>
  <si>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</si>
  <si>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</si>
  <si>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</si>
  <si>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</si>
  <si>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</si>
  <si>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</si>
  <si>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</si>
  <si>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</si>
  <si>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</si>
  <si>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</si>
  <si>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</si>
  <si>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</si>
  <si>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</si>
  <si>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</si>
  <si>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</si>
  <si>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</si>
  <si>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</si>
  <si>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</si>
  <si>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</si>
  <si>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</si>
  <si>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</si>
  <si>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</si>
  <si>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</si>
  <si>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</si>
  <si>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</si>
  <si>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</si>
  <si>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</si>
  <si>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</si>
  <si>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</si>
  <si>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</si>
  <si>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</si>
  <si>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</si>
  <si>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</si>
  <si>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</si>
  <si>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</si>
  <si>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</si>
  <si>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</si>
  <si>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</si>
  <si>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</si>
  <si>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</si>
  <si>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</si>
  <si>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</si>
  <si>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</si>
  <si>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</si>
  <si>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</si>
  <si>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</si>
  <si>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</si>
  <si>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</si>
  <si>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</si>
  <si>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</si>
  <si>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</si>
  <si>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</si>
  <si>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</si>
  <si>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</si>
  <si>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</si>
  <si>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</si>
  <si>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</si>
  <si>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</si>
  <si>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elaboración e impresión de reconocimiento, Medallas
en acrílico, con impresión láser, personalizada con Dimensión de
6,5 cm de diámetro, cinta unicolor. De buena calidad y
resistencia, diseño y color suministrado por la Universidad de
Cundinamarca.</t>
  </si>
  <si>
    <t>Servicio de elaboración e impresión de reconocimiento, Caja de cartón sellada Termo Botilito Contenedor Bebidas en plástico color verde traslúcido con aplique color plata superior, tapa tipo rosca plástica con pitillo en pasta transparente. alto total de 23
cm x 6 cm diámetro marcado a 1na tinta con logo. Todos los
elementos incluida la caja deben contar con el logo institucional, que sean de buena calidad, resistencia, diseño y color suministrado por la Universidad de Cundinamarca.</t>
  </si>
  <si>
    <t>Servivcio de elaboración de reconocimiento, Prensa francesa
cafetera en vidrio, capacidad 1,000 ml, elaborada en borosilicato, con filtro incorporado para obtener un café mas concentrado, manija y tapa plástica, con dimensiones de 18 cm de alto, 10 cm de ancho y 11,5 cm de largo y caja de cartón rígido sellada de 20 cm de alto, 12 cm de ancho y 13 cm de largo , todos los elementos incluida la caja deben contar con el logo institucional, que sean de buena calidad, resistencia, diseño y color suministrado por la Universidad de Cundinamarca.</t>
  </si>
  <si>
    <t>UNIDAD</t>
  </si>
  <si>
    <t>Servicio de elaboración e impresión de reconocimiento, Trofeos en acrílico Cristal y doble capa en acrílico oro espejo con madera en base, impresión láser personalizada con información
suministrada por la Universidad, Dimensiones de Alto: 22cm,
Ancho:22cm Profundidad: 4,5cm. De buena calidad, resistencia,
diseño y color suministrado por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</si>
</sst>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40" xfId="0" applyFont="1" applyBorder="1" applyAlignment="1" applyProtection="1">
      <alignment horizontal="center" vertical="center"/>
      <protection hidden="1"/>
    </xf>
    <xf numFmtId="0" fontId="1" fillId="0" borderId="41" xfId="0" applyFont="1" applyBorder="1" applyAlignment="1">
      <alignment vertical="center" wrapText="1"/>
    </xf>
    <xf numFmtId="0" fontId="3" fillId="35" borderId="42" xfId="0" applyFont="1" applyFill="1" applyBorder="1" applyAlignment="1" applyProtection="1">
      <alignment horizontal="left" vertical="center" wrapText="1"/>
      <protection locked="0"/>
    </xf>
    <xf numFmtId="0" fontId="1" fillId="0" borderId="41" xfId="0" applyFont="1" applyBorder="1" applyAlignment="1">
      <alignment horizontal="center" vertical="center" wrapText="1"/>
    </xf>
    <xf numFmtId="165" fontId="9" fillId="35" borderId="42" xfId="4" applyNumberFormat="1" applyFont="1" applyFill="1" applyBorder="1" applyAlignment="1" applyProtection="1">
      <alignment horizontal="center" vertical="center"/>
      <protection locked="0"/>
    </xf>
    <xf numFmtId="9" fontId="3" fillId="35" borderId="42" xfId="1" applyFont="1" applyFill="1" applyBorder="1" applyAlignment="1" applyProtection="1">
      <alignment horizontal="center" vertical="center"/>
      <protection locked="0"/>
    </xf>
    <xf numFmtId="43" fontId="3" fillId="0" borderId="42" xfId="3" applyFont="1" applyFill="1" applyBorder="1" applyAlignment="1" applyProtection="1">
      <alignment horizontal="center" vertical="center"/>
      <protection hidden="1"/>
    </xf>
    <xf numFmtId="43" fontId="3" fillId="0" borderId="43" xfId="3" applyFont="1" applyFill="1" applyBorder="1" applyAlignment="1" applyProtection="1">
      <alignment vertical="center"/>
      <protection hidden="1"/>
    </xf>
    <xf numFmtId="43" fontId="3" fillId="0" borderId="39" xfId="4" applyFont="1" applyBorder="1" applyAlignment="1" applyProtection="1">
      <alignment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44"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topLeftCell="B1" zoomScale="70" zoomScaleNormal="70" zoomScaleSheetLayoutView="70" zoomScalePageLayoutView="55" workbookViewId="0">
      <selection activeCell="C15" sqref="C15"/>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26" style="1" customWidth="1"/>
    <col min="7" max="7" width="17.7109375" style="1" customWidth="1"/>
    <col min="8" max="8" width="19.7109375" style="1" customWidth="1"/>
    <col min="9" max="9" width="17.7109375" style="1" customWidth="1"/>
    <col min="10" max="10" width="15" style="1" customWidth="1"/>
    <col min="11" max="11" width="21.7109375" style="3" customWidth="1"/>
    <col min="12" max="13" width="16.7109375" style="3" customWidth="1"/>
    <col min="14" max="14" width="14.7109375" style="3" customWidth="1"/>
    <col min="15" max="15" width="23.140625" style="3" customWidth="1"/>
    <col min="16" max="16384" width="11.42578125" style="3"/>
  </cols>
  <sheetData>
    <row r="1" spans="1:15" x14ac:dyDescent="0.25">
      <c r="F1" s="2"/>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4" t="s">
        <v>5</v>
      </c>
    </row>
    <row r="8" spans="1:15" ht="9.9499999999999993" customHeight="1" x14ac:dyDescent="0.25">
      <c r="A8" s="5"/>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6"/>
      <c r="E10" s="7"/>
      <c r="F10" s="7"/>
      <c r="M10" s="7"/>
      <c r="N10" s="1"/>
    </row>
    <row r="11" spans="1:15" ht="30" customHeight="1" x14ac:dyDescent="0.25">
      <c r="A11" s="88"/>
      <c r="B11" s="89"/>
      <c r="D11" s="90" t="s">
        <v>9</v>
      </c>
      <c r="E11" s="91"/>
      <c r="F11" s="80"/>
      <c r="G11" s="81"/>
      <c r="H11" s="81"/>
      <c r="I11" s="82"/>
      <c r="K11" s="90" t="s">
        <v>10</v>
      </c>
      <c r="L11" s="91"/>
      <c r="M11" s="94"/>
      <c r="N11" s="95"/>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11</v>
      </c>
      <c r="B13" s="19" t="s">
        <v>12</v>
      </c>
      <c r="C13" s="19" t="s">
        <v>13</v>
      </c>
      <c r="D13" s="19" t="s">
        <v>14</v>
      </c>
      <c r="E13" s="19" t="s">
        <v>15</v>
      </c>
      <c r="F13" s="20" t="s">
        <v>16</v>
      </c>
      <c r="G13" s="20" t="s">
        <v>17</v>
      </c>
      <c r="H13" s="20" t="s">
        <v>18</v>
      </c>
      <c r="I13" s="20" t="s">
        <v>19</v>
      </c>
      <c r="J13" s="20" t="s">
        <v>20</v>
      </c>
      <c r="K13" s="20" t="s">
        <v>21</v>
      </c>
      <c r="L13" s="20" t="s">
        <v>22</v>
      </c>
      <c r="M13" s="20" t="s">
        <v>23</v>
      </c>
      <c r="N13" s="20" t="s">
        <v>24</v>
      </c>
      <c r="O13" s="21" t="s">
        <v>25</v>
      </c>
    </row>
    <row r="14" spans="1:15" s="8" customFormat="1" ht="159.75" customHeight="1" x14ac:dyDescent="0.25">
      <c r="A14" s="50">
        <v>1</v>
      </c>
      <c r="B14" s="51" t="s">
        <v>85</v>
      </c>
      <c r="C14" s="52"/>
      <c r="D14" s="53">
        <v>40</v>
      </c>
      <c r="E14" s="53" t="s">
        <v>84</v>
      </c>
      <c r="F14" s="54"/>
      <c r="G14" s="55"/>
      <c r="H14" s="56"/>
      <c r="I14" s="55"/>
      <c r="J14" s="56">
        <f t="shared" ref="J14:J16" si="0">ROUND(F14*I14,0)</f>
        <v>0</v>
      </c>
      <c r="K14" s="56">
        <f t="shared" ref="K14:K16" si="1">ROUND(F14+H14+J14,0)</f>
        <v>0</v>
      </c>
      <c r="L14" s="56">
        <f t="shared" ref="L14:L16" si="2">ROUND(F14*D14,0)</f>
        <v>0</v>
      </c>
      <c r="M14" s="56">
        <f t="shared" ref="M14:M16" si="3">ROUND(L14*G14,0)</f>
        <v>0</v>
      </c>
      <c r="N14" s="56">
        <f t="shared" ref="N14:N16" si="4">ROUND(L14*I14,0)</f>
        <v>0</v>
      </c>
      <c r="O14" s="57">
        <f t="shared" ref="O14:O16" si="5">ROUND(L14+N14+M14,0)</f>
        <v>0</v>
      </c>
    </row>
    <row r="15" spans="1:15" s="8" customFormat="1" ht="114.75" customHeight="1" x14ac:dyDescent="0.25">
      <c r="A15" s="50">
        <v>1</v>
      </c>
      <c r="B15" s="51" t="s">
        <v>81</v>
      </c>
      <c r="C15" s="52"/>
      <c r="D15" s="53">
        <v>345</v>
      </c>
      <c r="E15" s="53" t="s">
        <v>84</v>
      </c>
      <c r="F15" s="54"/>
      <c r="G15" s="55"/>
      <c r="H15" s="56"/>
      <c r="I15" s="55"/>
      <c r="J15" s="56">
        <f t="shared" si="0"/>
        <v>0</v>
      </c>
      <c r="K15" s="56">
        <f t="shared" si="1"/>
        <v>0</v>
      </c>
      <c r="L15" s="56">
        <f t="shared" si="2"/>
        <v>0</v>
      </c>
      <c r="M15" s="56">
        <f t="shared" si="3"/>
        <v>0</v>
      </c>
      <c r="N15" s="56">
        <f t="shared" si="4"/>
        <v>0</v>
      </c>
      <c r="O15" s="57">
        <f t="shared" si="5"/>
        <v>0</v>
      </c>
    </row>
    <row r="16" spans="1:15" s="8" customFormat="1" ht="170.25" customHeight="1" x14ac:dyDescent="0.25">
      <c r="A16" s="50">
        <v>1</v>
      </c>
      <c r="B16" s="51" t="s">
        <v>82</v>
      </c>
      <c r="C16" s="52"/>
      <c r="D16" s="53">
        <v>80</v>
      </c>
      <c r="E16" s="53" t="s">
        <v>84</v>
      </c>
      <c r="F16" s="54"/>
      <c r="G16" s="55"/>
      <c r="H16" s="56"/>
      <c r="I16" s="55"/>
      <c r="J16" s="56">
        <f t="shared" si="0"/>
        <v>0</v>
      </c>
      <c r="K16" s="56">
        <f t="shared" si="1"/>
        <v>0</v>
      </c>
      <c r="L16" s="56">
        <f t="shared" si="2"/>
        <v>0</v>
      </c>
      <c r="M16" s="56">
        <f t="shared" si="3"/>
        <v>0</v>
      </c>
      <c r="N16" s="56">
        <f t="shared" si="4"/>
        <v>0</v>
      </c>
      <c r="O16" s="57">
        <f t="shared" si="5"/>
        <v>0</v>
      </c>
    </row>
    <row r="17" spans="1:15" s="8" customFormat="1" ht="174.75" customHeight="1" x14ac:dyDescent="0.25">
      <c r="A17" s="50">
        <v>1</v>
      </c>
      <c r="B17" s="51" t="s">
        <v>83</v>
      </c>
      <c r="C17" s="52"/>
      <c r="D17" s="53">
        <v>80</v>
      </c>
      <c r="E17" s="53" t="s">
        <v>84</v>
      </c>
      <c r="F17" s="54"/>
      <c r="G17" s="55"/>
      <c r="H17" s="56"/>
      <c r="I17" s="55"/>
      <c r="J17" s="56">
        <f t="shared" ref="J17" si="6">ROUND(F17*I17,0)</f>
        <v>0</v>
      </c>
      <c r="K17" s="56">
        <f t="shared" ref="K17" si="7">ROUND(F17+H17+J17,0)</f>
        <v>0</v>
      </c>
      <c r="L17" s="56">
        <f t="shared" ref="L17" si="8">ROUND(F17*D17,0)</f>
        <v>0</v>
      </c>
      <c r="M17" s="56">
        <f t="shared" ref="M17" si="9">ROUND(L17*G17,0)</f>
        <v>0</v>
      </c>
      <c r="N17" s="56">
        <f t="shared" ref="N17" si="10">ROUND(L17*I17,0)</f>
        <v>0</v>
      </c>
      <c r="O17" s="57">
        <f t="shared" ref="O17" si="11">ROUND(L17+N17+M17,0)</f>
        <v>0</v>
      </c>
    </row>
    <row r="18" spans="1:15" s="8" customFormat="1" ht="42" customHeight="1" thickBot="1" x14ac:dyDescent="0.3">
      <c r="A18" s="92" t="s">
        <v>26</v>
      </c>
      <c r="B18" s="93"/>
      <c r="C18" s="93"/>
      <c r="D18" s="93"/>
      <c r="E18" s="93"/>
      <c r="F18" s="93"/>
      <c r="G18" s="93"/>
      <c r="H18" s="93"/>
      <c r="I18" s="93"/>
      <c r="J18" s="93"/>
      <c r="K18" s="93"/>
      <c r="L18" s="65" t="s">
        <v>27</v>
      </c>
      <c r="M18" s="66"/>
      <c r="N18" s="66"/>
      <c r="O18" s="58">
        <f>SUMIF(G:G,0%,L:L)+SUMIF(G:G,"",L:L)</f>
        <v>0</v>
      </c>
    </row>
    <row r="19" spans="1:15" s="8" customFormat="1" ht="39" customHeight="1" x14ac:dyDescent="0.25">
      <c r="A19" s="71" t="s">
        <v>78</v>
      </c>
      <c r="B19" s="72"/>
      <c r="C19" s="72"/>
      <c r="D19" s="72"/>
      <c r="E19" s="72"/>
      <c r="F19" s="72"/>
      <c r="G19" s="72"/>
      <c r="H19" s="72"/>
      <c r="I19" s="72"/>
      <c r="J19" s="72"/>
      <c r="K19" s="73"/>
      <c r="L19" s="63" t="s">
        <v>28</v>
      </c>
      <c r="M19" s="64"/>
      <c r="N19" s="64"/>
      <c r="O19" s="29">
        <f>SUMIF(G:G,5%,L:L)</f>
        <v>0</v>
      </c>
    </row>
    <row r="20" spans="1:15" s="8" customFormat="1" ht="30" customHeight="1" x14ac:dyDescent="0.25">
      <c r="A20" s="74"/>
      <c r="B20" s="75"/>
      <c r="C20" s="75"/>
      <c r="D20" s="75"/>
      <c r="E20" s="75"/>
      <c r="F20" s="75"/>
      <c r="G20" s="75"/>
      <c r="H20" s="75"/>
      <c r="I20" s="75"/>
      <c r="J20" s="75"/>
      <c r="K20" s="76"/>
      <c r="L20" s="63" t="s">
        <v>29</v>
      </c>
      <c r="M20" s="64"/>
      <c r="N20" s="64"/>
      <c r="O20" s="29">
        <f>SUMIF(G:G,19%,L:L)</f>
        <v>0</v>
      </c>
    </row>
    <row r="21" spans="1:15" s="8" customFormat="1" ht="30" customHeight="1" x14ac:dyDescent="0.25">
      <c r="A21" s="74"/>
      <c r="B21" s="75"/>
      <c r="C21" s="75"/>
      <c r="D21" s="75"/>
      <c r="E21" s="75"/>
      <c r="F21" s="75"/>
      <c r="G21" s="75"/>
      <c r="H21" s="75"/>
      <c r="I21" s="75"/>
      <c r="J21" s="75"/>
      <c r="K21" s="76"/>
      <c r="L21" s="61" t="s">
        <v>22</v>
      </c>
      <c r="M21" s="62"/>
      <c r="N21" s="62"/>
      <c r="O21" s="30">
        <f>SUM(O18:O20)</f>
        <v>0</v>
      </c>
    </row>
    <row r="22" spans="1:15" s="8" customFormat="1" ht="30" customHeight="1" x14ac:dyDescent="0.25">
      <c r="A22" s="74"/>
      <c r="B22" s="75"/>
      <c r="C22" s="75"/>
      <c r="D22" s="75"/>
      <c r="E22" s="75"/>
      <c r="F22" s="75"/>
      <c r="G22" s="75"/>
      <c r="H22" s="75"/>
      <c r="I22" s="75"/>
      <c r="J22" s="75"/>
      <c r="K22" s="76"/>
      <c r="L22" s="59" t="s">
        <v>30</v>
      </c>
      <c r="M22" s="60"/>
      <c r="N22" s="60"/>
      <c r="O22" s="31">
        <f>SUMIF(G:G,5%,M:M)</f>
        <v>0</v>
      </c>
    </row>
    <row r="23" spans="1:15" s="8" customFormat="1" ht="30" customHeight="1" x14ac:dyDescent="0.25">
      <c r="A23" s="74"/>
      <c r="B23" s="75"/>
      <c r="C23" s="75"/>
      <c r="D23" s="75"/>
      <c r="E23" s="75"/>
      <c r="F23" s="75"/>
      <c r="G23" s="75"/>
      <c r="H23" s="75"/>
      <c r="I23" s="75"/>
      <c r="J23" s="75"/>
      <c r="K23" s="76"/>
      <c r="L23" s="59" t="s">
        <v>31</v>
      </c>
      <c r="M23" s="60"/>
      <c r="N23" s="60"/>
      <c r="O23" s="31">
        <f>SUMIF(G:G,19%,M:M)</f>
        <v>0</v>
      </c>
    </row>
    <row r="24" spans="1:15" s="8" customFormat="1" ht="30" customHeight="1" x14ac:dyDescent="0.25">
      <c r="A24" s="74"/>
      <c r="B24" s="75"/>
      <c r="C24" s="75"/>
      <c r="D24" s="75"/>
      <c r="E24" s="75"/>
      <c r="F24" s="75"/>
      <c r="G24" s="75"/>
      <c r="H24" s="75"/>
      <c r="I24" s="75"/>
      <c r="J24" s="75"/>
      <c r="K24" s="76"/>
      <c r="L24" s="61" t="s">
        <v>32</v>
      </c>
      <c r="M24" s="62"/>
      <c r="N24" s="62"/>
      <c r="O24" s="30">
        <f>SUM(O22:O23)</f>
        <v>0</v>
      </c>
    </row>
    <row r="25" spans="1:15" s="8" customFormat="1" ht="30" customHeight="1" x14ac:dyDescent="0.25">
      <c r="A25" s="74"/>
      <c r="B25" s="75"/>
      <c r="C25" s="75"/>
      <c r="D25" s="75"/>
      <c r="E25" s="75"/>
      <c r="F25" s="75"/>
      <c r="G25" s="75"/>
      <c r="H25" s="75"/>
      <c r="I25" s="75"/>
      <c r="J25" s="75"/>
      <c r="K25" s="76"/>
      <c r="L25" s="63" t="s">
        <v>33</v>
      </c>
      <c r="M25" s="64"/>
      <c r="N25" s="64"/>
      <c r="O25" s="29">
        <f>SUMIF(I:I,8%,N:N)</f>
        <v>0</v>
      </c>
    </row>
    <row r="26" spans="1:15" s="8" customFormat="1" ht="37.5" customHeight="1" x14ac:dyDescent="0.25">
      <c r="A26" s="74"/>
      <c r="B26" s="75"/>
      <c r="C26" s="75"/>
      <c r="D26" s="75"/>
      <c r="E26" s="75"/>
      <c r="F26" s="75"/>
      <c r="G26" s="75"/>
      <c r="H26" s="75"/>
      <c r="I26" s="75"/>
      <c r="J26" s="75"/>
      <c r="K26" s="76"/>
      <c r="L26" s="69" t="s">
        <v>34</v>
      </c>
      <c r="M26" s="70"/>
      <c r="N26" s="70"/>
      <c r="O26" s="30">
        <f>SUM(O25)</f>
        <v>0</v>
      </c>
    </row>
    <row r="27" spans="1:15" s="8" customFormat="1" ht="32.25" customHeight="1" thickBot="1" x14ac:dyDescent="0.3">
      <c r="A27" s="77"/>
      <c r="B27" s="78"/>
      <c r="C27" s="78"/>
      <c r="D27" s="78"/>
      <c r="E27" s="78"/>
      <c r="F27" s="78"/>
      <c r="G27" s="78"/>
      <c r="H27" s="78"/>
      <c r="I27" s="78"/>
      <c r="J27" s="78"/>
      <c r="K27" s="79"/>
      <c r="L27" s="67" t="s">
        <v>35</v>
      </c>
      <c r="M27" s="68"/>
      <c r="N27" s="68"/>
      <c r="O27" s="32">
        <f>+O21+O24+O26</f>
        <v>0</v>
      </c>
    </row>
    <row r="29" spans="1:15" ht="50.1" customHeight="1" thickBot="1" x14ac:dyDescent="0.3">
      <c r="B29" s="83"/>
      <c r="C29" s="83"/>
    </row>
    <row r="30" spans="1:15" x14ac:dyDescent="0.25">
      <c r="B30" s="104" t="s">
        <v>36</v>
      </c>
      <c r="C30" s="104"/>
    </row>
    <row r="31" spans="1:15" ht="15" customHeight="1" x14ac:dyDescent="0.25">
      <c r="M31" s="34"/>
      <c r="N31" s="35"/>
      <c r="O31" s="36"/>
    </row>
    <row r="32" spans="1:15" ht="15.75" customHeight="1" x14ac:dyDescent="0.25">
      <c r="M32" s="34"/>
      <c r="N32" s="35"/>
      <c r="O32" s="36"/>
    </row>
    <row r="33" spans="1:17" ht="15" customHeight="1" x14ac:dyDescent="0.25">
      <c r="A33" s="9" t="s">
        <v>37</v>
      </c>
      <c r="M33" s="34"/>
      <c r="N33" s="35"/>
      <c r="O33" s="36"/>
    </row>
    <row r="34" spans="1:17" x14ac:dyDescent="0.25">
      <c r="A34" s="103" t="s">
        <v>38</v>
      </c>
      <c r="B34" s="103"/>
      <c r="C34" s="103"/>
      <c r="D34" s="103"/>
      <c r="E34" s="103"/>
      <c r="F34" s="103"/>
      <c r="G34" s="103"/>
      <c r="H34" s="103"/>
      <c r="I34" s="103"/>
      <c r="J34" s="103"/>
      <c r="K34" s="103"/>
      <c r="L34" s="103"/>
      <c r="M34" s="103"/>
      <c r="N34" s="103"/>
      <c r="O34" s="103"/>
      <c r="P34" s="1"/>
      <c r="Q34" s="1"/>
    </row>
    <row r="35" spans="1:17" ht="15" customHeight="1" x14ac:dyDescent="0.25">
      <c r="A35" s="102" t="s">
        <v>39</v>
      </c>
      <c r="B35" s="102"/>
      <c r="C35" s="102"/>
      <c r="D35" s="102"/>
      <c r="E35" s="102"/>
      <c r="F35" s="102"/>
      <c r="G35" s="102"/>
      <c r="H35" s="102"/>
      <c r="I35" s="102"/>
      <c r="J35" s="102"/>
      <c r="K35" s="102"/>
      <c r="L35" s="102"/>
      <c r="M35" s="102"/>
      <c r="N35" s="102"/>
      <c r="O35" s="102"/>
      <c r="P35" s="33"/>
      <c r="Q35" s="33"/>
    </row>
    <row r="36" spans="1:17" x14ac:dyDescent="0.25">
      <c r="A36" s="101" t="s">
        <v>40</v>
      </c>
      <c r="B36" s="101"/>
      <c r="C36" s="101"/>
      <c r="D36" s="101"/>
      <c r="E36" s="101"/>
      <c r="F36" s="101"/>
      <c r="G36" s="101"/>
      <c r="H36" s="101"/>
      <c r="I36" s="101"/>
      <c r="J36" s="101"/>
      <c r="K36" s="101"/>
      <c r="L36" s="101"/>
      <c r="M36" s="101"/>
      <c r="N36" s="101"/>
      <c r="O36" s="101"/>
      <c r="P36" s="4"/>
      <c r="Q36" s="4"/>
    </row>
    <row r="37" spans="1:17" x14ac:dyDescent="0.25">
      <c r="A37" s="101" t="s">
        <v>41</v>
      </c>
      <c r="B37" s="101"/>
      <c r="C37" s="101"/>
      <c r="D37" s="101"/>
      <c r="E37" s="101"/>
      <c r="F37" s="101"/>
      <c r="G37" s="101"/>
      <c r="H37" s="101"/>
      <c r="I37" s="101"/>
      <c r="J37" s="101"/>
      <c r="K37" s="101"/>
      <c r="L37" s="101"/>
      <c r="M37" s="101"/>
      <c r="N37" s="101"/>
      <c r="O37" s="101"/>
      <c r="P37" s="4"/>
      <c r="Q37" s="4"/>
    </row>
    <row r="38" spans="1:17" x14ac:dyDescent="0.25">
      <c r="K38" s="1"/>
      <c r="L38" s="1"/>
      <c r="M38" s="1"/>
      <c r="N38" s="1"/>
    </row>
    <row r="80" spans="11:15" s="1" customFormat="1" x14ac:dyDescent="0.25">
      <c r="K80" s="3"/>
      <c r="L80" s="3"/>
      <c r="M80" s="3"/>
      <c r="N80" s="3"/>
      <c r="O80" s="3"/>
    </row>
    <row r="81" spans="11:15" s="1" customFormat="1" x14ac:dyDescent="0.25">
      <c r="K81" s="3"/>
      <c r="L81" s="3"/>
      <c r="M81" s="3"/>
      <c r="N81" s="3"/>
      <c r="O81" s="3"/>
    </row>
    <row r="82" spans="11:15" s="1" customFormat="1" x14ac:dyDescent="0.25">
      <c r="K82" s="3"/>
      <c r="L82" s="3"/>
      <c r="M82" s="3"/>
      <c r="N82" s="3"/>
      <c r="O82" s="3"/>
    </row>
    <row r="83" spans="11:15" s="1" customFormat="1" x14ac:dyDescent="0.25">
      <c r="K83" s="3"/>
      <c r="L83" s="3"/>
      <c r="M83" s="3"/>
      <c r="N83" s="3"/>
      <c r="O83" s="3"/>
    </row>
  </sheetData>
  <sheetProtection algorithmName="SHA-512" hashValue="ZMRdSZdZxx+bfQv1yDbJg4ZwphCwVphv9KQXxgB5/769RPf5wvcg3JX5Lyr4L07NjyoHj3PFVoquazUFCi3ulg==" saltValue="FTg8PO0igBZNIV+8A+VBQw==" spinCount="100000" sheet="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G14:G17</xm:sqref>
        </x14:dataValidation>
        <x14:dataValidation type="list" allowBlank="1" showInputMessage="1" showErrorMessage="1" xr:uid="{00000000-0002-0000-0000-000007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9</v>
      </c>
      <c r="D6" s="22" t="s">
        <v>42</v>
      </c>
      <c r="F6" s="25" t="s">
        <v>43</v>
      </c>
    </row>
    <row r="7" spans="2:6" x14ac:dyDescent="0.25">
      <c r="B7" s="1" t="s">
        <v>44</v>
      </c>
      <c r="D7" s="23">
        <v>0</v>
      </c>
      <c r="F7" s="26">
        <v>0.08</v>
      </c>
    </row>
    <row r="8" spans="2:6" x14ac:dyDescent="0.25">
      <c r="B8" s="1" t="s">
        <v>45</v>
      </c>
      <c r="D8" s="23">
        <v>0.05</v>
      </c>
      <c r="F8" s="27">
        <v>0</v>
      </c>
    </row>
    <row r="9" spans="2:6" x14ac:dyDescent="0.25">
      <c r="B9" s="1" t="s">
        <v>46</v>
      </c>
      <c r="D9" s="23">
        <v>0.19</v>
      </c>
    </row>
    <row r="10" spans="2:6" x14ac:dyDescent="0.25">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48"/>
    </row>
    <row r="3" spans="2:11" ht="15" customHeight="1" x14ac:dyDescent="0.25">
      <c r="B3" s="106"/>
      <c r="C3" s="106"/>
      <c r="D3" s="115" t="s">
        <v>2</v>
      </c>
      <c r="E3" s="117"/>
      <c r="F3" s="117"/>
      <c r="G3" s="117"/>
      <c r="H3" s="116"/>
      <c r="I3" s="115" t="s">
        <v>77</v>
      </c>
      <c r="J3" s="116"/>
      <c r="K3" s="47"/>
    </row>
    <row r="4" spans="2:11" ht="15" customHeight="1" x14ac:dyDescent="0.25">
      <c r="B4" s="106"/>
      <c r="C4" s="106"/>
      <c r="D4" s="118" t="s">
        <v>3</v>
      </c>
      <c r="E4" s="119"/>
      <c r="F4" s="119"/>
      <c r="G4" s="119"/>
      <c r="H4" s="120"/>
      <c r="I4" s="115" t="s">
        <v>79</v>
      </c>
      <c r="J4" s="116"/>
      <c r="K4" s="47"/>
    </row>
    <row r="5" spans="2:11" ht="15" customHeight="1" x14ac:dyDescent="0.25">
      <c r="B5" s="106"/>
      <c r="C5" s="106"/>
      <c r="D5" s="121"/>
      <c r="E5" s="122"/>
      <c r="F5" s="122"/>
      <c r="G5" s="122"/>
      <c r="H5" s="123"/>
      <c r="I5" s="115" t="s">
        <v>47</v>
      </c>
      <c r="J5" s="116"/>
      <c r="K5" s="47"/>
    </row>
    <row r="6" spans="2:11" x14ac:dyDescent="0.25">
      <c r="K6" s="39"/>
    </row>
    <row r="7" spans="2:11" ht="15.75" customHeight="1" x14ac:dyDescent="0.25">
      <c r="B7" s="110" t="s">
        <v>48</v>
      </c>
      <c r="C7" s="110"/>
      <c r="D7" s="110"/>
      <c r="E7" s="110"/>
      <c r="F7" s="110"/>
      <c r="G7" s="110"/>
      <c r="H7" s="110"/>
      <c r="I7" s="110"/>
      <c r="J7" s="110"/>
      <c r="K7" s="44"/>
    </row>
    <row r="8" spans="2:11" ht="15.75" customHeight="1" x14ac:dyDescent="0.25">
      <c r="B8" s="105" t="s">
        <v>49</v>
      </c>
      <c r="C8" s="105" t="s">
        <v>50</v>
      </c>
      <c r="D8" s="105"/>
      <c r="E8" s="105"/>
      <c r="F8" s="105"/>
      <c r="G8" s="110" t="s">
        <v>51</v>
      </c>
      <c r="H8" s="110"/>
      <c r="I8" s="110"/>
      <c r="J8" s="110"/>
      <c r="K8" s="44"/>
    </row>
    <row r="9" spans="2:11" ht="15.75" customHeight="1" x14ac:dyDescent="0.25">
      <c r="B9" s="105"/>
      <c r="C9" s="43" t="s">
        <v>52</v>
      </c>
      <c r="D9" s="43" t="s">
        <v>53</v>
      </c>
      <c r="E9" s="105" t="s">
        <v>54</v>
      </c>
      <c r="F9" s="105"/>
      <c r="G9" s="110"/>
      <c r="H9" s="110"/>
      <c r="I9" s="110"/>
      <c r="J9" s="110"/>
      <c r="K9" s="44"/>
    </row>
    <row r="10" spans="2:11" ht="15.75" customHeight="1" x14ac:dyDescent="0.25">
      <c r="B10" s="41">
        <v>1</v>
      </c>
      <c r="C10" s="41">
        <v>2021</v>
      </c>
      <c r="D10" s="41">
        <v>5</v>
      </c>
      <c r="E10" s="124">
        <v>24</v>
      </c>
      <c r="F10" s="124"/>
      <c r="G10" s="113" t="s">
        <v>55</v>
      </c>
      <c r="H10" s="113"/>
      <c r="I10" s="113"/>
      <c r="J10" s="113"/>
      <c r="K10" s="46"/>
    </row>
    <row r="11" spans="2:11" ht="57.75" customHeight="1" x14ac:dyDescent="0.25">
      <c r="B11" s="41">
        <v>2</v>
      </c>
      <c r="C11" s="41">
        <v>2022</v>
      </c>
      <c r="D11" s="41">
        <v>5</v>
      </c>
      <c r="E11" s="111">
        <v>31</v>
      </c>
      <c r="F11" s="112"/>
      <c r="G11" s="107" t="s">
        <v>56</v>
      </c>
      <c r="H11" s="108"/>
      <c r="I11" s="108"/>
      <c r="J11" s="109"/>
      <c r="K11" s="46"/>
    </row>
    <row r="12" spans="2:11" ht="82.5" customHeight="1" x14ac:dyDescent="0.25">
      <c r="B12" s="41">
        <v>3</v>
      </c>
      <c r="C12" s="41">
        <v>2022</v>
      </c>
      <c r="D12" s="41">
        <v>7</v>
      </c>
      <c r="E12" s="111">
        <v>27</v>
      </c>
      <c r="F12" s="112"/>
      <c r="G12" s="107" t="s">
        <v>57</v>
      </c>
      <c r="H12" s="108"/>
      <c r="I12" s="108"/>
      <c r="J12" s="109"/>
      <c r="K12" s="46"/>
    </row>
    <row r="13" spans="2:11" ht="100.5" customHeight="1" x14ac:dyDescent="0.25">
      <c r="B13" s="41">
        <v>4</v>
      </c>
      <c r="C13" s="41">
        <v>2023</v>
      </c>
      <c r="D13" s="41">
        <v>11</v>
      </c>
      <c r="E13" s="111">
        <v>30</v>
      </c>
      <c r="F13" s="112"/>
      <c r="G13" s="107" t="s">
        <v>72</v>
      </c>
      <c r="H13" s="108"/>
      <c r="I13" s="108"/>
      <c r="J13" s="109"/>
      <c r="K13" s="46"/>
    </row>
    <row r="14" spans="2:11" ht="70.5" customHeight="1" x14ac:dyDescent="0.25">
      <c r="B14" s="41">
        <v>5</v>
      </c>
      <c r="C14" s="41">
        <v>2024</v>
      </c>
      <c r="D14" s="49" t="s">
        <v>71</v>
      </c>
      <c r="E14" s="111">
        <v>27</v>
      </c>
      <c r="F14" s="112"/>
      <c r="G14" s="107" t="s">
        <v>73</v>
      </c>
      <c r="H14" s="108"/>
      <c r="I14" s="108"/>
      <c r="J14" s="109"/>
      <c r="K14" s="46"/>
    </row>
    <row r="15" spans="2:11" ht="76.5" customHeight="1" x14ac:dyDescent="0.25">
      <c r="B15" s="41">
        <v>6</v>
      </c>
      <c r="C15" s="41">
        <v>2024</v>
      </c>
      <c r="D15" s="49" t="s">
        <v>74</v>
      </c>
      <c r="E15" s="111"/>
      <c r="F15" s="112"/>
      <c r="G15" s="107" t="s">
        <v>76</v>
      </c>
      <c r="H15" s="108"/>
      <c r="I15" s="108"/>
      <c r="J15" s="109"/>
      <c r="K15" s="46"/>
    </row>
    <row r="16" spans="2:11" ht="15.75" customHeight="1" x14ac:dyDescent="0.25">
      <c r="B16" s="105" t="s">
        <v>58</v>
      </c>
      <c r="C16" s="105"/>
      <c r="D16" s="105"/>
      <c r="E16" s="105"/>
      <c r="F16" s="105"/>
      <c r="G16" s="105"/>
      <c r="H16" s="105"/>
      <c r="I16" s="105"/>
      <c r="J16" s="105"/>
      <c r="K16" s="42"/>
    </row>
    <row r="17" spans="2:11" x14ac:dyDescent="0.25">
      <c r="B17" s="105" t="s">
        <v>59</v>
      </c>
      <c r="C17" s="105"/>
      <c r="D17" s="105"/>
      <c r="E17" s="105"/>
      <c r="F17" s="105" t="s">
        <v>60</v>
      </c>
      <c r="G17" s="105"/>
      <c r="H17" s="105"/>
      <c r="I17" s="105"/>
      <c r="J17" s="105"/>
      <c r="K17" s="42"/>
    </row>
    <row r="18" spans="2:11" ht="15.75" customHeight="1" x14ac:dyDescent="0.25">
      <c r="B18" s="124" t="s">
        <v>61</v>
      </c>
      <c r="C18" s="124"/>
      <c r="D18" s="124"/>
      <c r="E18" s="124"/>
      <c r="F18" s="124" t="s">
        <v>75</v>
      </c>
      <c r="G18" s="124"/>
      <c r="H18" s="124"/>
      <c r="I18" s="124"/>
      <c r="J18" s="124"/>
      <c r="K18" s="40"/>
    </row>
    <row r="19" spans="2:11" x14ac:dyDescent="0.25">
      <c r="B19" s="105" t="s">
        <v>62</v>
      </c>
      <c r="C19" s="105"/>
      <c r="D19" s="105"/>
      <c r="E19" s="105"/>
      <c r="F19" s="105"/>
      <c r="G19" s="105"/>
      <c r="H19" s="105"/>
      <c r="I19" s="105"/>
      <c r="J19" s="105"/>
      <c r="K19" s="42"/>
    </row>
    <row r="20" spans="2:11" x14ac:dyDescent="0.25">
      <c r="B20" s="105" t="s">
        <v>59</v>
      </c>
      <c r="C20" s="105"/>
      <c r="D20" s="105"/>
      <c r="E20" s="105"/>
      <c r="F20" s="105" t="s">
        <v>60</v>
      </c>
      <c r="G20" s="105"/>
      <c r="H20" s="105"/>
      <c r="I20" s="105"/>
      <c r="J20" s="105"/>
      <c r="K20" s="42"/>
    </row>
    <row r="21" spans="2:11" ht="15.75" customHeight="1" x14ac:dyDescent="0.25">
      <c r="B21" s="126" t="s">
        <v>63</v>
      </c>
      <c r="C21" s="126"/>
      <c r="D21" s="126"/>
      <c r="E21" s="126"/>
      <c r="F21" s="126" t="s">
        <v>64</v>
      </c>
      <c r="G21" s="126"/>
      <c r="H21" s="126"/>
      <c r="I21" s="126"/>
      <c r="J21" s="126"/>
      <c r="K21" s="45"/>
    </row>
    <row r="22" spans="2:11" ht="15.75" customHeight="1" x14ac:dyDescent="0.25">
      <c r="B22" s="110" t="s">
        <v>65</v>
      </c>
      <c r="C22" s="110"/>
      <c r="D22" s="110"/>
      <c r="E22" s="110"/>
      <c r="F22" s="110"/>
      <c r="G22" s="110"/>
      <c r="H22" s="110"/>
      <c r="I22" s="110"/>
      <c r="J22" s="110"/>
      <c r="K22" s="44"/>
    </row>
    <row r="23" spans="2:11" x14ac:dyDescent="0.25">
      <c r="B23" s="105" t="s">
        <v>59</v>
      </c>
      <c r="C23" s="105"/>
      <c r="D23" s="105"/>
      <c r="E23" s="105" t="s">
        <v>60</v>
      </c>
      <c r="F23" s="105"/>
      <c r="G23" s="105"/>
      <c r="H23" s="105" t="s">
        <v>66</v>
      </c>
      <c r="I23" s="105"/>
      <c r="J23" s="105"/>
      <c r="K23" s="42"/>
    </row>
    <row r="24" spans="2:11" x14ac:dyDescent="0.25">
      <c r="B24" s="105"/>
      <c r="C24" s="105"/>
      <c r="D24" s="105"/>
      <c r="E24" s="105"/>
      <c r="F24" s="105"/>
      <c r="G24" s="105"/>
      <c r="H24" s="43" t="s">
        <v>52</v>
      </c>
      <c r="I24" s="43" t="s">
        <v>53</v>
      </c>
      <c r="J24" s="43" t="s">
        <v>54</v>
      </c>
      <c r="K24" s="42"/>
    </row>
    <row r="25" spans="2:11" x14ac:dyDescent="0.25">
      <c r="B25" s="124" t="s">
        <v>67</v>
      </c>
      <c r="C25" s="124"/>
      <c r="D25" s="124"/>
      <c r="E25" s="126" t="s">
        <v>68</v>
      </c>
      <c r="F25" s="126"/>
      <c r="G25" s="126"/>
      <c r="H25" s="41">
        <v>2024</v>
      </c>
      <c r="I25" s="49" t="s">
        <v>74</v>
      </c>
      <c r="J25" s="41"/>
      <c r="K25" s="40"/>
    </row>
    <row r="26" spans="2:11" x14ac:dyDescent="0.25">
      <c r="K26" s="39"/>
    </row>
    <row r="27" spans="2:11" ht="56.25" customHeight="1" x14ac:dyDescent="0.25">
      <c r="B27" s="39"/>
      <c r="C27" s="125" t="s">
        <v>69</v>
      </c>
      <c r="D27" s="125"/>
      <c r="E27" s="125"/>
      <c r="F27" s="125"/>
      <c r="G27" s="125"/>
      <c r="H27" s="125"/>
      <c r="I27" s="125"/>
      <c r="K27" s="39"/>
    </row>
    <row r="28" spans="2:11" ht="16.5" customHeight="1" x14ac:dyDescent="0.25">
      <c r="E28" s="114" t="s">
        <v>70</v>
      </c>
      <c r="F28" s="114"/>
      <c r="G28" s="114"/>
      <c r="H28" s="114"/>
      <c r="I28" s="114"/>
      <c r="J28" s="114"/>
      <c r="K28" s="38"/>
    </row>
    <row r="29" spans="2:11" x14ac:dyDescent="0.25">
      <c r="B29" s="39"/>
      <c r="C29" s="39"/>
      <c r="D29" s="39"/>
      <c r="E29" s="114"/>
      <c r="F29" s="114"/>
      <c r="G29" s="114"/>
      <c r="H29" s="114"/>
      <c r="I29" s="114"/>
      <c r="J29" s="114"/>
      <c r="K29" s="38"/>
    </row>
    <row r="30" spans="2:11" ht="15" customHeight="1" x14ac:dyDescent="0.25">
      <c r="C30" s="37"/>
      <c r="D30" s="37"/>
      <c r="E30" s="37"/>
      <c r="F30" s="37"/>
      <c r="G30" s="37"/>
      <c r="H30" s="37"/>
    </row>
    <row r="31" spans="2:11" x14ac:dyDescent="0.25">
      <c r="B31" s="37"/>
      <c r="C31" s="37"/>
      <c r="D31" s="37"/>
      <c r="E31" s="37"/>
      <c r="F31" s="37"/>
      <c r="G31" s="37"/>
      <c r="H31" s="3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Ubate</cp:lastModifiedBy>
  <cp:revision/>
  <cp:lastPrinted>2024-07-22T22:04:40Z</cp:lastPrinted>
  <dcterms:created xsi:type="dcterms:W3CDTF">2017-04-28T13:22:52Z</dcterms:created>
  <dcterms:modified xsi:type="dcterms:W3CDTF">2025-05-08T23:50:55Z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