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1 ORDENES CONTRACTUALES DE COMPRA/U-CD-035 ASEO Y CAFETERIA/PUBLICACIÓN/"/>
    </mc:Choice>
  </mc:AlternateContent>
  <xr:revisionPtr revIDLastSave="82" documentId="13_ncr:1_{FFDB8129-C7A6-46F3-88E8-87DAB0699A3E}" xr6:coauthVersionLast="47" xr6:coauthVersionMax="47" xr10:uidLastSave="{02C6948F-1EA5-4FC7-89C1-7C3891EC20F8}"/>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L16" i="7"/>
  <c r="N16" i="7" s="1"/>
  <c r="L17" i="7"/>
  <c r="N17" i="7" s="1"/>
  <c r="L18" i="7"/>
  <c r="N18" i="7" s="1"/>
  <c r="L19" i="7"/>
  <c r="N19" i="7" s="1"/>
  <c r="L20" i="7"/>
  <c r="N20" i="7" s="1"/>
  <c r="L21" i="7"/>
  <c r="N21" i="7" s="1"/>
  <c r="L22" i="7"/>
  <c r="N22" i="7" s="1"/>
  <c r="L23" i="7"/>
  <c r="M23" i="7" s="1"/>
  <c r="L24" i="7"/>
  <c r="M24" i="7" s="1"/>
  <c r="L25" i="7"/>
  <c r="M25" i="7" s="1"/>
  <c r="L26" i="7"/>
  <c r="L27" i="7"/>
  <c r="N27" i="7" s="1"/>
  <c r="L28" i="7"/>
  <c r="N28" i="7" s="1"/>
  <c r="L29" i="7"/>
  <c r="N29" i="7" s="1"/>
  <c r="L30" i="7"/>
  <c r="N30" i="7" s="1"/>
  <c r="L31" i="7"/>
  <c r="N31" i="7" s="1"/>
  <c r="L32" i="7"/>
  <c r="N32" i="7" s="1"/>
  <c r="L33" i="7"/>
  <c r="N33" i="7" s="1"/>
  <c r="L34" i="7"/>
  <c r="N34" i="7" s="1"/>
  <c r="L35" i="7"/>
  <c r="M35" i="7" s="1"/>
  <c r="L36" i="7"/>
  <c r="M36" i="7" s="1"/>
  <c r="L37" i="7"/>
  <c r="L38" i="7"/>
  <c r="L39" i="7"/>
  <c r="N39" i="7" s="1"/>
  <c r="L40" i="7"/>
  <c r="N40" i="7" s="1"/>
  <c r="L41" i="7"/>
  <c r="N41" i="7" s="1"/>
  <c r="L42" i="7"/>
  <c r="N42" i="7" s="1"/>
  <c r="L43" i="7"/>
  <c r="N43" i="7" s="1"/>
  <c r="L44" i="7"/>
  <c r="N44" i="7" s="1"/>
  <c r="L45" i="7"/>
  <c r="N45" i="7" s="1"/>
  <c r="L46" i="7"/>
  <c r="N46" i="7" s="1"/>
  <c r="L47" i="7"/>
  <c r="M47" i="7" s="1"/>
  <c r="L48" i="7"/>
  <c r="M48" i="7" s="1"/>
  <c r="L49" i="7"/>
  <c r="M49" i="7" s="1"/>
  <c r="L50" i="7"/>
  <c r="L51" i="7"/>
  <c r="N51" i="7" s="1"/>
  <c r="L52" i="7"/>
  <c r="N52" i="7" s="1"/>
  <c r="L53" i="7"/>
  <c r="N53" i="7" s="1"/>
  <c r="L54" i="7"/>
  <c r="N54" i="7" s="1"/>
  <c r="L55" i="7"/>
  <c r="N55" i="7" s="1"/>
  <c r="L56" i="7"/>
  <c r="N56" i="7" s="1"/>
  <c r="L57" i="7"/>
  <c r="N57" i="7" s="1"/>
  <c r="L58" i="7"/>
  <c r="N58" i="7" s="1"/>
  <c r="L59" i="7"/>
  <c r="M59" i="7" s="1"/>
  <c r="L60" i="7"/>
  <c r="M60" i="7" s="1"/>
  <c r="L61" i="7"/>
  <c r="L62" i="7"/>
  <c r="M62" i="7" s="1"/>
  <c r="L63" i="7"/>
  <c r="N63" i="7" s="1"/>
  <c r="L64" i="7"/>
  <c r="N64" i="7" s="1"/>
  <c r="L65" i="7"/>
  <c r="N65" i="7" s="1"/>
  <c r="L66" i="7"/>
  <c r="N66" i="7" s="1"/>
  <c r="L67" i="7"/>
  <c r="N67" i="7" s="1"/>
  <c r="L68" i="7"/>
  <c r="N68" i="7" s="1"/>
  <c r="L69" i="7"/>
  <c r="N69" i="7" s="1"/>
  <c r="L70" i="7"/>
  <c r="M70" i="7" s="1"/>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K62" i="7" s="1"/>
  <c r="J63" i="7"/>
  <c r="J64" i="7"/>
  <c r="J65" i="7"/>
  <c r="J66" i="7"/>
  <c r="J67" i="7"/>
  <c r="J68" i="7"/>
  <c r="J69" i="7"/>
  <c r="J70" i="7"/>
  <c r="H15" i="7"/>
  <c r="H16" i="7"/>
  <c r="H17" i="7"/>
  <c r="H18" i="7"/>
  <c r="H19" i="7"/>
  <c r="K19" i="7" s="1"/>
  <c r="H20" i="7"/>
  <c r="K20" i="7" s="1"/>
  <c r="H21" i="7"/>
  <c r="K21" i="7" s="1"/>
  <c r="H22" i="7"/>
  <c r="K22" i="7" s="1"/>
  <c r="H23" i="7"/>
  <c r="K23" i="7" s="1"/>
  <c r="H24" i="7"/>
  <c r="K24" i="7" s="1"/>
  <c r="H25" i="7"/>
  <c r="H26" i="7"/>
  <c r="K26" i="7" s="1"/>
  <c r="H27" i="7"/>
  <c r="H28" i="7"/>
  <c r="H29" i="7"/>
  <c r="K29" i="7" s="1"/>
  <c r="H30" i="7"/>
  <c r="H31" i="7"/>
  <c r="K31" i="7" s="1"/>
  <c r="H32" i="7"/>
  <c r="K32" i="7" s="1"/>
  <c r="H33" i="7"/>
  <c r="K33" i="7" s="1"/>
  <c r="H34" i="7"/>
  <c r="K34" i="7" s="1"/>
  <c r="H35" i="7"/>
  <c r="K35" i="7" s="1"/>
  <c r="H36" i="7"/>
  <c r="K36" i="7" s="1"/>
  <c r="H37" i="7"/>
  <c r="H38" i="7"/>
  <c r="K38" i="7" s="1"/>
  <c r="H39" i="7"/>
  <c r="H40" i="7"/>
  <c r="H41" i="7"/>
  <c r="K41" i="7" s="1"/>
  <c r="H42" i="7"/>
  <c r="H43" i="7"/>
  <c r="K43" i="7" s="1"/>
  <c r="H44" i="7"/>
  <c r="K44" i="7" s="1"/>
  <c r="H45" i="7"/>
  <c r="K45" i="7" s="1"/>
  <c r="H46" i="7"/>
  <c r="K46" i="7" s="1"/>
  <c r="H47" i="7"/>
  <c r="K47" i="7" s="1"/>
  <c r="H48" i="7"/>
  <c r="K48" i="7" s="1"/>
  <c r="H49" i="7"/>
  <c r="H50" i="7"/>
  <c r="K50" i="7" s="1"/>
  <c r="H51" i="7"/>
  <c r="H52" i="7"/>
  <c r="H53" i="7"/>
  <c r="K53" i="7" s="1"/>
  <c r="H54" i="7"/>
  <c r="H55" i="7"/>
  <c r="K55" i="7" s="1"/>
  <c r="H56" i="7"/>
  <c r="K56" i="7" s="1"/>
  <c r="H57" i="7"/>
  <c r="K57" i="7" s="1"/>
  <c r="H58" i="7"/>
  <c r="K58" i="7" s="1"/>
  <c r="H59" i="7"/>
  <c r="K59" i="7" s="1"/>
  <c r="H60" i="7"/>
  <c r="K60" i="7" s="1"/>
  <c r="H61" i="7"/>
  <c r="H62" i="7"/>
  <c r="H63" i="7"/>
  <c r="H64" i="7"/>
  <c r="H65" i="7"/>
  <c r="H66" i="7"/>
  <c r="H67" i="7"/>
  <c r="K67" i="7" s="1"/>
  <c r="H68" i="7"/>
  <c r="K68" i="7" s="1"/>
  <c r="H69" i="7"/>
  <c r="K69" i="7" s="1"/>
  <c r="H70" i="7"/>
  <c r="K70" i="7" s="1"/>
  <c r="K66" i="7" l="1"/>
  <c r="K54" i="7"/>
  <c r="K42" i="7"/>
  <c r="K30" i="7"/>
  <c r="K18" i="7"/>
  <c r="K65" i="7"/>
  <c r="K17" i="7"/>
  <c r="K64" i="7"/>
  <c r="K52" i="7"/>
  <c r="K40" i="7"/>
  <c r="K28" i="7"/>
  <c r="K16" i="7"/>
  <c r="K63" i="7"/>
  <c r="K51" i="7"/>
  <c r="K39" i="7"/>
  <c r="K27" i="7"/>
  <c r="K15" i="7"/>
  <c r="M69" i="7"/>
  <c r="M33" i="7"/>
  <c r="O33" i="7" s="1"/>
  <c r="K61" i="7"/>
  <c r="K49" i="7"/>
  <c r="K37" i="7"/>
  <c r="K25" i="7"/>
  <c r="M57" i="7"/>
  <c r="O57" i="7" s="1"/>
  <c r="M21" i="7"/>
  <c r="M22" i="7"/>
  <c r="M56" i="7"/>
  <c r="O56" i="7" s="1"/>
  <c r="M20" i="7"/>
  <c r="O20" i="7" s="1"/>
  <c r="M58" i="7"/>
  <c r="M54" i="7"/>
  <c r="M18" i="7"/>
  <c r="O18" i="7" s="1"/>
  <c r="M46" i="7"/>
  <c r="O46" i="7" s="1"/>
  <c r="M45" i="7"/>
  <c r="O45" i="7" s="1"/>
  <c r="M44" i="7"/>
  <c r="M42" i="7"/>
  <c r="M34" i="7"/>
  <c r="O34" i="7" s="1"/>
  <c r="M68" i="7"/>
  <c r="M32" i="7"/>
  <c r="M66" i="7"/>
  <c r="O66" i="7" s="1"/>
  <c r="M30" i="7"/>
  <c r="O30" i="7" s="1"/>
  <c r="M67" i="7"/>
  <c r="O67" i="7" s="1"/>
  <c r="M55" i="7"/>
  <c r="O55" i="7" s="1"/>
  <c r="M43" i="7"/>
  <c r="O43" i="7" s="1"/>
  <c r="M31" i="7"/>
  <c r="O31" i="7" s="1"/>
  <c r="M19" i="7"/>
  <c r="O19" i="7" s="1"/>
  <c r="N62" i="7"/>
  <c r="O62" i="7" s="1"/>
  <c r="N50" i="7"/>
  <c r="O50" i="7" s="1"/>
  <c r="N38" i="7"/>
  <c r="N26" i="7"/>
  <c r="O26" i="7" s="1"/>
  <c r="N70" i="7"/>
  <c r="O70" i="7" s="1"/>
  <c r="N61" i="7"/>
  <c r="O61" i="7" s="1"/>
  <c r="N49" i="7"/>
  <c r="O49" i="7" s="1"/>
  <c r="N37" i="7"/>
  <c r="N25" i="7"/>
  <c r="O25" i="7" s="1"/>
  <c r="O58" i="7"/>
  <c r="O22" i="7"/>
  <c r="M65" i="7"/>
  <c r="O65" i="7" s="1"/>
  <c r="M53" i="7"/>
  <c r="O53" i="7" s="1"/>
  <c r="M41" i="7"/>
  <c r="O41" i="7" s="1"/>
  <c r="M29" i="7"/>
  <c r="O29" i="7" s="1"/>
  <c r="M17" i="7"/>
  <c r="O17" i="7" s="1"/>
  <c r="N60" i="7"/>
  <c r="O60" i="7" s="1"/>
  <c r="N48" i="7"/>
  <c r="O48" i="7" s="1"/>
  <c r="N36" i="7"/>
  <c r="O36" i="7" s="1"/>
  <c r="N24" i="7"/>
  <c r="O24" i="7" s="1"/>
  <c r="O69" i="7"/>
  <c r="O21" i="7"/>
  <c r="M64" i="7"/>
  <c r="O64" i="7" s="1"/>
  <c r="M52" i="7"/>
  <c r="O52" i="7" s="1"/>
  <c r="M40" i="7"/>
  <c r="O40" i="7" s="1"/>
  <c r="M28" i="7"/>
  <c r="O28" i="7" s="1"/>
  <c r="M16" i="7"/>
  <c r="O16" i="7" s="1"/>
  <c r="N59" i="7"/>
  <c r="O59" i="7" s="1"/>
  <c r="N47" i="7"/>
  <c r="O47" i="7" s="1"/>
  <c r="N35" i="7"/>
  <c r="O35" i="7" s="1"/>
  <c r="N23" i="7"/>
  <c r="O23" i="7" s="1"/>
  <c r="O68" i="7"/>
  <c r="O44" i="7"/>
  <c r="O32" i="7"/>
  <c r="M63" i="7"/>
  <c r="O63" i="7" s="1"/>
  <c r="M51" i="7"/>
  <c r="O51" i="7" s="1"/>
  <c r="M39" i="7"/>
  <c r="O39" i="7" s="1"/>
  <c r="M27" i="7"/>
  <c r="O27" i="7" s="1"/>
  <c r="M15" i="7"/>
  <c r="O15" i="7" s="1"/>
  <c r="M50" i="7"/>
  <c r="M38" i="7"/>
  <c r="M26" i="7"/>
  <c r="O54" i="7"/>
  <c r="O42" i="7"/>
  <c r="M61" i="7"/>
  <c r="M37" i="7"/>
  <c r="O38" i="7" l="1"/>
  <c r="O37" i="7"/>
  <c r="O75" i="7" l="1"/>
  <c r="O72" i="7" l="1"/>
  <c r="L14" i="7"/>
  <c r="J14" i="7"/>
  <c r="H14" i="7"/>
  <c r="M14" i="7" l="1"/>
  <c r="O76" i="7" s="1"/>
  <c r="O77" i="7" s="1"/>
  <c r="O71" i="7"/>
  <c r="O74" i="7" s="1"/>
  <c r="O73" i="7"/>
  <c r="K14" i="7"/>
  <c r="O78" i="7"/>
  <c r="O79" i="7" s="1"/>
  <c r="N14" i="7"/>
  <c r="O14" i="7" l="1"/>
  <c r="O80" i="7"/>
</calcChain>
</file>

<file path=xl/sharedStrings.xml><?xml version="1.0" encoding="utf-8"?>
<sst xmlns="http://schemas.openxmlformats.org/spreadsheetml/2006/main" count="210" uniqueCount="145">
  <si>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</si>
  <si>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</si>
  <si>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</si>
  <si>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</si>
  <si>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</si>
  <si>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</si>
  <si>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</si>
  <si>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</si>
  <si>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</si>
  <si>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</si>
  <si>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</si>
  <si>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</si>
  <si>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</si>
  <si>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</si>
  <si>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</si>
  <si>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</si>
  <si>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</si>
  <si>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</si>
  <si>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</si>
  <si>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</si>
  <si>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</si>
  <si>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</si>
  <si>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</si>
  <si>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</si>
  <si>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</si>
  <si>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</si>
  <si>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</si>
  <si>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</si>
  <si>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</si>
  <si>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</si>
  <si>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</si>
  <si>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</si>
  <si>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</si>
  <si>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</si>
  <si>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</si>
  <si>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</si>
  <si>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</si>
  <si>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</si>
  <si>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</si>
  <si>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</si>
  <si>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</si>
  <si>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</si>
  <si>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</si>
  <si>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</si>
  <si>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</si>
  <si>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</si>
  <si>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</si>
  <si>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</si>
  <si>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</si>
  <si>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</si>
  <si>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</si>
  <si>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</si>
  <si>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</si>
  <si>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</si>
  <si>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</si>
  <si>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</si>
  <si>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</si>
  <si>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</si>
  <si>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</si>
  <si>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</si>
  <si>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</si>
  <si>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</si>
  <si>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</si>
  <si>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</si>
  <si>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</si>
  <si>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</si>
  <si>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</si>
  <si>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</si>
  <si>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</si>
  <si>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</si>
  <si>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</si>
  <si>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</si>
  <si>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</si>
  <si>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</si>
  <si>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</si>
  <si>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</si>
  <si>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</si>
  <si>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</si>
  <si>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</si>
  <si>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</si>
  <si>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</si>
  <si>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</si>
  <si>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Alcohol antiséptico 70 grados -  garrafa  3800 ml</t>
  </si>
  <si>
    <t>Almohadilla de limpieza no metálica, para fregar platos de 2 lados, herramienta de cocina, paquete por 6 unidades</t>
  </si>
  <si>
    <t>Ambientador Baño Orinal Anti-salpicaduras (tapete)</t>
  </si>
  <si>
    <t>Ambientador en aerosol 400ml diferentes fragancias</t>
  </si>
  <si>
    <t>Aromática infusión liquida sabores surtidos caja x 20 sobres ( Mezcla líquida El contenido del sobre es líquido)</t>
  </si>
  <si>
    <t>Atomizador plástico (tarro) 500 ml.</t>
  </si>
  <si>
    <t>Azúcar bulto suelta BULTO X 50 KG</t>
  </si>
  <si>
    <t>Azúcar refinada, granulada en bolsa de polietileno, presentación 200 sobres de 5grs con registro sanitario INVIMA</t>
  </si>
  <si>
    <t>Bayetilla de algodón, con unidad de comercialización por m2 -  roja</t>
  </si>
  <si>
    <t>Blanqueador en garrafa, con volumen de 3800 cm3, sin fragancia, con grado de concentración de 5,25%</t>
  </si>
  <si>
    <t>Bolsa plástica biodegradable u oxobiodegradable para la basura , de color negro, tamaño 100 cm x 120 cm, calibre mínimo 3, paquete por 10 und</t>
  </si>
  <si>
    <t>Bolsa plástica biodegradable u oxobiodegradable para la basura , de color negro, tamaño 80 cm x 100 cm, calibre mínimo 3, paquete por 10 und</t>
  </si>
  <si>
    <t>Bolsa plástica biodegradable u oxobiodegradable para la basura, de color negro, tamaño 55 cm x 65 cm, calibre mínimo 3, paquete por 10 und.</t>
  </si>
  <si>
    <t>Bolsa plástica biodegradable u oxobiodegradable para la basura , de color verde, tamaño 55 cm x 65 cm, calibre mínimo 3, paquete por 10 und.</t>
  </si>
  <si>
    <t>Bolsa plástica biodegradable u oxobiodegradable para la basura , de color verde, tamaño 80 cm x 100 cm, calibre mínimo 3, paquete por 10 und.</t>
  </si>
  <si>
    <t>Bolsa plástica biodegradable u oxobiodegradable para la basura, de color blanco, tamaño 55 cm x 65 cm, calibre mínimo 3, paquete por 10 und.</t>
  </si>
  <si>
    <t>Bolsa plástica biodegradable u oxobiodegradable para la basura, de color blanco, tamaño 80 cm x 100 cm, calibre mínimo 3, paquete por 10 und</t>
  </si>
  <si>
    <t>Bolsa plástica biodegradable u oxobiodegradable para la basura, de color rojo, tamaño 80 cm x 100 cm, calibre mínimo 3, paquete por 10 und</t>
  </si>
  <si>
    <t>Café excelso tipo consumo nacional molido sin descafeinar bolsa tricapa x 500gr. Marca Reconocida</t>
  </si>
  <si>
    <t>Cartucho TDS2 Mingitorio Seco</t>
  </si>
  <si>
    <t>Cepillo industrial con celdas duras de alta resistencia para grandes áreas. Con base plástica y gruesa para trabajo pesado, con mango industrial de 150 cm</t>
  </si>
  <si>
    <t>Cera polimérica neutra por 3750 ml. </t>
  </si>
  <si>
    <t>Desengrasante Industrial X4000Cc</t>
  </si>
  <si>
    <t>Destapa cañerías liquido frasco x 500 ml</t>
  </si>
  <si>
    <t>Detergente en polvo, presentación por 1 kg.</t>
  </si>
  <si>
    <t>Envase Plástico Cilíndrico Bala 500 ML PEAD Blanco</t>
  </si>
  <si>
    <t>Escoba cepillo lava carros</t>
  </si>
  <si>
    <t>Escobas fibra pastica plumilla de cerda suave cabo largo, área de barrido 36 cm recto palo largo</t>
  </si>
  <si>
    <t>Escurridor Pisos Profesional Metal - Caucho 60 cm</t>
  </si>
  <si>
    <t>Esponjas de acero inoxidable parara fregar cocinas y baños, herramienta de limpieza para platos, elimina manchas pesadas, cepillos para el hogar de 12 piezas</t>
  </si>
  <si>
    <t>Filtro para greca para 120 tintos</t>
  </si>
  <si>
    <t>Guante nitrilo azul caja x 100</t>
  </si>
  <si>
    <t>Guantes extralargos calibre 25, tallas 8, 81/2 y 9 par.</t>
  </si>
  <si>
    <t>Guantes industriales bicolor elaborados en látex, calibre 25, tallas 8, 81/2 y 9, par.</t>
  </si>
  <si>
    <t>Jabón lavaplatos crema con peso de 900g</t>
  </si>
  <si>
    <t>Jabón líquido para manos x 1000cc, caja x6, repuesto para dispensador</t>
  </si>
  <si>
    <t>Jabón para ropa en barra azul presentación de 300gr</t>
  </si>
  <si>
    <t>Jarra de aluminio 2 lts</t>
  </si>
  <si>
    <t>Limpia vidrio frasco 500 ml. con atomizador</t>
  </si>
  <si>
    <t>Limpiador abrasivo en polvo por 500gr</t>
  </si>
  <si>
    <t>Limpiador para pisos, envasado en garrafa, diferentes fragancias y unidad de comercialización por 3000 ml.</t>
  </si>
  <si>
    <t>Limpión en tela microfibra</t>
  </si>
  <si>
    <t>Lustra muebles multiuso liquido 240ml.</t>
  </si>
  <si>
    <t>Mezcladores de madera café bebidas calientes paqx500 de 11cm</t>
  </si>
  <si>
    <t>Paño abrasivo verde</t>
  </si>
  <si>
    <t>Paño absorbente 20cm de alto x 26cm de ancho x 2 cm de profundo. Paquete x 3</t>
  </si>
  <si>
    <t>Papel higiénico de hoja sencilla, color blanco, 400 m de largo, y de mínimo 9.8 cm de ancho, paca x 4 rollos.</t>
  </si>
  <si>
    <t>Plato ecológico cuadrado 15x15 paquete x 20 und.</t>
  </si>
  <si>
    <t>Recogedor dual con mango de aluminio.</t>
  </si>
  <si>
    <t>Recogedor plástico con pestaña de caucho</t>
  </si>
  <si>
    <t>Rollo papel limpión industrial, paca x 2 rollos, con diámetro de 20,3cm</t>
  </si>
  <si>
    <t>Servilletas doble hoja x 100</t>
  </si>
  <si>
    <t>Toalla de papel, triple hoja, doblada en z, color blanco paquete x 150 toallas</t>
  </si>
  <si>
    <t>Trapero tipo copa Ref. 1000, Elaborado en hilaza de algodón con mango de madera largo.</t>
  </si>
  <si>
    <t>Varsol multiusos ecológico 3.800 C.C., sin olor.</t>
  </si>
  <si>
    <t>Vaso cafetero de cartón 7 onzas paquete x 50 und.</t>
  </si>
  <si>
    <t>Vasos de cristal 12 onzas  </t>
  </si>
  <si>
    <t>GARRAFA</t>
  </si>
  <si>
    <t>PAQUETE</t>
  </si>
  <si>
    <t>CAJA</t>
  </si>
  <si>
    <t>BULTO</t>
  </si>
  <si>
    <t>LIBRAS</t>
  </si>
  <si>
    <t>PACA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</si>
</sst>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40" xfId="0" applyFont="1" applyBorder="1" applyAlignment="1" applyProtection="1">
      <alignment horizontal="center" vertical="center"/>
      <protection hidden="1"/>
    </xf>
    <xf numFmtId="165" fontId="9" fillId="35" borderId="41" xfId="4" applyNumberFormat="1" applyFont="1" applyFill="1" applyBorder="1" applyAlignment="1" applyProtection="1">
      <alignment horizontal="center" vertical="center"/>
      <protection locked="0"/>
    </xf>
    <xf numFmtId="9" fontId="3" fillId="35" borderId="41" xfId="1" applyFont="1" applyFill="1" applyBorder="1" applyAlignment="1" applyProtection="1">
      <alignment horizontal="center" vertical="center"/>
      <protection locked="0"/>
    </xf>
    <xf numFmtId="43" fontId="3" fillId="0" borderId="41" xfId="3" applyFont="1" applyFill="1" applyBorder="1" applyAlignment="1" applyProtection="1">
      <alignment horizontal="center" vertical="center"/>
      <protection hidden="1"/>
    </xf>
    <xf numFmtId="43" fontId="3" fillId="0" borderId="42"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3"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43" fontId="3" fillId="0" borderId="1" xfId="3" applyFont="1" applyFill="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1" fillId="0" borderId="1" xfId="0" applyFont="1" applyBorder="1" applyAlignment="1">
      <alignment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6"/>
  <sheetViews>
    <sheetView showGridLines="0" tabSelected="1" view="pageBreakPreview" topLeftCell="A3" zoomScale="70" zoomScaleNormal="70" zoomScaleSheetLayoutView="70" zoomScalePageLayoutView="55" workbookViewId="0">
      <selection activeCell="G16" sqref="G16"/>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9.42578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82"/>
      <c r="B2" s="83" t="s">
        <v>0</v>
      </c>
      <c r="C2" s="83"/>
      <c r="D2" s="83"/>
      <c r="E2" s="83"/>
      <c r="F2" s="83"/>
      <c r="G2" s="83"/>
      <c r="H2" s="83"/>
      <c r="I2" s="83"/>
      <c r="J2" s="83"/>
      <c r="K2" s="83"/>
      <c r="L2" s="83"/>
      <c r="M2" s="83"/>
      <c r="N2" s="84" t="s">
        <v>80</v>
      </c>
      <c r="O2" s="84"/>
    </row>
    <row r="3" spans="1:15" ht="15.75" customHeight="1" x14ac:dyDescent="0.25">
      <c r="A3" s="82"/>
      <c r="B3" s="83" t="s">
        <v>2</v>
      </c>
      <c r="C3" s="83"/>
      <c r="D3" s="83"/>
      <c r="E3" s="83"/>
      <c r="F3" s="83"/>
      <c r="G3" s="83"/>
      <c r="H3" s="83"/>
      <c r="I3" s="83"/>
      <c r="J3" s="83"/>
      <c r="K3" s="83"/>
      <c r="L3" s="83"/>
      <c r="M3" s="83"/>
      <c r="N3" s="84" t="s">
        <v>77</v>
      </c>
      <c r="O3" s="84"/>
    </row>
    <row r="4" spans="1:15" ht="16.5" customHeight="1" x14ac:dyDescent="0.25">
      <c r="A4" s="82"/>
      <c r="B4" s="83" t="s">
        <v>3</v>
      </c>
      <c r="C4" s="83"/>
      <c r="D4" s="83"/>
      <c r="E4" s="83"/>
      <c r="F4" s="83"/>
      <c r="G4" s="83"/>
      <c r="H4" s="83"/>
      <c r="I4" s="83"/>
      <c r="J4" s="83"/>
      <c r="K4" s="83"/>
      <c r="L4" s="83"/>
      <c r="M4" s="83"/>
      <c r="N4" s="84" t="s">
        <v>79</v>
      </c>
      <c r="O4" s="84"/>
    </row>
    <row r="5" spans="1:15" ht="15" customHeight="1" x14ac:dyDescent="0.25">
      <c r="A5" s="82"/>
      <c r="B5" s="83"/>
      <c r="C5" s="83"/>
      <c r="D5" s="83"/>
      <c r="E5" s="83"/>
      <c r="F5" s="83"/>
      <c r="G5" s="83"/>
      <c r="H5" s="83"/>
      <c r="I5" s="83"/>
      <c r="J5" s="83"/>
      <c r="K5" s="83"/>
      <c r="L5" s="83"/>
      <c r="M5" s="83"/>
      <c r="N5" s="84" t="s">
        <v>4</v>
      </c>
      <c r="O5" s="84"/>
    </row>
    <row r="7" spans="1:15" x14ac:dyDescent="0.25">
      <c r="A7" s="4" t="s">
        <v>5</v>
      </c>
    </row>
    <row r="8" spans="1:15" ht="9.9499999999999993" customHeight="1" x14ac:dyDescent="0.25">
      <c r="A8" s="5"/>
    </row>
    <row r="9" spans="1:15" ht="30" customHeight="1" x14ac:dyDescent="0.25">
      <c r="A9" s="65" t="s">
        <v>6</v>
      </c>
      <c r="B9" s="66"/>
      <c r="D9" s="71" t="s">
        <v>7</v>
      </c>
      <c r="E9" s="72"/>
      <c r="F9" s="79"/>
      <c r="G9" s="80"/>
      <c r="H9" s="80"/>
      <c r="I9" s="81"/>
      <c r="K9" s="71" t="s">
        <v>8</v>
      </c>
      <c r="L9" s="72"/>
      <c r="M9" s="77"/>
      <c r="N9" s="78"/>
    </row>
    <row r="10" spans="1:15" ht="8.25" customHeight="1" x14ac:dyDescent="0.25">
      <c r="A10" s="67"/>
      <c r="B10" s="68"/>
      <c r="C10" s="6"/>
      <c r="E10" s="7"/>
      <c r="F10" s="7"/>
      <c r="M10" s="7"/>
      <c r="N10" s="1"/>
    </row>
    <row r="11" spans="1:15" ht="30" customHeight="1" x14ac:dyDescent="0.25">
      <c r="A11" s="69"/>
      <c r="B11" s="70"/>
      <c r="D11" s="71" t="s">
        <v>9</v>
      </c>
      <c r="E11" s="72"/>
      <c r="F11" s="79"/>
      <c r="G11" s="80"/>
      <c r="H11" s="80"/>
      <c r="I11" s="81"/>
      <c r="K11" s="71" t="s">
        <v>10</v>
      </c>
      <c r="L11" s="72"/>
      <c r="M11" s="75"/>
      <c r="N11" s="76"/>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51.75" customHeight="1" x14ac:dyDescent="0.25">
      <c r="A14" s="51">
        <v>1</v>
      </c>
      <c r="B14" s="127" t="s">
        <v>82</v>
      </c>
      <c r="C14" s="52"/>
      <c r="D14" s="129">
        <v>5</v>
      </c>
      <c r="E14" s="128" t="s">
        <v>139</v>
      </c>
      <c r="F14" s="52"/>
      <c r="G14" s="53"/>
      <c r="H14" s="54">
        <f>+ROUND(F14*G14,0)</f>
        <v>0</v>
      </c>
      <c r="I14" s="53"/>
      <c r="J14" s="54">
        <f t="shared" ref="J14:J70" si="0">ROUND(F14*I14,0)</f>
        <v>0</v>
      </c>
      <c r="K14" s="54">
        <f t="shared" ref="K14:K70" si="1">ROUND(F14+H14+J14,0)</f>
        <v>0</v>
      </c>
      <c r="L14" s="54">
        <f t="shared" ref="L14:L70" si="2">ROUND(F14*D14,0)</f>
        <v>0</v>
      </c>
      <c r="M14" s="54">
        <f t="shared" ref="M14:M70" si="3">ROUND(L14*G14,0)</f>
        <v>0</v>
      </c>
      <c r="N14" s="54">
        <f t="shared" ref="N14:N70" si="4">ROUND(L14*I14,0)</f>
        <v>0</v>
      </c>
      <c r="O14" s="55">
        <f t="shared" ref="O14:O70" si="5">ROUND(L14+N14+M14,0)</f>
        <v>0</v>
      </c>
    </row>
    <row r="15" spans="1:15" s="8" customFormat="1" ht="51.75" customHeight="1" x14ac:dyDescent="0.25">
      <c r="A15" s="51">
        <v>2</v>
      </c>
      <c r="B15" s="127" t="s">
        <v>83</v>
      </c>
      <c r="C15" s="52"/>
      <c r="D15" s="129">
        <v>3</v>
      </c>
      <c r="E15" s="128" t="s">
        <v>140</v>
      </c>
      <c r="F15" s="52"/>
      <c r="G15" s="53"/>
      <c r="H15" s="54">
        <f t="shared" ref="H15:H70" si="6">+ROUND(F15*G15,0)</f>
        <v>0</v>
      </c>
      <c r="I15" s="53"/>
      <c r="J15" s="54">
        <f t="shared" si="0"/>
        <v>0</v>
      </c>
      <c r="K15" s="54">
        <f t="shared" si="1"/>
        <v>0</v>
      </c>
      <c r="L15" s="54">
        <f t="shared" si="2"/>
        <v>0</v>
      </c>
      <c r="M15" s="54">
        <f t="shared" si="3"/>
        <v>0</v>
      </c>
      <c r="N15" s="54">
        <f t="shared" si="4"/>
        <v>0</v>
      </c>
      <c r="O15" s="55">
        <f t="shared" si="5"/>
        <v>0</v>
      </c>
    </row>
    <row r="16" spans="1:15" s="8" customFormat="1" ht="51.75" customHeight="1" x14ac:dyDescent="0.25">
      <c r="A16" s="51">
        <v>3</v>
      </c>
      <c r="B16" s="127" t="s">
        <v>84</v>
      </c>
      <c r="C16" s="52"/>
      <c r="D16" s="129">
        <v>60</v>
      </c>
      <c r="E16" s="128" t="s">
        <v>81</v>
      </c>
      <c r="F16" s="52"/>
      <c r="G16" s="53"/>
      <c r="H16" s="54">
        <f t="shared" si="6"/>
        <v>0</v>
      </c>
      <c r="I16" s="53"/>
      <c r="J16" s="54">
        <f t="shared" si="0"/>
        <v>0</v>
      </c>
      <c r="K16" s="54">
        <f t="shared" si="1"/>
        <v>0</v>
      </c>
      <c r="L16" s="54">
        <f t="shared" si="2"/>
        <v>0</v>
      </c>
      <c r="M16" s="54">
        <f t="shared" si="3"/>
        <v>0</v>
      </c>
      <c r="N16" s="54">
        <f t="shared" si="4"/>
        <v>0</v>
      </c>
      <c r="O16" s="55">
        <f t="shared" si="5"/>
        <v>0</v>
      </c>
    </row>
    <row r="17" spans="1:15" s="8" customFormat="1" ht="51.75" customHeight="1" x14ac:dyDescent="0.25">
      <c r="A17" s="51">
        <v>4</v>
      </c>
      <c r="B17" s="127" t="s">
        <v>85</v>
      </c>
      <c r="C17" s="52"/>
      <c r="D17" s="129">
        <v>15</v>
      </c>
      <c r="E17" s="128" t="s">
        <v>81</v>
      </c>
      <c r="F17" s="52"/>
      <c r="G17" s="53"/>
      <c r="H17" s="54">
        <f t="shared" si="6"/>
        <v>0</v>
      </c>
      <c r="I17" s="53"/>
      <c r="J17" s="54">
        <f t="shared" si="0"/>
        <v>0</v>
      </c>
      <c r="K17" s="54">
        <f t="shared" si="1"/>
        <v>0</v>
      </c>
      <c r="L17" s="54">
        <f t="shared" si="2"/>
        <v>0</v>
      </c>
      <c r="M17" s="54">
        <f t="shared" si="3"/>
        <v>0</v>
      </c>
      <c r="N17" s="54">
        <f t="shared" si="4"/>
        <v>0</v>
      </c>
      <c r="O17" s="55">
        <f t="shared" si="5"/>
        <v>0</v>
      </c>
    </row>
    <row r="18" spans="1:15" s="8" customFormat="1" ht="51.75" customHeight="1" x14ac:dyDescent="0.25">
      <c r="A18" s="51">
        <v>5</v>
      </c>
      <c r="B18" s="127" t="s">
        <v>86</v>
      </c>
      <c r="C18" s="52"/>
      <c r="D18" s="129">
        <v>150</v>
      </c>
      <c r="E18" s="128" t="s">
        <v>141</v>
      </c>
      <c r="F18" s="52"/>
      <c r="G18" s="53"/>
      <c r="H18" s="54">
        <f t="shared" si="6"/>
        <v>0</v>
      </c>
      <c r="I18" s="53"/>
      <c r="J18" s="54">
        <f t="shared" si="0"/>
        <v>0</v>
      </c>
      <c r="K18" s="54">
        <f t="shared" si="1"/>
        <v>0</v>
      </c>
      <c r="L18" s="54">
        <f t="shared" si="2"/>
        <v>0</v>
      </c>
      <c r="M18" s="54">
        <f t="shared" si="3"/>
        <v>0</v>
      </c>
      <c r="N18" s="54">
        <f t="shared" si="4"/>
        <v>0</v>
      </c>
      <c r="O18" s="55">
        <f t="shared" si="5"/>
        <v>0</v>
      </c>
    </row>
    <row r="19" spans="1:15" s="8" customFormat="1" ht="51.75" customHeight="1" x14ac:dyDescent="0.25">
      <c r="A19" s="51">
        <v>6</v>
      </c>
      <c r="B19" s="127" t="s">
        <v>87</v>
      </c>
      <c r="C19" s="52"/>
      <c r="D19" s="129">
        <v>10</v>
      </c>
      <c r="E19" s="128" t="s">
        <v>81</v>
      </c>
      <c r="F19" s="52"/>
      <c r="G19" s="53"/>
      <c r="H19" s="54">
        <f t="shared" si="6"/>
        <v>0</v>
      </c>
      <c r="I19" s="53"/>
      <c r="J19" s="54">
        <f t="shared" si="0"/>
        <v>0</v>
      </c>
      <c r="K19" s="54">
        <f t="shared" si="1"/>
        <v>0</v>
      </c>
      <c r="L19" s="54">
        <f t="shared" si="2"/>
        <v>0</v>
      </c>
      <c r="M19" s="54">
        <f t="shared" si="3"/>
        <v>0</v>
      </c>
      <c r="N19" s="54">
        <f t="shared" si="4"/>
        <v>0</v>
      </c>
      <c r="O19" s="55">
        <f t="shared" si="5"/>
        <v>0</v>
      </c>
    </row>
    <row r="20" spans="1:15" s="8" customFormat="1" ht="51.75" customHeight="1" x14ac:dyDescent="0.25">
      <c r="A20" s="51">
        <v>7</v>
      </c>
      <c r="B20" s="127" t="s">
        <v>88</v>
      </c>
      <c r="C20" s="52"/>
      <c r="D20" s="129">
        <v>1</v>
      </c>
      <c r="E20" s="128" t="s">
        <v>142</v>
      </c>
      <c r="F20" s="52"/>
      <c r="G20" s="53"/>
      <c r="H20" s="54">
        <f t="shared" si="6"/>
        <v>0</v>
      </c>
      <c r="I20" s="53"/>
      <c r="J20" s="54">
        <f t="shared" si="0"/>
        <v>0</v>
      </c>
      <c r="K20" s="54">
        <f t="shared" si="1"/>
        <v>0</v>
      </c>
      <c r="L20" s="54">
        <f t="shared" si="2"/>
        <v>0</v>
      </c>
      <c r="M20" s="54">
        <f t="shared" si="3"/>
        <v>0</v>
      </c>
      <c r="N20" s="54">
        <f t="shared" si="4"/>
        <v>0</v>
      </c>
      <c r="O20" s="55">
        <f t="shared" si="5"/>
        <v>0</v>
      </c>
    </row>
    <row r="21" spans="1:15" s="8" customFormat="1" ht="51.75" customHeight="1" x14ac:dyDescent="0.25">
      <c r="A21" s="51">
        <v>8</v>
      </c>
      <c r="B21" s="127" t="s">
        <v>89</v>
      </c>
      <c r="C21" s="52"/>
      <c r="D21" s="129">
        <v>10</v>
      </c>
      <c r="E21" s="128" t="s">
        <v>140</v>
      </c>
      <c r="F21" s="52"/>
      <c r="G21" s="53"/>
      <c r="H21" s="54">
        <f t="shared" si="6"/>
        <v>0</v>
      </c>
      <c r="I21" s="53"/>
      <c r="J21" s="54">
        <f t="shared" si="0"/>
        <v>0</v>
      </c>
      <c r="K21" s="54">
        <f t="shared" si="1"/>
        <v>0</v>
      </c>
      <c r="L21" s="54">
        <f t="shared" si="2"/>
        <v>0</v>
      </c>
      <c r="M21" s="54">
        <f t="shared" si="3"/>
        <v>0</v>
      </c>
      <c r="N21" s="54">
        <f t="shared" si="4"/>
        <v>0</v>
      </c>
      <c r="O21" s="55">
        <f t="shared" si="5"/>
        <v>0</v>
      </c>
    </row>
    <row r="22" spans="1:15" s="8" customFormat="1" ht="51.75" customHeight="1" x14ac:dyDescent="0.25">
      <c r="A22" s="51">
        <v>9</v>
      </c>
      <c r="B22" s="127" t="s">
        <v>90</v>
      </c>
      <c r="C22" s="52"/>
      <c r="D22" s="129">
        <v>7</v>
      </c>
      <c r="E22" s="128" t="s">
        <v>81</v>
      </c>
      <c r="F22" s="52"/>
      <c r="G22" s="53"/>
      <c r="H22" s="54">
        <f t="shared" si="6"/>
        <v>0</v>
      </c>
      <c r="I22" s="53"/>
      <c r="J22" s="54">
        <f t="shared" si="0"/>
        <v>0</v>
      </c>
      <c r="K22" s="54">
        <f t="shared" si="1"/>
        <v>0</v>
      </c>
      <c r="L22" s="54">
        <f t="shared" si="2"/>
        <v>0</v>
      </c>
      <c r="M22" s="54">
        <f t="shared" si="3"/>
        <v>0</v>
      </c>
      <c r="N22" s="54">
        <f t="shared" si="4"/>
        <v>0</v>
      </c>
      <c r="O22" s="55">
        <f t="shared" si="5"/>
        <v>0</v>
      </c>
    </row>
    <row r="23" spans="1:15" s="8" customFormat="1" ht="51.75" customHeight="1" x14ac:dyDescent="0.25">
      <c r="A23" s="51">
        <v>10</v>
      </c>
      <c r="B23" s="127" t="s">
        <v>91</v>
      </c>
      <c r="C23" s="52"/>
      <c r="D23" s="129">
        <v>80</v>
      </c>
      <c r="E23" s="128" t="s">
        <v>139</v>
      </c>
      <c r="F23" s="52"/>
      <c r="G23" s="53"/>
      <c r="H23" s="54">
        <f t="shared" si="6"/>
        <v>0</v>
      </c>
      <c r="I23" s="53"/>
      <c r="J23" s="54">
        <f t="shared" si="0"/>
        <v>0</v>
      </c>
      <c r="K23" s="54">
        <f t="shared" si="1"/>
        <v>0</v>
      </c>
      <c r="L23" s="54">
        <f t="shared" si="2"/>
        <v>0</v>
      </c>
      <c r="M23" s="54">
        <f t="shared" si="3"/>
        <v>0</v>
      </c>
      <c r="N23" s="54">
        <f t="shared" si="4"/>
        <v>0</v>
      </c>
      <c r="O23" s="55">
        <f t="shared" si="5"/>
        <v>0</v>
      </c>
    </row>
    <row r="24" spans="1:15" s="8" customFormat="1" ht="51.75" customHeight="1" x14ac:dyDescent="0.25">
      <c r="A24" s="51">
        <v>11</v>
      </c>
      <c r="B24" s="127" t="s">
        <v>92</v>
      </c>
      <c r="C24" s="52"/>
      <c r="D24" s="129">
        <v>70</v>
      </c>
      <c r="E24" s="128" t="s">
        <v>140</v>
      </c>
      <c r="F24" s="52"/>
      <c r="G24" s="53"/>
      <c r="H24" s="54">
        <f t="shared" si="6"/>
        <v>0</v>
      </c>
      <c r="I24" s="53"/>
      <c r="J24" s="54">
        <f t="shared" si="0"/>
        <v>0</v>
      </c>
      <c r="K24" s="54">
        <f t="shared" si="1"/>
        <v>0</v>
      </c>
      <c r="L24" s="54">
        <f t="shared" si="2"/>
        <v>0</v>
      </c>
      <c r="M24" s="54">
        <f t="shared" si="3"/>
        <v>0</v>
      </c>
      <c r="N24" s="54">
        <f t="shared" si="4"/>
        <v>0</v>
      </c>
      <c r="O24" s="55">
        <f t="shared" si="5"/>
        <v>0</v>
      </c>
    </row>
    <row r="25" spans="1:15" s="8" customFormat="1" ht="51.75" customHeight="1" x14ac:dyDescent="0.25">
      <c r="A25" s="51">
        <v>12</v>
      </c>
      <c r="B25" s="127" t="s">
        <v>93</v>
      </c>
      <c r="C25" s="52"/>
      <c r="D25" s="129">
        <v>80</v>
      </c>
      <c r="E25" s="128" t="s">
        <v>140</v>
      </c>
      <c r="F25" s="52"/>
      <c r="G25" s="53"/>
      <c r="H25" s="54">
        <f t="shared" si="6"/>
        <v>0</v>
      </c>
      <c r="I25" s="53"/>
      <c r="J25" s="54">
        <f t="shared" si="0"/>
        <v>0</v>
      </c>
      <c r="K25" s="54">
        <f t="shared" si="1"/>
        <v>0</v>
      </c>
      <c r="L25" s="54">
        <f t="shared" si="2"/>
        <v>0</v>
      </c>
      <c r="M25" s="54">
        <f t="shared" si="3"/>
        <v>0</v>
      </c>
      <c r="N25" s="54">
        <f t="shared" si="4"/>
        <v>0</v>
      </c>
      <c r="O25" s="55">
        <f t="shared" si="5"/>
        <v>0</v>
      </c>
    </row>
    <row r="26" spans="1:15" s="8" customFormat="1" ht="51.75" customHeight="1" x14ac:dyDescent="0.25">
      <c r="A26" s="51">
        <v>13</v>
      </c>
      <c r="B26" s="127" t="s">
        <v>94</v>
      </c>
      <c r="C26" s="52"/>
      <c r="D26" s="129">
        <v>80</v>
      </c>
      <c r="E26" s="128" t="s">
        <v>140</v>
      </c>
      <c r="F26" s="52"/>
      <c r="G26" s="53"/>
      <c r="H26" s="54">
        <f t="shared" si="6"/>
        <v>0</v>
      </c>
      <c r="I26" s="53"/>
      <c r="J26" s="54">
        <f t="shared" si="0"/>
        <v>0</v>
      </c>
      <c r="K26" s="54">
        <f t="shared" si="1"/>
        <v>0</v>
      </c>
      <c r="L26" s="54">
        <f t="shared" si="2"/>
        <v>0</v>
      </c>
      <c r="M26" s="54">
        <f t="shared" si="3"/>
        <v>0</v>
      </c>
      <c r="N26" s="54">
        <f t="shared" si="4"/>
        <v>0</v>
      </c>
      <c r="O26" s="55">
        <f t="shared" si="5"/>
        <v>0</v>
      </c>
    </row>
    <row r="27" spans="1:15" s="8" customFormat="1" ht="51.75" customHeight="1" x14ac:dyDescent="0.25">
      <c r="A27" s="51">
        <v>14</v>
      </c>
      <c r="B27" s="127" t="s">
        <v>95</v>
      </c>
      <c r="C27" s="52"/>
      <c r="D27" s="129">
        <v>80</v>
      </c>
      <c r="E27" s="128" t="s">
        <v>140</v>
      </c>
      <c r="F27" s="52"/>
      <c r="G27" s="53"/>
      <c r="H27" s="54">
        <f t="shared" si="6"/>
        <v>0</v>
      </c>
      <c r="I27" s="53"/>
      <c r="J27" s="54">
        <f t="shared" si="0"/>
        <v>0</v>
      </c>
      <c r="K27" s="54">
        <f t="shared" si="1"/>
        <v>0</v>
      </c>
      <c r="L27" s="54">
        <f t="shared" si="2"/>
        <v>0</v>
      </c>
      <c r="M27" s="54">
        <f t="shared" si="3"/>
        <v>0</v>
      </c>
      <c r="N27" s="54">
        <f t="shared" si="4"/>
        <v>0</v>
      </c>
      <c r="O27" s="55">
        <f t="shared" si="5"/>
        <v>0</v>
      </c>
    </row>
    <row r="28" spans="1:15" s="8" customFormat="1" ht="51.75" customHeight="1" x14ac:dyDescent="0.25">
      <c r="A28" s="51">
        <v>15</v>
      </c>
      <c r="B28" s="127" t="s">
        <v>96</v>
      </c>
      <c r="C28" s="52"/>
      <c r="D28" s="129">
        <v>80</v>
      </c>
      <c r="E28" s="128" t="s">
        <v>140</v>
      </c>
      <c r="F28" s="52"/>
      <c r="G28" s="53"/>
      <c r="H28" s="54">
        <f t="shared" si="6"/>
        <v>0</v>
      </c>
      <c r="I28" s="53"/>
      <c r="J28" s="54">
        <f t="shared" si="0"/>
        <v>0</v>
      </c>
      <c r="K28" s="54">
        <f t="shared" si="1"/>
        <v>0</v>
      </c>
      <c r="L28" s="54">
        <f t="shared" si="2"/>
        <v>0</v>
      </c>
      <c r="M28" s="54">
        <f t="shared" si="3"/>
        <v>0</v>
      </c>
      <c r="N28" s="54">
        <f t="shared" si="4"/>
        <v>0</v>
      </c>
      <c r="O28" s="55">
        <f t="shared" si="5"/>
        <v>0</v>
      </c>
    </row>
    <row r="29" spans="1:15" s="8" customFormat="1" ht="51.75" customHeight="1" x14ac:dyDescent="0.25">
      <c r="A29" s="51">
        <v>16</v>
      </c>
      <c r="B29" s="127" t="s">
        <v>97</v>
      </c>
      <c r="C29" s="52"/>
      <c r="D29" s="129">
        <v>80</v>
      </c>
      <c r="E29" s="128" t="s">
        <v>140</v>
      </c>
      <c r="F29" s="52"/>
      <c r="G29" s="53"/>
      <c r="H29" s="54">
        <f t="shared" si="6"/>
        <v>0</v>
      </c>
      <c r="I29" s="53"/>
      <c r="J29" s="54">
        <f t="shared" si="0"/>
        <v>0</v>
      </c>
      <c r="K29" s="54">
        <f t="shared" si="1"/>
        <v>0</v>
      </c>
      <c r="L29" s="54">
        <f t="shared" si="2"/>
        <v>0</v>
      </c>
      <c r="M29" s="54">
        <f t="shared" si="3"/>
        <v>0</v>
      </c>
      <c r="N29" s="54">
        <f t="shared" si="4"/>
        <v>0</v>
      </c>
      <c r="O29" s="55">
        <f t="shared" si="5"/>
        <v>0</v>
      </c>
    </row>
    <row r="30" spans="1:15" s="8" customFormat="1" ht="51.75" customHeight="1" x14ac:dyDescent="0.25">
      <c r="A30" s="51">
        <v>17</v>
      </c>
      <c r="B30" s="127" t="s">
        <v>98</v>
      </c>
      <c r="C30" s="52"/>
      <c r="D30" s="129">
        <v>80</v>
      </c>
      <c r="E30" s="128" t="s">
        <v>140</v>
      </c>
      <c r="F30" s="52"/>
      <c r="G30" s="53"/>
      <c r="H30" s="54">
        <f t="shared" si="6"/>
        <v>0</v>
      </c>
      <c r="I30" s="53"/>
      <c r="J30" s="54">
        <f t="shared" si="0"/>
        <v>0</v>
      </c>
      <c r="K30" s="54">
        <f t="shared" si="1"/>
        <v>0</v>
      </c>
      <c r="L30" s="54">
        <f t="shared" si="2"/>
        <v>0</v>
      </c>
      <c r="M30" s="54">
        <f t="shared" si="3"/>
        <v>0</v>
      </c>
      <c r="N30" s="54">
        <f t="shared" si="4"/>
        <v>0</v>
      </c>
      <c r="O30" s="55">
        <f t="shared" si="5"/>
        <v>0</v>
      </c>
    </row>
    <row r="31" spans="1:15" s="8" customFormat="1" ht="51.75" customHeight="1" x14ac:dyDescent="0.25">
      <c r="A31" s="51">
        <v>18</v>
      </c>
      <c r="B31" s="127" t="s">
        <v>99</v>
      </c>
      <c r="C31" s="52"/>
      <c r="D31" s="129">
        <v>60</v>
      </c>
      <c r="E31" s="128" t="s">
        <v>140</v>
      </c>
      <c r="F31" s="52"/>
      <c r="G31" s="53"/>
      <c r="H31" s="54">
        <f t="shared" si="6"/>
        <v>0</v>
      </c>
      <c r="I31" s="53"/>
      <c r="J31" s="54">
        <f t="shared" si="0"/>
        <v>0</v>
      </c>
      <c r="K31" s="54">
        <f t="shared" si="1"/>
        <v>0</v>
      </c>
      <c r="L31" s="54">
        <f t="shared" si="2"/>
        <v>0</v>
      </c>
      <c r="M31" s="54">
        <f t="shared" si="3"/>
        <v>0</v>
      </c>
      <c r="N31" s="54">
        <f t="shared" si="4"/>
        <v>0</v>
      </c>
      <c r="O31" s="55">
        <f t="shared" si="5"/>
        <v>0</v>
      </c>
    </row>
    <row r="32" spans="1:15" s="8" customFormat="1" ht="51.75" customHeight="1" x14ac:dyDescent="0.25">
      <c r="A32" s="51">
        <v>19</v>
      </c>
      <c r="B32" s="127" t="s">
        <v>100</v>
      </c>
      <c r="C32" s="52"/>
      <c r="D32" s="129">
        <v>70</v>
      </c>
      <c r="E32" s="128" t="s">
        <v>143</v>
      </c>
      <c r="F32" s="52"/>
      <c r="G32" s="53"/>
      <c r="H32" s="54">
        <f t="shared" si="6"/>
        <v>0</v>
      </c>
      <c r="I32" s="53"/>
      <c r="J32" s="54">
        <f t="shared" si="0"/>
        <v>0</v>
      </c>
      <c r="K32" s="54">
        <f t="shared" si="1"/>
        <v>0</v>
      </c>
      <c r="L32" s="54">
        <f t="shared" si="2"/>
        <v>0</v>
      </c>
      <c r="M32" s="54">
        <f t="shared" si="3"/>
        <v>0</v>
      </c>
      <c r="N32" s="54">
        <f t="shared" si="4"/>
        <v>0</v>
      </c>
      <c r="O32" s="55">
        <f t="shared" si="5"/>
        <v>0</v>
      </c>
    </row>
    <row r="33" spans="1:15" s="8" customFormat="1" ht="51.75" customHeight="1" x14ac:dyDescent="0.25">
      <c r="A33" s="51">
        <v>20</v>
      </c>
      <c r="B33" s="127" t="s">
        <v>101</v>
      </c>
      <c r="C33" s="52"/>
      <c r="D33" s="129">
        <v>17</v>
      </c>
      <c r="E33" s="128" t="s">
        <v>81</v>
      </c>
      <c r="F33" s="52"/>
      <c r="G33" s="53"/>
      <c r="H33" s="54">
        <f t="shared" si="6"/>
        <v>0</v>
      </c>
      <c r="I33" s="53"/>
      <c r="J33" s="54">
        <f t="shared" si="0"/>
        <v>0</v>
      </c>
      <c r="K33" s="54">
        <f t="shared" si="1"/>
        <v>0</v>
      </c>
      <c r="L33" s="54">
        <f t="shared" si="2"/>
        <v>0</v>
      </c>
      <c r="M33" s="54">
        <f t="shared" si="3"/>
        <v>0</v>
      </c>
      <c r="N33" s="54">
        <f t="shared" si="4"/>
        <v>0</v>
      </c>
      <c r="O33" s="55">
        <f t="shared" si="5"/>
        <v>0</v>
      </c>
    </row>
    <row r="34" spans="1:15" s="8" customFormat="1" ht="51.75" customHeight="1" x14ac:dyDescent="0.25">
      <c r="A34" s="51">
        <v>21</v>
      </c>
      <c r="B34" s="127" t="s">
        <v>102</v>
      </c>
      <c r="C34" s="52"/>
      <c r="D34" s="129">
        <v>5</v>
      </c>
      <c r="E34" s="128" t="s">
        <v>81</v>
      </c>
      <c r="F34" s="52"/>
      <c r="G34" s="53"/>
      <c r="H34" s="54">
        <f t="shared" si="6"/>
        <v>0</v>
      </c>
      <c r="I34" s="53"/>
      <c r="J34" s="54">
        <f t="shared" si="0"/>
        <v>0</v>
      </c>
      <c r="K34" s="54">
        <f t="shared" si="1"/>
        <v>0</v>
      </c>
      <c r="L34" s="54">
        <f t="shared" si="2"/>
        <v>0</v>
      </c>
      <c r="M34" s="54">
        <f t="shared" si="3"/>
        <v>0</v>
      </c>
      <c r="N34" s="54">
        <f t="shared" si="4"/>
        <v>0</v>
      </c>
      <c r="O34" s="55">
        <f t="shared" si="5"/>
        <v>0</v>
      </c>
    </row>
    <row r="35" spans="1:15" s="8" customFormat="1" ht="51.75" customHeight="1" x14ac:dyDescent="0.25">
      <c r="A35" s="51">
        <v>22</v>
      </c>
      <c r="B35" s="127" t="s">
        <v>103</v>
      </c>
      <c r="C35" s="52"/>
      <c r="D35" s="129">
        <v>20</v>
      </c>
      <c r="E35" s="128" t="s">
        <v>139</v>
      </c>
      <c r="F35" s="52"/>
      <c r="G35" s="53"/>
      <c r="H35" s="54">
        <f t="shared" si="6"/>
        <v>0</v>
      </c>
      <c r="I35" s="53"/>
      <c r="J35" s="54">
        <f t="shared" si="0"/>
        <v>0</v>
      </c>
      <c r="K35" s="54">
        <f t="shared" si="1"/>
        <v>0</v>
      </c>
      <c r="L35" s="54">
        <f t="shared" si="2"/>
        <v>0</v>
      </c>
      <c r="M35" s="54">
        <f t="shared" si="3"/>
        <v>0</v>
      </c>
      <c r="N35" s="54">
        <f t="shared" si="4"/>
        <v>0</v>
      </c>
      <c r="O35" s="55">
        <f t="shared" si="5"/>
        <v>0</v>
      </c>
    </row>
    <row r="36" spans="1:15" s="8" customFormat="1" ht="51.75" customHeight="1" x14ac:dyDescent="0.25">
      <c r="A36" s="51">
        <v>23</v>
      </c>
      <c r="B36" s="127" t="s">
        <v>104</v>
      </c>
      <c r="C36" s="52"/>
      <c r="D36" s="129">
        <v>10</v>
      </c>
      <c r="E36" s="128" t="s">
        <v>81</v>
      </c>
      <c r="F36" s="52"/>
      <c r="G36" s="53"/>
      <c r="H36" s="54">
        <f t="shared" si="6"/>
        <v>0</v>
      </c>
      <c r="I36" s="53"/>
      <c r="J36" s="54">
        <f t="shared" si="0"/>
        <v>0</v>
      </c>
      <c r="K36" s="54">
        <f t="shared" si="1"/>
        <v>0</v>
      </c>
      <c r="L36" s="54">
        <f t="shared" si="2"/>
        <v>0</v>
      </c>
      <c r="M36" s="54">
        <f t="shared" si="3"/>
        <v>0</v>
      </c>
      <c r="N36" s="54">
        <f t="shared" si="4"/>
        <v>0</v>
      </c>
      <c r="O36" s="55">
        <f t="shared" si="5"/>
        <v>0</v>
      </c>
    </row>
    <row r="37" spans="1:15" s="8" customFormat="1" ht="51.75" customHeight="1" x14ac:dyDescent="0.25">
      <c r="A37" s="51">
        <v>24</v>
      </c>
      <c r="B37" s="127" t="s">
        <v>105</v>
      </c>
      <c r="C37" s="52"/>
      <c r="D37" s="129">
        <v>5</v>
      </c>
      <c r="E37" s="128" t="s">
        <v>81</v>
      </c>
      <c r="F37" s="52"/>
      <c r="G37" s="53"/>
      <c r="H37" s="54">
        <f t="shared" si="6"/>
        <v>0</v>
      </c>
      <c r="I37" s="53"/>
      <c r="J37" s="54">
        <f t="shared" si="0"/>
        <v>0</v>
      </c>
      <c r="K37" s="54">
        <f t="shared" si="1"/>
        <v>0</v>
      </c>
      <c r="L37" s="54">
        <f t="shared" si="2"/>
        <v>0</v>
      </c>
      <c r="M37" s="54">
        <f t="shared" si="3"/>
        <v>0</v>
      </c>
      <c r="N37" s="54">
        <f t="shared" si="4"/>
        <v>0</v>
      </c>
      <c r="O37" s="55">
        <f t="shared" si="5"/>
        <v>0</v>
      </c>
    </row>
    <row r="38" spans="1:15" s="8" customFormat="1" ht="51.75" customHeight="1" x14ac:dyDescent="0.25">
      <c r="A38" s="51">
        <v>25</v>
      </c>
      <c r="B38" s="127" t="s">
        <v>106</v>
      </c>
      <c r="C38" s="52"/>
      <c r="D38" s="129">
        <v>80</v>
      </c>
      <c r="E38" s="128" t="s">
        <v>81</v>
      </c>
      <c r="F38" s="52"/>
      <c r="G38" s="53"/>
      <c r="H38" s="54">
        <f t="shared" si="6"/>
        <v>0</v>
      </c>
      <c r="I38" s="53"/>
      <c r="J38" s="54">
        <f t="shared" si="0"/>
        <v>0</v>
      </c>
      <c r="K38" s="54">
        <f t="shared" si="1"/>
        <v>0</v>
      </c>
      <c r="L38" s="54">
        <f t="shared" si="2"/>
        <v>0</v>
      </c>
      <c r="M38" s="54">
        <f t="shared" si="3"/>
        <v>0</v>
      </c>
      <c r="N38" s="54">
        <f t="shared" si="4"/>
        <v>0</v>
      </c>
      <c r="O38" s="55">
        <f t="shared" si="5"/>
        <v>0</v>
      </c>
    </row>
    <row r="39" spans="1:15" s="8" customFormat="1" ht="51.75" customHeight="1" x14ac:dyDescent="0.25">
      <c r="A39" s="51">
        <v>26</v>
      </c>
      <c r="B39" s="127" t="s">
        <v>107</v>
      </c>
      <c r="C39" s="52"/>
      <c r="D39" s="129">
        <v>10</v>
      </c>
      <c r="E39" s="128" t="s">
        <v>81</v>
      </c>
      <c r="F39" s="52"/>
      <c r="G39" s="53"/>
      <c r="H39" s="54">
        <f t="shared" si="6"/>
        <v>0</v>
      </c>
      <c r="I39" s="53"/>
      <c r="J39" s="54">
        <f t="shared" si="0"/>
        <v>0</v>
      </c>
      <c r="K39" s="54">
        <f t="shared" si="1"/>
        <v>0</v>
      </c>
      <c r="L39" s="54">
        <f t="shared" si="2"/>
        <v>0</v>
      </c>
      <c r="M39" s="54">
        <f t="shared" si="3"/>
        <v>0</v>
      </c>
      <c r="N39" s="54">
        <f t="shared" si="4"/>
        <v>0</v>
      </c>
      <c r="O39" s="55">
        <f t="shared" si="5"/>
        <v>0</v>
      </c>
    </row>
    <row r="40" spans="1:15" s="8" customFormat="1" ht="51.75" customHeight="1" x14ac:dyDescent="0.25">
      <c r="A40" s="51">
        <v>27</v>
      </c>
      <c r="B40" s="127" t="s">
        <v>108</v>
      </c>
      <c r="C40" s="52"/>
      <c r="D40" s="129">
        <v>2</v>
      </c>
      <c r="E40" s="128" t="s">
        <v>81</v>
      </c>
      <c r="F40" s="52"/>
      <c r="G40" s="53"/>
      <c r="H40" s="54">
        <f t="shared" si="6"/>
        <v>0</v>
      </c>
      <c r="I40" s="53"/>
      <c r="J40" s="54">
        <f t="shared" si="0"/>
        <v>0</v>
      </c>
      <c r="K40" s="54">
        <f t="shared" si="1"/>
        <v>0</v>
      </c>
      <c r="L40" s="54">
        <f t="shared" si="2"/>
        <v>0</v>
      </c>
      <c r="M40" s="54">
        <f t="shared" si="3"/>
        <v>0</v>
      </c>
      <c r="N40" s="54">
        <f t="shared" si="4"/>
        <v>0</v>
      </c>
      <c r="O40" s="55">
        <f t="shared" si="5"/>
        <v>0</v>
      </c>
    </row>
    <row r="41" spans="1:15" s="8" customFormat="1" ht="51.75" customHeight="1" x14ac:dyDescent="0.25">
      <c r="A41" s="51">
        <v>28</v>
      </c>
      <c r="B41" s="127" t="s">
        <v>109</v>
      </c>
      <c r="C41" s="52"/>
      <c r="D41" s="129">
        <v>20</v>
      </c>
      <c r="E41" s="128" t="s">
        <v>81</v>
      </c>
      <c r="F41" s="52"/>
      <c r="G41" s="53"/>
      <c r="H41" s="54">
        <f t="shared" si="6"/>
        <v>0</v>
      </c>
      <c r="I41" s="53"/>
      <c r="J41" s="54">
        <f t="shared" si="0"/>
        <v>0</v>
      </c>
      <c r="K41" s="54">
        <f t="shared" si="1"/>
        <v>0</v>
      </c>
      <c r="L41" s="54">
        <f t="shared" si="2"/>
        <v>0</v>
      </c>
      <c r="M41" s="54">
        <f t="shared" si="3"/>
        <v>0</v>
      </c>
      <c r="N41" s="54">
        <f t="shared" si="4"/>
        <v>0</v>
      </c>
      <c r="O41" s="55">
        <f t="shared" si="5"/>
        <v>0</v>
      </c>
    </row>
    <row r="42" spans="1:15" s="8" customFormat="1" ht="51.75" customHeight="1" x14ac:dyDescent="0.25">
      <c r="A42" s="51">
        <v>29</v>
      </c>
      <c r="B42" s="127" t="s">
        <v>110</v>
      </c>
      <c r="C42" s="52"/>
      <c r="D42" s="129">
        <v>2</v>
      </c>
      <c r="E42" s="128" t="s">
        <v>81</v>
      </c>
      <c r="F42" s="52"/>
      <c r="G42" s="53"/>
      <c r="H42" s="54">
        <f t="shared" si="6"/>
        <v>0</v>
      </c>
      <c r="I42" s="53"/>
      <c r="J42" s="54">
        <f t="shared" si="0"/>
        <v>0</v>
      </c>
      <c r="K42" s="54">
        <f t="shared" si="1"/>
        <v>0</v>
      </c>
      <c r="L42" s="54">
        <f t="shared" si="2"/>
        <v>0</v>
      </c>
      <c r="M42" s="54">
        <f t="shared" si="3"/>
        <v>0</v>
      </c>
      <c r="N42" s="54">
        <f t="shared" si="4"/>
        <v>0</v>
      </c>
      <c r="O42" s="55">
        <f t="shared" si="5"/>
        <v>0</v>
      </c>
    </row>
    <row r="43" spans="1:15" s="8" customFormat="1" ht="51.75" customHeight="1" x14ac:dyDescent="0.25">
      <c r="A43" s="51">
        <v>30</v>
      </c>
      <c r="B43" s="127" t="s">
        <v>111</v>
      </c>
      <c r="C43" s="52"/>
      <c r="D43" s="129">
        <v>2</v>
      </c>
      <c r="E43" s="128" t="s">
        <v>140</v>
      </c>
      <c r="F43" s="52"/>
      <c r="G43" s="53"/>
      <c r="H43" s="54">
        <f t="shared" si="6"/>
        <v>0</v>
      </c>
      <c r="I43" s="53"/>
      <c r="J43" s="54">
        <f t="shared" si="0"/>
        <v>0</v>
      </c>
      <c r="K43" s="54">
        <f t="shared" si="1"/>
        <v>0</v>
      </c>
      <c r="L43" s="54">
        <f t="shared" si="2"/>
        <v>0</v>
      </c>
      <c r="M43" s="54">
        <f t="shared" si="3"/>
        <v>0</v>
      </c>
      <c r="N43" s="54">
        <f t="shared" si="4"/>
        <v>0</v>
      </c>
      <c r="O43" s="55">
        <f t="shared" si="5"/>
        <v>0</v>
      </c>
    </row>
    <row r="44" spans="1:15" s="8" customFormat="1" ht="51.75" customHeight="1" x14ac:dyDescent="0.25">
      <c r="A44" s="51">
        <v>31</v>
      </c>
      <c r="B44" s="127" t="s">
        <v>112</v>
      </c>
      <c r="C44" s="52"/>
      <c r="D44" s="129">
        <v>30</v>
      </c>
      <c r="E44" s="128" t="s">
        <v>81</v>
      </c>
      <c r="F44" s="52"/>
      <c r="G44" s="53"/>
      <c r="H44" s="54">
        <f t="shared" si="6"/>
        <v>0</v>
      </c>
      <c r="I44" s="53"/>
      <c r="J44" s="54">
        <f t="shared" si="0"/>
        <v>0</v>
      </c>
      <c r="K44" s="54">
        <f t="shared" si="1"/>
        <v>0</v>
      </c>
      <c r="L44" s="54">
        <f t="shared" si="2"/>
        <v>0</v>
      </c>
      <c r="M44" s="54">
        <f t="shared" si="3"/>
        <v>0</v>
      </c>
      <c r="N44" s="54">
        <f t="shared" si="4"/>
        <v>0</v>
      </c>
      <c r="O44" s="55">
        <f t="shared" si="5"/>
        <v>0</v>
      </c>
    </row>
    <row r="45" spans="1:15" s="8" customFormat="1" ht="51.75" customHeight="1" x14ac:dyDescent="0.25">
      <c r="A45" s="51">
        <v>32</v>
      </c>
      <c r="B45" s="127" t="s">
        <v>113</v>
      </c>
      <c r="C45" s="52"/>
      <c r="D45" s="129">
        <v>10</v>
      </c>
      <c r="E45" s="128" t="s">
        <v>141</v>
      </c>
      <c r="F45" s="52"/>
      <c r="G45" s="53"/>
      <c r="H45" s="54">
        <f t="shared" si="6"/>
        <v>0</v>
      </c>
      <c r="I45" s="53"/>
      <c r="J45" s="54">
        <f t="shared" si="0"/>
        <v>0</v>
      </c>
      <c r="K45" s="54">
        <f t="shared" si="1"/>
        <v>0</v>
      </c>
      <c r="L45" s="54">
        <f t="shared" si="2"/>
        <v>0</v>
      </c>
      <c r="M45" s="54">
        <f t="shared" si="3"/>
        <v>0</v>
      </c>
      <c r="N45" s="54">
        <f t="shared" si="4"/>
        <v>0</v>
      </c>
      <c r="O45" s="55">
        <f t="shared" si="5"/>
        <v>0</v>
      </c>
    </row>
    <row r="46" spans="1:15" s="8" customFormat="1" ht="51.75" customHeight="1" x14ac:dyDescent="0.25">
      <c r="A46" s="51">
        <v>33</v>
      </c>
      <c r="B46" s="127" t="s">
        <v>114</v>
      </c>
      <c r="C46" s="52"/>
      <c r="D46" s="129">
        <v>25</v>
      </c>
      <c r="E46" s="128" t="s">
        <v>81</v>
      </c>
      <c r="F46" s="52"/>
      <c r="G46" s="53"/>
      <c r="H46" s="54">
        <f t="shared" si="6"/>
        <v>0</v>
      </c>
      <c r="I46" s="53"/>
      <c r="J46" s="54">
        <f t="shared" si="0"/>
        <v>0</v>
      </c>
      <c r="K46" s="54">
        <f t="shared" si="1"/>
        <v>0</v>
      </c>
      <c r="L46" s="54">
        <f t="shared" si="2"/>
        <v>0</v>
      </c>
      <c r="M46" s="54">
        <f t="shared" si="3"/>
        <v>0</v>
      </c>
      <c r="N46" s="54">
        <f t="shared" si="4"/>
        <v>0</v>
      </c>
      <c r="O46" s="55">
        <f t="shared" si="5"/>
        <v>0</v>
      </c>
    </row>
    <row r="47" spans="1:15" s="8" customFormat="1" ht="51.75" customHeight="1" x14ac:dyDescent="0.25">
      <c r="A47" s="51">
        <v>34</v>
      </c>
      <c r="B47" s="127" t="s">
        <v>115</v>
      </c>
      <c r="C47" s="52"/>
      <c r="D47" s="129">
        <v>100</v>
      </c>
      <c r="E47" s="128" t="s">
        <v>81</v>
      </c>
      <c r="F47" s="52"/>
      <c r="G47" s="53"/>
      <c r="H47" s="54">
        <f t="shared" si="6"/>
        <v>0</v>
      </c>
      <c r="I47" s="53"/>
      <c r="J47" s="54">
        <f t="shared" si="0"/>
        <v>0</v>
      </c>
      <c r="K47" s="54">
        <f t="shared" si="1"/>
        <v>0</v>
      </c>
      <c r="L47" s="54">
        <f t="shared" si="2"/>
        <v>0</v>
      </c>
      <c r="M47" s="54">
        <f t="shared" si="3"/>
        <v>0</v>
      </c>
      <c r="N47" s="54">
        <f t="shared" si="4"/>
        <v>0</v>
      </c>
      <c r="O47" s="55">
        <f t="shared" si="5"/>
        <v>0</v>
      </c>
    </row>
    <row r="48" spans="1:15" s="8" customFormat="1" ht="51.75" customHeight="1" x14ac:dyDescent="0.25">
      <c r="A48" s="51">
        <v>35</v>
      </c>
      <c r="B48" s="127" t="s">
        <v>116</v>
      </c>
      <c r="C48" s="52"/>
      <c r="D48" s="129">
        <v>12</v>
      </c>
      <c r="E48" s="128" t="s">
        <v>81</v>
      </c>
      <c r="F48" s="52"/>
      <c r="G48" s="53"/>
      <c r="H48" s="54">
        <f t="shared" si="6"/>
        <v>0</v>
      </c>
      <c r="I48" s="53"/>
      <c r="J48" s="54">
        <f t="shared" si="0"/>
        <v>0</v>
      </c>
      <c r="K48" s="54">
        <f t="shared" si="1"/>
        <v>0</v>
      </c>
      <c r="L48" s="54">
        <f t="shared" si="2"/>
        <v>0</v>
      </c>
      <c r="M48" s="54">
        <f t="shared" si="3"/>
        <v>0</v>
      </c>
      <c r="N48" s="54">
        <f t="shared" si="4"/>
        <v>0</v>
      </c>
      <c r="O48" s="55">
        <f t="shared" si="5"/>
        <v>0</v>
      </c>
    </row>
    <row r="49" spans="1:15" s="8" customFormat="1" ht="51.75" customHeight="1" x14ac:dyDescent="0.25">
      <c r="A49" s="51">
        <v>36</v>
      </c>
      <c r="B49" s="127" t="s">
        <v>117</v>
      </c>
      <c r="C49" s="52"/>
      <c r="D49" s="129">
        <v>41</v>
      </c>
      <c r="E49" s="128" t="s">
        <v>141</v>
      </c>
      <c r="F49" s="52"/>
      <c r="G49" s="53"/>
      <c r="H49" s="54">
        <f t="shared" si="6"/>
        <v>0</v>
      </c>
      <c r="I49" s="53"/>
      <c r="J49" s="54">
        <f t="shared" si="0"/>
        <v>0</v>
      </c>
      <c r="K49" s="54">
        <f t="shared" si="1"/>
        <v>0</v>
      </c>
      <c r="L49" s="54">
        <f t="shared" si="2"/>
        <v>0</v>
      </c>
      <c r="M49" s="54">
        <f t="shared" si="3"/>
        <v>0</v>
      </c>
      <c r="N49" s="54">
        <f t="shared" si="4"/>
        <v>0</v>
      </c>
      <c r="O49" s="55">
        <f t="shared" si="5"/>
        <v>0</v>
      </c>
    </row>
    <row r="50" spans="1:15" s="8" customFormat="1" ht="51.75" customHeight="1" x14ac:dyDescent="0.25">
      <c r="A50" s="51">
        <v>37</v>
      </c>
      <c r="B50" s="127" t="s">
        <v>118</v>
      </c>
      <c r="C50" s="52"/>
      <c r="D50" s="129">
        <v>20</v>
      </c>
      <c r="E50" s="128" t="s">
        <v>81</v>
      </c>
      <c r="F50" s="52"/>
      <c r="G50" s="53"/>
      <c r="H50" s="54">
        <f t="shared" si="6"/>
        <v>0</v>
      </c>
      <c r="I50" s="53"/>
      <c r="J50" s="54">
        <f t="shared" si="0"/>
        <v>0</v>
      </c>
      <c r="K50" s="54">
        <f t="shared" si="1"/>
        <v>0</v>
      </c>
      <c r="L50" s="54">
        <f t="shared" si="2"/>
        <v>0</v>
      </c>
      <c r="M50" s="54">
        <f t="shared" si="3"/>
        <v>0</v>
      </c>
      <c r="N50" s="54">
        <f t="shared" si="4"/>
        <v>0</v>
      </c>
      <c r="O50" s="55">
        <f t="shared" si="5"/>
        <v>0</v>
      </c>
    </row>
    <row r="51" spans="1:15" s="8" customFormat="1" ht="51.75" customHeight="1" x14ac:dyDescent="0.25">
      <c r="A51" s="51">
        <v>38</v>
      </c>
      <c r="B51" s="127" t="s">
        <v>119</v>
      </c>
      <c r="C51" s="52"/>
      <c r="D51" s="129">
        <v>2</v>
      </c>
      <c r="E51" s="128" t="s">
        <v>81</v>
      </c>
      <c r="F51" s="52"/>
      <c r="G51" s="53"/>
      <c r="H51" s="54">
        <f t="shared" si="6"/>
        <v>0</v>
      </c>
      <c r="I51" s="53"/>
      <c r="J51" s="54">
        <f t="shared" si="0"/>
        <v>0</v>
      </c>
      <c r="K51" s="54">
        <f t="shared" si="1"/>
        <v>0</v>
      </c>
      <c r="L51" s="54">
        <f t="shared" si="2"/>
        <v>0</v>
      </c>
      <c r="M51" s="54">
        <f t="shared" si="3"/>
        <v>0</v>
      </c>
      <c r="N51" s="54">
        <f t="shared" si="4"/>
        <v>0</v>
      </c>
      <c r="O51" s="55">
        <f t="shared" si="5"/>
        <v>0</v>
      </c>
    </row>
    <row r="52" spans="1:15" s="8" customFormat="1" ht="51.75" customHeight="1" x14ac:dyDescent="0.25">
      <c r="A52" s="51">
        <v>39</v>
      </c>
      <c r="B52" s="127" t="s">
        <v>120</v>
      </c>
      <c r="C52" s="52"/>
      <c r="D52" s="129">
        <v>44</v>
      </c>
      <c r="E52" s="128" t="s">
        <v>81</v>
      </c>
      <c r="F52" s="52"/>
      <c r="G52" s="53"/>
      <c r="H52" s="54">
        <f t="shared" si="6"/>
        <v>0</v>
      </c>
      <c r="I52" s="53"/>
      <c r="J52" s="54">
        <f t="shared" si="0"/>
        <v>0</v>
      </c>
      <c r="K52" s="54">
        <f t="shared" si="1"/>
        <v>0</v>
      </c>
      <c r="L52" s="54">
        <f t="shared" si="2"/>
        <v>0</v>
      </c>
      <c r="M52" s="54">
        <f t="shared" si="3"/>
        <v>0</v>
      </c>
      <c r="N52" s="54">
        <f t="shared" si="4"/>
        <v>0</v>
      </c>
      <c r="O52" s="55">
        <f t="shared" si="5"/>
        <v>0</v>
      </c>
    </row>
    <row r="53" spans="1:15" s="8" customFormat="1" ht="51.75" customHeight="1" x14ac:dyDescent="0.25">
      <c r="A53" s="51">
        <v>40</v>
      </c>
      <c r="B53" s="127" t="s">
        <v>121</v>
      </c>
      <c r="C53" s="52"/>
      <c r="D53" s="129">
        <v>20</v>
      </c>
      <c r="E53" s="128" t="s">
        <v>81</v>
      </c>
      <c r="F53" s="52"/>
      <c r="G53" s="53"/>
      <c r="H53" s="54">
        <f t="shared" si="6"/>
        <v>0</v>
      </c>
      <c r="I53" s="53"/>
      <c r="J53" s="54">
        <f t="shared" si="0"/>
        <v>0</v>
      </c>
      <c r="K53" s="54">
        <f t="shared" si="1"/>
        <v>0</v>
      </c>
      <c r="L53" s="54">
        <f t="shared" si="2"/>
        <v>0</v>
      </c>
      <c r="M53" s="54">
        <f t="shared" si="3"/>
        <v>0</v>
      </c>
      <c r="N53" s="54">
        <f t="shared" si="4"/>
        <v>0</v>
      </c>
      <c r="O53" s="55">
        <f t="shared" si="5"/>
        <v>0</v>
      </c>
    </row>
    <row r="54" spans="1:15" s="8" customFormat="1" ht="51.75" customHeight="1" x14ac:dyDescent="0.25">
      <c r="A54" s="51">
        <v>41</v>
      </c>
      <c r="B54" s="127" t="s">
        <v>122</v>
      </c>
      <c r="C54" s="52"/>
      <c r="D54" s="129">
        <v>100</v>
      </c>
      <c r="E54" s="128" t="s">
        <v>139</v>
      </c>
      <c r="F54" s="52"/>
      <c r="G54" s="53"/>
      <c r="H54" s="54">
        <f t="shared" si="6"/>
        <v>0</v>
      </c>
      <c r="I54" s="53"/>
      <c r="J54" s="54">
        <f t="shared" si="0"/>
        <v>0</v>
      </c>
      <c r="K54" s="54">
        <f t="shared" si="1"/>
        <v>0</v>
      </c>
      <c r="L54" s="54">
        <f t="shared" si="2"/>
        <v>0</v>
      </c>
      <c r="M54" s="54">
        <f t="shared" si="3"/>
        <v>0</v>
      </c>
      <c r="N54" s="54">
        <f t="shared" si="4"/>
        <v>0</v>
      </c>
      <c r="O54" s="55">
        <f t="shared" si="5"/>
        <v>0</v>
      </c>
    </row>
    <row r="55" spans="1:15" s="8" customFormat="1" ht="51.75" customHeight="1" x14ac:dyDescent="0.25">
      <c r="A55" s="51">
        <v>42</v>
      </c>
      <c r="B55" s="127" t="s">
        <v>123</v>
      </c>
      <c r="C55" s="52"/>
      <c r="D55" s="129">
        <v>70</v>
      </c>
      <c r="E55" s="128" t="s">
        <v>81</v>
      </c>
      <c r="F55" s="52"/>
      <c r="G55" s="53"/>
      <c r="H55" s="54">
        <f t="shared" si="6"/>
        <v>0</v>
      </c>
      <c r="I55" s="53"/>
      <c r="J55" s="54">
        <f t="shared" si="0"/>
        <v>0</v>
      </c>
      <c r="K55" s="54">
        <f t="shared" si="1"/>
        <v>0</v>
      </c>
      <c r="L55" s="54">
        <f t="shared" si="2"/>
        <v>0</v>
      </c>
      <c r="M55" s="54">
        <f t="shared" si="3"/>
        <v>0</v>
      </c>
      <c r="N55" s="54">
        <f t="shared" si="4"/>
        <v>0</v>
      </c>
      <c r="O55" s="55">
        <f t="shared" si="5"/>
        <v>0</v>
      </c>
    </row>
    <row r="56" spans="1:15" s="8" customFormat="1" ht="51.75" customHeight="1" x14ac:dyDescent="0.25">
      <c r="A56" s="51">
        <v>43</v>
      </c>
      <c r="B56" s="127" t="s">
        <v>124</v>
      </c>
      <c r="C56" s="52"/>
      <c r="D56" s="129">
        <v>50</v>
      </c>
      <c r="E56" s="128" t="s">
        <v>81</v>
      </c>
      <c r="F56" s="52"/>
      <c r="G56" s="53"/>
      <c r="H56" s="54">
        <f t="shared" si="6"/>
        <v>0</v>
      </c>
      <c r="I56" s="53"/>
      <c r="J56" s="54">
        <f t="shared" si="0"/>
        <v>0</v>
      </c>
      <c r="K56" s="54">
        <f t="shared" si="1"/>
        <v>0</v>
      </c>
      <c r="L56" s="54">
        <f t="shared" si="2"/>
        <v>0</v>
      </c>
      <c r="M56" s="54">
        <f t="shared" si="3"/>
        <v>0</v>
      </c>
      <c r="N56" s="54">
        <f t="shared" si="4"/>
        <v>0</v>
      </c>
      <c r="O56" s="55">
        <f t="shared" si="5"/>
        <v>0</v>
      </c>
    </row>
    <row r="57" spans="1:15" s="8" customFormat="1" ht="51.75" customHeight="1" x14ac:dyDescent="0.25">
      <c r="A57" s="51">
        <v>44</v>
      </c>
      <c r="B57" s="127" t="s">
        <v>125</v>
      </c>
      <c r="C57" s="52"/>
      <c r="D57" s="129">
        <v>30</v>
      </c>
      <c r="E57" s="128" t="s">
        <v>140</v>
      </c>
      <c r="F57" s="52"/>
      <c r="G57" s="53"/>
      <c r="H57" s="54">
        <f t="shared" si="6"/>
        <v>0</v>
      </c>
      <c r="I57" s="53"/>
      <c r="J57" s="54">
        <f t="shared" si="0"/>
        <v>0</v>
      </c>
      <c r="K57" s="54">
        <f t="shared" si="1"/>
        <v>0</v>
      </c>
      <c r="L57" s="54">
        <f t="shared" si="2"/>
        <v>0</v>
      </c>
      <c r="M57" s="54">
        <f t="shared" si="3"/>
        <v>0</v>
      </c>
      <c r="N57" s="54">
        <f t="shared" si="4"/>
        <v>0</v>
      </c>
      <c r="O57" s="55">
        <f t="shared" si="5"/>
        <v>0</v>
      </c>
    </row>
    <row r="58" spans="1:15" s="8" customFormat="1" ht="51.75" customHeight="1" x14ac:dyDescent="0.25">
      <c r="A58" s="51">
        <v>45</v>
      </c>
      <c r="B58" s="127" t="s">
        <v>126</v>
      </c>
      <c r="C58" s="52"/>
      <c r="D58" s="129">
        <v>25</v>
      </c>
      <c r="E58" s="128" t="s">
        <v>81</v>
      </c>
      <c r="F58" s="52"/>
      <c r="G58" s="53"/>
      <c r="H58" s="54">
        <f t="shared" si="6"/>
        <v>0</v>
      </c>
      <c r="I58" s="53"/>
      <c r="J58" s="54">
        <f t="shared" si="0"/>
        <v>0</v>
      </c>
      <c r="K58" s="54">
        <f t="shared" si="1"/>
        <v>0</v>
      </c>
      <c r="L58" s="54">
        <f t="shared" si="2"/>
        <v>0</v>
      </c>
      <c r="M58" s="54">
        <f t="shared" si="3"/>
        <v>0</v>
      </c>
      <c r="N58" s="54">
        <f t="shared" si="4"/>
        <v>0</v>
      </c>
      <c r="O58" s="55">
        <f t="shared" si="5"/>
        <v>0</v>
      </c>
    </row>
    <row r="59" spans="1:15" s="8" customFormat="1" ht="51.75" customHeight="1" x14ac:dyDescent="0.25">
      <c r="A59" s="51">
        <v>46</v>
      </c>
      <c r="B59" s="127" t="s">
        <v>127</v>
      </c>
      <c r="C59" s="52"/>
      <c r="D59" s="129">
        <v>20</v>
      </c>
      <c r="E59" s="128" t="s">
        <v>81</v>
      </c>
      <c r="F59" s="52"/>
      <c r="G59" s="53"/>
      <c r="H59" s="54">
        <f t="shared" si="6"/>
        <v>0</v>
      </c>
      <c r="I59" s="53"/>
      <c r="J59" s="54">
        <f t="shared" si="0"/>
        <v>0</v>
      </c>
      <c r="K59" s="54">
        <f t="shared" si="1"/>
        <v>0</v>
      </c>
      <c r="L59" s="54">
        <f t="shared" si="2"/>
        <v>0</v>
      </c>
      <c r="M59" s="54">
        <f t="shared" si="3"/>
        <v>0</v>
      </c>
      <c r="N59" s="54">
        <f t="shared" si="4"/>
        <v>0</v>
      </c>
      <c r="O59" s="55">
        <f t="shared" si="5"/>
        <v>0</v>
      </c>
    </row>
    <row r="60" spans="1:15" s="8" customFormat="1" ht="51.75" customHeight="1" x14ac:dyDescent="0.25">
      <c r="A60" s="51">
        <v>47</v>
      </c>
      <c r="B60" s="127" t="s">
        <v>128</v>
      </c>
      <c r="C60" s="52"/>
      <c r="D60" s="129">
        <v>81</v>
      </c>
      <c r="E60" s="128" t="s">
        <v>144</v>
      </c>
      <c r="F60" s="52"/>
      <c r="G60" s="53"/>
      <c r="H60" s="54">
        <f t="shared" si="6"/>
        <v>0</v>
      </c>
      <c r="I60" s="53"/>
      <c r="J60" s="54">
        <f t="shared" si="0"/>
        <v>0</v>
      </c>
      <c r="K60" s="54">
        <f t="shared" si="1"/>
        <v>0</v>
      </c>
      <c r="L60" s="54">
        <f t="shared" si="2"/>
        <v>0</v>
      </c>
      <c r="M60" s="54">
        <f t="shared" si="3"/>
        <v>0</v>
      </c>
      <c r="N60" s="54">
        <f t="shared" si="4"/>
        <v>0</v>
      </c>
      <c r="O60" s="55">
        <f t="shared" si="5"/>
        <v>0</v>
      </c>
    </row>
    <row r="61" spans="1:15" s="8" customFormat="1" ht="51.75" customHeight="1" x14ac:dyDescent="0.25">
      <c r="A61" s="51">
        <v>48</v>
      </c>
      <c r="B61" s="127" t="s">
        <v>129</v>
      </c>
      <c r="C61" s="52"/>
      <c r="D61" s="129">
        <v>20</v>
      </c>
      <c r="E61" s="128" t="s">
        <v>140</v>
      </c>
      <c r="F61" s="52"/>
      <c r="G61" s="53"/>
      <c r="H61" s="54">
        <f t="shared" si="6"/>
        <v>0</v>
      </c>
      <c r="I61" s="53"/>
      <c r="J61" s="54">
        <f t="shared" si="0"/>
        <v>0</v>
      </c>
      <c r="K61" s="54">
        <f t="shared" si="1"/>
        <v>0</v>
      </c>
      <c r="L61" s="54">
        <f t="shared" si="2"/>
        <v>0</v>
      </c>
      <c r="M61" s="54">
        <f t="shared" si="3"/>
        <v>0</v>
      </c>
      <c r="N61" s="54">
        <f t="shared" si="4"/>
        <v>0</v>
      </c>
      <c r="O61" s="55">
        <f t="shared" si="5"/>
        <v>0</v>
      </c>
    </row>
    <row r="62" spans="1:15" s="8" customFormat="1" ht="51.75" customHeight="1" x14ac:dyDescent="0.25">
      <c r="A62" s="51">
        <v>49</v>
      </c>
      <c r="B62" s="127" t="s">
        <v>130</v>
      </c>
      <c r="C62" s="52"/>
      <c r="D62" s="129">
        <v>3</v>
      </c>
      <c r="E62" s="128" t="s">
        <v>81</v>
      </c>
      <c r="F62" s="52"/>
      <c r="G62" s="53"/>
      <c r="H62" s="54">
        <f t="shared" si="6"/>
        <v>0</v>
      </c>
      <c r="I62" s="53"/>
      <c r="J62" s="54">
        <f t="shared" si="0"/>
        <v>0</v>
      </c>
      <c r="K62" s="54">
        <f t="shared" si="1"/>
        <v>0</v>
      </c>
      <c r="L62" s="54">
        <f t="shared" si="2"/>
        <v>0</v>
      </c>
      <c r="M62" s="54">
        <f t="shared" si="3"/>
        <v>0</v>
      </c>
      <c r="N62" s="54">
        <f t="shared" si="4"/>
        <v>0</v>
      </c>
      <c r="O62" s="55">
        <f t="shared" si="5"/>
        <v>0</v>
      </c>
    </row>
    <row r="63" spans="1:15" s="8" customFormat="1" ht="51.75" customHeight="1" x14ac:dyDescent="0.25">
      <c r="A63" s="51">
        <v>50</v>
      </c>
      <c r="B63" s="127" t="s">
        <v>131</v>
      </c>
      <c r="C63" s="52"/>
      <c r="D63" s="129">
        <v>15</v>
      </c>
      <c r="E63" s="128" t="s">
        <v>81</v>
      </c>
      <c r="F63" s="52"/>
      <c r="G63" s="53"/>
      <c r="H63" s="54">
        <f t="shared" si="6"/>
        <v>0</v>
      </c>
      <c r="I63" s="53"/>
      <c r="J63" s="54">
        <f t="shared" si="0"/>
        <v>0</v>
      </c>
      <c r="K63" s="54">
        <f t="shared" si="1"/>
        <v>0</v>
      </c>
      <c r="L63" s="54">
        <f t="shared" si="2"/>
        <v>0</v>
      </c>
      <c r="M63" s="54">
        <f t="shared" si="3"/>
        <v>0</v>
      </c>
      <c r="N63" s="54">
        <f t="shared" si="4"/>
        <v>0</v>
      </c>
      <c r="O63" s="55">
        <f t="shared" si="5"/>
        <v>0</v>
      </c>
    </row>
    <row r="64" spans="1:15" s="8" customFormat="1" ht="51.75" customHeight="1" x14ac:dyDescent="0.25">
      <c r="A64" s="51">
        <v>51</v>
      </c>
      <c r="B64" s="127" t="s">
        <v>132</v>
      </c>
      <c r="C64" s="52"/>
      <c r="D64" s="129">
        <v>10</v>
      </c>
      <c r="E64" s="128" t="s">
        <v>144</v>
      </c>
      <c r="F64" s="52"/>
      <c r="G64" s="53"/>
      <c r="H64" s="54">
        <f t="shared" si="6"/>
        <v>0</v>
      </c>
      <c r="I64" s="53"/>
      <c r="J64" s="54">
        <f t="shared" si="0"/>
        <v>0</v>
      </c>
      <c r="K64" s="54">
        <f t="shared" si="1"/>
        <v>0</v>
      </c>
      <c r="L64" s="54">
        <f t="shared" si="2"/>
        <v>0</v>
      </c>
      <c r="M64" s="54">
        <f t="shared" si="3"/>
        <v>0</v>
      </c>
      <c r="N64" s="54">
        <f t="shared" si="4"/>
        <v>0</v>
      </c>
      <c r="O64" s="55">
        <f t="shared" si="5"/>
        <v>0</v>
      </c>
    </row>
    <row r="65" spans="1:15" s="8" customFormat="1" ht="51.75" customHeight="1" x14ac:dyDescent="0.25">
      <c r="A65" s="51">
        <v>52</v>
      </c>
      <c r="B65" s="127" t="s">
        <v>133</v>
      </c>
      <c r="C65" s="52"/>
      <c r="D65" s="129">
        <v>20</v>
      </c>
      <c r="E65" s="128" t="s">
        <v>140</v>
      </c>
      <c r="F65" s="52"/>
      <c r="G65" s="53"/>
      <c r="H65" s="54">
        <f t="shared" si="6"/>
        <v>0</v>
      </c>
      <c r="I65" s="53"/>
      <c r="J65" s="54">
        <f t="shared" si="0"/>
        <v>0</v>
      </c>
      <c r="K65" s="54">
        <f t="shared" si="1"/>
        <v>0</v>
      </c>
      <c r="L65" s="54">
        <f t="shared" si="2"/>
        <v>0</v>
      </c>
      <c r="M65" s="54">
        <f t="shared" si="3"/>
        <v>0</v>
      </c>
      <c r="N65" s="54">
        <f t="shared" si="4"/>
        <v>0</v>
      </c>
      <c r="O65" s="55">
        <f t="shared" si="5"/>
        <v>0</v>
      </c>
    </row>
    <row r="66" spans="1:15" s="8" customFormat="1" ht="51.75" customHeight="1" x14ac:dyDescent="0.25">
      <c r="A66" s="51">
        <v>53</v>
      </c>
      <c r="B66" s="127" t="s">
        <v>134</v>
      </c>
      <c r="C66" s="52"/>
      <c r="D66" s="129">
        <v>300</v>
      </c>
      <c r="E66" s="128" t="s">
        <v>140</v>
      </c>
      <c r="F66" s="52"/>
      <c r="G66" s="53"/>
      <c r="H66" s="54">
        <f t="shared" si="6"/>
        <v>0</v>
      </c>
      <c r="I66" s="53"/>
      <c r="J66" s="54">
        <f t="shared" si="0"/>
        <v>0</v>
      </c>
      <c r="K66" s="54">
        <f t="shared" si="1"/>
        <v>0</v>
      </c>
      <c r="L66" s="54">
        <f t="shared" si="2"/>
        <v>0</v>
      </c>
      <c r="M66" s="54">
        <f t="shared" si="3"/>
        <v>0</v>
      </c>
      <c r="N66" s="54">
        <f t="shared" si="4"/>
        <v>0</v>
      </c>
      <c r="O66" s="55">
        <f t="shared" si="5"/>
        <v>0</v>
      </c>
    </row>
    <row r="67" spans="1:15" s="8" customFormat="1" ht="51.75" customHeight="1" x14ac:dyDescent="0.25">
      <c r="A67" s="51">
        <v>54</v>
      </c>
      <c r="B67" s="127" t="s">
        <v>135</v>
      </c>
      <c r="C67" s="52"/>
      <c r="D67" s="129">
        <v>70</v>
      </c>
      <c r="E67" s="128" t="s">
        <v>81</v>
      </c>
      <c r="F67" s="52"/>
      <c r="G67" s="53"/>
      <c r="H67" s="54">
        <f t="shared" si="6"/>
        <v>0</v>
      </c>
      <c r="I67" s="53"/>
      <c r="J67" s="54">
        <f t="shared" si="0"/>
        <v>0</v>
      </c>
      <c r="K67" s="54">
        <f t="shared" si="1"/>
        <v>0</v>
      </c>
      <c r="L67" s="54">
        <f t="shared" si="2"/>
        <v>0</v>
      </c>
      <c r="M67" s="54">
        <f t="shared" si="3"/>
        <v>0</v>
      </c>
      <c r="N67" s="54">
        <f t="shared" si="4"/>
        <v>0</v>
      </c>
      <c r="O67" s="55">
        <f t="shared" si="5"/>
        <v>0</v>
      </c>
    </row>
    <row r="68" spans="1:15" s="8" customFormat="1" ht="51.75" customHeight="1" x14ac:dyDescent="0.25">
      <c r="A68" s="51">
        <v>55</v>
      </c>
      <c r="B68" s="127" t="s">
        <v>136</v>
      </c>
      <c r="C68" s="52"/>
      <c r="D68" s="129">
        <v>40</v>
      </c>
      <c r="E68" s="128" t="s">
        <v>139</v>
      </c>
      <c r="F68" s="52"/>
      <c r="G68" s="53"/>
      <c r="H68" s="54">
        <f t="shared" si="6"/>
        <v>0</v>
      </c>
      <c r="I68" s="53"/>
      <c r="J68" s="54">
        <f t="shared" si="0"/>
        <v>0</v>
      </c>
      <c r="K68" s="54">
        <f t="shared" si="1"/>
        <v>0</v>
      </c>
      <c r="L68" s="54">
        <f t="shared" si="2"/>
        <v>0</v>
      </c>
      <c r="M68" s="54">
        <f t="shared" si="3"/>
        <v>0</v>
      </c>
      <c r="N68" s="54">
        <f t="shared" si="4"/>
        <v>0</v>
      </c>
      <c r="O68" s="55">
        <f t="shared" si="5"/>
        <v>0</v>
      </c>
    </row>
    <row r="69" spans="1:15" s="8" customFormat="1" ht="51.75" customHeight="1" x14ac:dyDescent="0.25">
      <c r="A69" s="51">
        <v>56</v>
      </c>
      <c r="B69" s="127" t="s">
        <v>137</v>
      </c>
      <c r="C69" s="52"/>
      <c r="D69" s="129">
        <v>60</v>
      </c>
      <c r="E69" s="128" t="s">
        <v>140</v>
      </c>
      <c r="F69" s="52"/>
      <c r="G69" s="53"/>
      <c r="H69" s="54">
        <f t="shared" si="6"/>
        <v>0</v>
      </c>
      <c r="I69" s="53"/>
      <c r="J69" s="54">
        <f t="shared" si="0"/>
        <v>0</v>
      </c>
      <c r="K69" s="54">
        <f t="shared" si="1"/>
        <v>0</v>
      </c>
      <c r="L69" s="54">
        <f t="shared" si="2"/>
        <v>0</v>
      </c>
      <c r="M69" s="54">
        <f t="shared" si="3"/>
        <v>0</v>
      </c>
      <c r="N69" s="54">
        <f t="shared" si="4"/>
        <v>0</v>
      </c>
      <c r="O69" s="55">
        <f t="shared" si="5"/>
        <v>0</v>
      </c>
    </row>
    <row r="70" spans="1:15" s="8" customFormat="1" ht="51.75" customHeight="1" x14ac:dyDescent="0.25">
      <c r="A70" s="51">
        <v>57</v>
      </c>
      <c r="B70" s="127" t="s">
        <v>138</v>
      </c>
      <c r="C70" s="50"/>
      <c r="D70" s="129">
        <v>5</v>
      </c>
      <c r="E70" s="128" t="s">
        <v>81</v>
      </c>
      <c r="F70" s="52"/>
      <c r="G70" s="53"/>
      <c r="H70" s="54">
        <f t="shared" si="6"/>
        <v>0</v>
      </c>
      <c r="I70" s="53"/>
      <c r="J70" s="54">
        <f t="shared" si="0"/>
        <v>0</v>
      </c>
      <c r="K70" s="54">
        <f t="shared" si="1"/>
        <v>0</v>
      </c>
      <c r="L70" s="125">
        <f t="shared" si="2"/>
        <v>0</v>
      </c>
      <c r="M70" s="125">
        <f t="shared" si="3"/>
        <v>0</v>
      </c>
      <c r="N70" s="125">
        <f t="shared" si="4"/>
        <v>0</v>
      </c>
      <c r="O70" s="126">
        <f t="shared" si="5"/>
        <v>0</v>
      </c>
    </row>
    <row r="71" spans="1:15" s="8" customFormat="1" ht="42" customHeight="1" thickBot="1" x14ac:dyDescent="0.3">
      <c r="A71" s="73" t="s">
        <v>26</v>
      </c>
      <c r="B71" s="74"/>
      <c r="C71" s="74"/>
      <c r="D71" s="74"/>
      <c r="E71" s="74"/>
      <c r="F71" s="74"/>
      <c r="G71" s="74"/>
      <c r="H71" s="74"/>
      <c r="I71" s="74"/>
      <c r="J71" s="74"/>
      <c r="K71" s="74"/>
      <c r="L71" s="63" t="s">
        <v>27</v>
      </c>
      <c r="M71" s="64"/>
      <c r="N71" s="64"/>
      <c r="O71" s="56">
        <f>SUMIF(G:G,0%,L:L)+SUMIF(G:G,"",L:L)</f>
        <v>0</v>
      </c>
    </row>
    <row r="72" spans="1:15" s="8" customFormat="1" ht="39" customHeight="1" x14ac:dyDescent="0.25">
      <c r="A72" s="89" t="s">
        <v>78</v>
      </c>
      <c r="B72" s="90"/>
      <c r="C72" s="90"/>
      <c r="D72" s="90"/>
      <c r="E72" s="90"/>
      <c r="F72" s="90"/>
      <c r="G72" s="90"/>
      <c r="H72" s="90"/>
      <c r="I72" s="90"/>
      <c r="J72" s="90"/>
      <c r="K72" s="91"/>
      <c r="L72" s="61" t="s">
        <v>28</v>
      </c>
      <c r="M72" s="62"/>
      <c r="N72" s="62"/>
      <c r="O72" s="29">
        <f>SUMIF(G:G,5%,L:L)</f>
        <v>0</v>
      </c>
    </row>
    <row r="73" spans="1:15" s="8" customFormat="1" ht="30" customHeight="1" x14ac:dyDescent="0.25">
      <c r="A73" s="92"/>
      <c r="B73" s="93"/>
      <c r="C73" s="93"/>
      <c r="D73" s="93"/>
      <c r="E73" s="93"/>
      <c r="F73" s="93"/>
      <c r="G73" s="93"/>
      <c r="H73" s="93"/>
      <c r="I73" s="93"/>
      <c r="J73" s="93"/>
      <c r="K73" s="94"/>
      <c r="L73" s="61" t="s">
        <v>29</v>
      </c>
      <c r="M73" s="62"/>
      <c r="N73" s="62"/>
      <c r="O73" s="29">
        <f>SUMIF(G:G,19%,L:L)</f>
        <v>0</v>
      </c>
    </row>
    <row r="74" spans="1:15" s="8" customFormat="1" ht="30" customHeight="1" x14ac:dyDescent="0.25">
      <c r="A74" s="92"/>
      <c r="B74" s="93"/>
      <c r="C74" s="93"/>
      <c r="D74" s="93"/>
      <c r="E74" s="93"/>
      <c r="F74" s="93"/>
      <c r="G74" s="93"/>
      <c r="H74" s="93"/>
      <c r="I74" s="93"/>
      <c r="J74" s="93"/>
      <c r="K74" s="94"/>
      <c r="L74" s="59" t="s">
        <v>22</v>
      </c>
      <c r="M74" s="60"/>
      <c r="N74" s="60"/>
      <c r="O74" s="30">
        <f>SUM(O71:O73)</f>
        <v>0</v>
      </c>
    </row>
    <row r="75" spans="1:15" s="8" customFormat="1" ht="30" customHeight="1" x14ac:dyDescent="0.25">
      <c r="A75" s="92"/>
      <c r="B75" s="93"/>
      <c r="C75" s="93"/>
      <c r="D75" s="93"/>
      <c r="E75" s="93"/>
      <c r="F75" s="93"/>
      <c r="G75" s="93"/>
      <c r="H75" s="93"/>
      <c r="I75" s="93"/>
      <c r="J75" s="93"/>
      <c r="K75" s="94"/>
      <c r="L75" s="57" t="s">
        <v>30</v>
      </c>
      <c r="M75" s="58"/>
      <c r="N75" s="58"/>
      <c r="O75" s="31">
        <f>SUMIF(G:G,5%,M:M)</f>
        <v>0</v>
      </c>
    </row>
    <row r="76" spans="1:15" s="8" customFormat="1" ht="30" customHeight="1" x14ac:dyDescent="0.25">
      <c r="A76" s="92"/>
      <c r="B76" s="93"/>
      <c r="C76" s="93"/>
      <c r="D76" s="93"/>
      <c r="E76" s="93"/>
      <c r="F76" s="93"/>
      <c r="G76" s="93"/>
      <c r="H76" s="93"/>
      <c r="I76" s="93"/>
      <c r="J76" s="93"/>
      <c r="K76" s="94"/>
      <c r="L76" s="57" t="s">
        <v>31</v>
      </c>
      <c r="M76" s="58"/>
      <c r="N76" s="58"/>
      <c r="O76" s="31">
        <f>SUMIF(G:G,19%,M:M)</f>
        <v>0</v>
      </c>
    </row>
    <row r="77" spans="1:15" s="8" customFormat="1" ht="30" customHeight="1" x14ac:dyDescent="0.25">
      <c r="A77" s="92"/>
      <c r="B77" s="93"/>
      <c r="C77" s="93"/>
      <c r="D77" s="93"/>
      <c r="E77" s="93"/>
      <c r="F77" s="93"/>
      <c r="G77" s="93"/>
      <c r="H77" s="93"/>
      <c r="I77" s="93"/>
      <c r="J77" s="93"/>
      <c r="K77" s="94"/>
      <c r="L77" s="59" t="s">
        <v>32</v>
      </c>
      <c r="M77" s="60"/>
      <c r="N77" s="60"/>
      <c r="O77" s="30">
        <f>SUM(O75:O76)</f>
        <v>0</v>
      </c>
    </row>
    <row r="78" spans="1:15" s="8" customFormat="1" ht="30" customHeight="1" x14ac:dyDescent="0.25">
      <c r="A78" s="92"/>
      <c r="B78" s="93"/>
      <c r="C78" s="93"/>
      <c r="D78" s="93"/>
      <c r="E78" s="93"/>
      <c r="F78" s="93"/>
      <c r="G78" s="93"/>
      <c r="H78" s="93"/>
      <c r="I78" s="93"/>
      <c r="J78" s="93"/>
      <c r="K78" s="94"/>
      <c r="L78" s="61" t="s">
        <v>33</v>
      </c>
      <c r="M78" s="62"/>
      <c r="N78" s="62"/>
      <c r="O78" s="29">
        <f>SUMIF(I:I,8%,N:N)</f>
        <v>0</v>
      </c>
    </row>
    <row r="79" spans="1:15" s="8" customFormat="1" ht="37.5" customHeight="1" x14ac:dyDescent="0.25">
      <c r="A79" s="92"/>
      <c r="B79" s="93"/>
      <c r="C79" s="93"/>
      <c r="D79" s="93"/>
      <c r="E79" s="93"/>
      <c r="F79" s="93"/>
      <c r="G79" s="93"/>
      <c r="H79" s="93"/>
      <c r="I79" s="93"/>
      <c r="J79" s="93"/>
      <c r="K79" s="94"/>
      <c r="L79" s="101" t="s">
        <v>34</v>
      </c>
      <c r="M79" s="102"/>
      <c r="N79" s="102"/>
      <c r="O79" s="30">
        <f>SUM(O78)</f>
        <v>0</v>
      </c>
    </row>
    <row r="80" spans="1:15" s="8" customFormat="1" ht="32.25" customHeight="1" thickBot="1" x14ac:dyDescent="0.3">
      <c r="A80" s="95"/>
      <c r="B80" s="96"/>
      <c r="C80" s="96"/>
      <c r="D80" s="96"/>
      <c r="E80" s="96"/>
      <c r="F80" s="96"/>
      <c r="G80" s="96"/>
      <c r="H80" s="96"/>
      <c r="I80" s="96"/>
      <c r="J80" s="96"/>
      <c r="K80" s="97"/>
      <c r="L80" s="99" t="s">
        <v>35</v>
      </c>
      <c r="M80" s="100"/>
      <c r="N80" s="100"/>
      <c r="O80" s="32">
        <f>+O74+O77+O79</f>
        <v>0</v>
      </c>
    </row>
    <row r="82" spans="1:17" ht="50.1" customHeight="1" thickBot="1" x14ac:dyDescent="0.3">
      <c r="B82" s="98"/>
      <c r="C82" s="98"/>
    </row>
    <row r="83" spans="1:17" x14ac:dyDescent="0.25">
      <c r="B83" s="88" t="s">
        <v>36</v>
      </c>
      <c r="C83" s="88"/>
    </row>
    <row r="84" spans="1:17" ht="15" customHeight="1" x14ac:dyDescent="0.25">
      <c r="M84" s="34"/>
      <c r="N84" s="35"/>
      <c r="O84" s="36"/>
    </row>
    <row r="85" spans="1:17" ht="15.75" customHeight="1" x14ac:dyDescent="0.25">
      <c r="M85" s="34"/>
      <c r="N85" s="35"/>
      <c r="O85" s="36"/>
    </row>
    <row r="86" spans="1:17" ht="15" customHeight="1" x14ac:dyDescent="0.25">
      <c r="A86" s="9" t="s">
        <v>37</v>
      </c>
      <c r="M86" s="34"/>
      <c r="N86" s="35"/>
      <c r="O86" s="36"/>
    </row>
    <row r="87" spans="1:17" x14ac:dyDescent="0.25">
      <c r="A87" s="87" t="s">
        <v>38</v>
      </c>
      <c r="B87" s="87"/>
      <c r="C87" s="87"/>
      <c r="D87" s="87"/>
      <c r="E87" s="87"/>
      <c r="F87" s="87"/>
      <c r="G87" s="87"/>
      <c r="H87" s="87"/>
      <c r="I87" s="87"/>
      <c r="J87" s="87"/>
      <c r="K87" s="87"/>
      <c r="L87" s="87"/>
      <c r="M87" s="87"/>
      <c r="N87" s="87"/>
      <c r="O87" s="87"/>
      <c r="P87" s="1"/>
      <c r="Q87" s="1"/>
    </row>
    <row r="88" spans="1:17" ht="15" customHeight="1" x14ac:dyDescent="0.25">
      <c r="A88" s="86" t="s">
        <v>39</v>
      </c>
      <c r="B88" s="86"/>
      <c r="C88" s="86"/>
      <c r="D88" s="86"/>
      <c r="E88" s="86"/>
      <c r="F88" s="86"/>
      <c r="G88" s="86"/>
      <c r="H88" s="86"/>
      <c r="I88" s="86"/>
      <c r="J88" s="86"/>
      <c r="K88" s="86"/>
      <c r="L88" s="86"/>
      <c r="M88" s="86"/>
      <c r="N88" s="86"/>
      <c r="O88" s="86"/>
      <c r="P88" s="33"/>
      <c r="Q88" s="33"/>
    </row>
    <row r="89" spans="1:17" x14ac:dyDescent="0.25">
      <c r="A89" s="85" t="s">
        <v>40</v>
      </c>
      <c r="B89" s="85"/>
      <c r="C89" s="85"/>
      <c r="D89" s="85"/>
      <c r="E89" s="85"/>
      <c r="F89" s="85"/>
      <c r="G89" s="85"/>
      <c r="H89" s="85"/>
      <c r="I89" s="85"/>
      <c r="J89" s="85"/>
      <c r="K89" s="85"/>
      <c r="L89" s="85"/>
      <c r="M89" s="85"/>
      <c r="N89" s="85"/>
      <c r="O89" s="85"/>
      <c r="P89" s="4"/>
      <c r="Q89" s="4"/>
    </row>
    <row r="90" spans="1:17" x14ac:dyDescent="0.25">
      <c r="A90" s="85" t="s">
        <v>41</v>
      </c>
      <c r="B90" s="85"/>
      <c r="C90" s="85"/>
      <c r="D90" s="85"/>
      <c r="E90" s="85"/>
      <c r="F90" s="85"/>
      <c r="G90" s="85"/>
      <c r="H90" s="85"/>
      <c r="I90" s="85"/>
      <c r="J90" s="85"/>
      <c r="K90" s="85"/>
      <c r="L90" s="85"/>
      <c r="M90" s="85"/>
      <c r="N90" s="85"/>
      <c r="O90" s="85"/>
      <c r="P90" s="4"/>
      <c r="Q90" s="4"/>
    </row>
    <row r="91" spans="1:17" x14ac:dyDescent="0.25">
      <c r="K91" s="1"/>
      <c r="L91" s="1"/>
      <c r="M91" s="1"/>
      <c r="N91" s="1"/>
    </row>
    <row r="133" spans="11:15" s="1" customFormat="1" x14ac:dyDescent="0.25">
      <c r="K133" s="3"/>
      <c r="L133" s="3"/>
      <c r="M133" s="3"/>
      <c r="N133" s="3"/>
      <c r="O133" s="3"/>
    </row>
    <row r="134" spans="11:15" s="1" customFormat="1" x14ac:dyDescent="0.25">
      <c r="K134" s="3"/>
      <c r="L134" s="3"/>
      <c r="M134" s="3"/>
      <c r="N134" s="3"/>
      <c r="O134" s="3"/>
    </row>
    <row r="135" spans="11:15" s="1" customFormat="1" x14ac:dyDescent="0.25">
      <c r="K135" s="3"/>
      <c r="L135" s="3"/>
      <c r="M135" s="3"/>
      <c r="N135" s="3"/>
      <c r="O135" s="3"/>
    </row>
    <row r="136" spans="11:15" s="1" customFormat="1" x14ac:dyDescent="0.25">
      <c r="K136" s="3"/>
      <c r="L136" s="3"/>
      <c r="M136" s="3"/>
      <c r="N136" s="3"/>
      <c r="O136" s="3"/>
    </row>
  </sheetData>
  <sheetProtection algorithmName="SHA-512" hashValue="EpPmnIZ0yRYFPvMCyojVCYD30at2EobknA43kfOoBqd7FAaAXrxdtyyftXM/oC8TMkFUZP56HTmTxZHaGTZlDQ==" saltValue="hwDFhIz9AkjCx5hMG07l6Q==" spinCount="100000" sheet="1" selectLockedCells="1"/>
  <mergeCells count="35">
    <mergeCell ref="A90:O90"/>
    <mergeCell ref="A89:O89"/>
    <mergeCell ref="A88:O88"/>
    <mergeCell ref="A87:O87"/>
    <mergeCell ref="B83:C83"/>
    <mergeCell ref="A72:K80"/>
    <mergeCell ref="B82:C82"/>
    <mergeCell ref="L80:N80"/>
    <mergeCell ref="L79:N79"/>
    <mergeCell ref="L78:N78"/>
    <mergeCell ref="L77:N77"/>
    <mergeCell ref="L76:N76"/>
    <mergeCell ref="A2:A5"/>
    <mergeCell ref="B2:M2"/>
    <mergeCell ref="N2:O2"/>
    <mergeCell ref="B3:M3"/>
    <mergeCell ref="N3:O3"/>
    <mergeCell ref="B4:M5"/>
    <mergeCell ref="N4:O4"/>
    <mergeCell ref="N5:O5"/>
    <mergeCell ref="M11:N11"/>
    <mergeCell ref="M9:N9"/>
    <mergeCell ref="K9:L9"/>
    <mergeCell ref="K11:L11"/>
    <mergeCell ref="F11:I11"/>
    <mergeCell ref="F9:I9"/>
    <mergeCell ref="A9:B11"/>
    <mergeCell ref="D9:E9"/>
    <mergeCell ref="D11:E11"/>
    <mergeCell ref="A71:K71"/>
    <mergeCell ref="L75:N75"/>
    <mergeCell ref="L74:N74"/>
    <mergeCell ref="L73:N73"/>
    <mergeCell ref="L72:N72"/>
    <mergeCell ref="L71:N7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1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G14:G70</xm:sqref>
        </x14:dataValidation>
        <x14:dataValidation type="list" allowBlank="1" showInputMessage="1" showErrorMessage="1" xr:uid="{00000000-0002-0000-0000-000007000000}">
          <x14:formula1>
            <xm:f>Cálculos!$F$7:$F$8</xm:f>
          </x14:formula1>
          <xm:sqref>I14:I70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48"/>
    </row>
    <row r="3" spans="2:11" ht="15" customHeight="1" x14ac:dyDescent="0.25">
      <c r="B3" s="104"/>
      <c r="C3" s="104"/>
      <c r="D3" s="113" t="s">
        <v>2</v>
      </c>
      <c r="E3" s="115"/>
      <c r="F3" s="115"/>
      <c r="G3" s="115"/>
      <c r="H3" s="114"/>
      <c r="I3" s="113" t="s">
        <v>77</v>
      </c>
      <c r="J3" s="114"/>
      <c r="K3" s="47"/>
    </row>
    <row r="4" spans="2:11" ht="15" customHeight="1" x14ac:dyDescent="0.25">
      <c r="B4" s="104"/>
      <c r="C4" s="104"/>
      <c r="D4" s="116" t="s">
        <v>3</v>
      </c>
      <c r="E4" s="117"/>
      <c r="F4" s="117"/>
      <c r="G4" s="117"/>
      <c r="H4" s="118"/>
      <c r="I4" s="113" t="s">
        <v>79</v>
      </c>
      <c r="J4" s="114"/>
      <c r="K4" s="47"/>
    </row>
    <row r="5" spans="2:11" ht="15" customHeight="1" x14ac:dyDescent="0.25">
      <c r="B5" s="104"/>
      <c r="C5" s="104"/>
      <c r="D5" s="119"/>
      <c r="E5" s="120"/>
      <c r="F5" s="120"/>
      <c r="G5" s="120"/>
      <c r="H5" s="121"/>
      <c r="I5" s="113" t="s">
        <v>47</v>
      </c>
      <c r="J5" s="114"/>
      <c r="K5" s="47"/>
    </row>
    <row r="6" spans="2:11" x14ac:dyDescent="0.25">
      <c r="K6" s="39"/>
    </row>
    <row r="7" spans="2:11" ht="15.75" customHeight="1" x14ac:dyDescent="0.25">
      <c r="B7" s="108" t="s">
        <v>48</v>
      </c>
      <c r="C7" s="108"/>
      <c r="D7" s="108"/>
      <c r="E7" s="108"/>
      <c r="F7" s="108"/>
      <c r="G7" s="108"/>
      <c r="H7" s="108"/>
      <c r="I7" s="108"/>
      <c r="J7" s="108"/>
      <c r="K7" s="44"/>
    </row>
    <row r="8" spans="2:11" ht="15.75" customHeight="1" x14ac:dyDescent="0.25">
      <c r="B8" s="103" t="s">
        <v>49</v>
      </c>
      <c r="C8" s="103" t="s">
        <v>50</v>
      </c>
      <c r="D8" s="103"/>
      <c r="E8" s="103"/>
      <c r="F8" s="103"/>
      <c r="G8" s="108" t="s">
        <v>51</v>
      </c>
      <c r="H8" s="108"/>
      <c r="I8" s="108"/>
      <c r="J8" s="108"/>
      <c r="K8" s="44"/>
    </row>
    <row r="9" spans="2:11" ht="15.75" customHeight="1" x14ac:dyDescent="0.25">
      <c r="B9" s="103"/>
      <c r="C9" s="43" t="s">
        <v>52</v>
      </c>
      <c r="D9" s="43" t="s">
        <v>53</v>
      </c>
      <c r="E9" s="103" t="s">
        <v>54</v>
      </c>
      <c r="F9" s="103"/>
      <c r="G9" s="108"/>
      <c r="H9" s="108"/>
      <c r="I9" s="108"/>
      <c r="J9" s="108"/>
      <c r="K9" s="44"/>
    </row>
    <row r="10" spans="2:11" ht="15.75" customHeight="1" x14ac:dyDescent="0.25">
      <c r="B10" s="41">
        <v>1</v>
      </c>
      <c r="C10" s="41">
        <v>2021</v>
      </c>
      <c r="D10" s="41">
        <v>5</v>
      </c>
      <c r="E10" s="122">
        <v>24</v>
      </c>
      <c r="F10" s="122"/>
      <c r="G10" s="111" t="s">
        <v>55</v>
      </c>
      <c r="H10" s="111"/>
      <c r="I10" s="111"/>
      <c r="J10" s="111"/>
      <c r="K10" s="46"/>
    </row>
    <row r="11" spans="2:11" ht="57.75" customHeight="1" x14ac:dyDescent="0.25">
      <c r="B11" s="41">
        <v>2</v>
      </c>
      <c r="C11" s="41">
        <v>2022</v>
      </c>
      <c r="D11" s="41">
        <v>5</v>
      </c>
      <c r="E11" s="109">
        <v>31</v>
      </c>
      <c r="F11" s="110"/>
      <c r="G11" s="105" t="s">
        <v>56</v>
      </c>
      <c r="H11" s="106"/>
      <c r="I11" s="106"/>
      <c r="J11" s="107"/>
      <c r="K11" s="46"/>
    </row>
    <row r="12" spans="2:11" ht="82.5" customHeight="1" x14ac:dyDescent="0.25">
      <c r="B12" s="41">
        <v>3</v>
      </c>
      <c r="C12" s="41">
        <v>2022</v>
      </c>
      <c r="D12" s="41">
        <v>7</v>
      </c>
      <c r="E12" s="109">
        <v>27</v>
      </c>
      <c r="F12" s="110"/>
      <c r="G12" s="105" t="s">
        <v>57</v>
      </c>
      <c r="H12" s="106"/>
      <c r="I12" s="106"/>
      <c r="J12" s="107"/>
      <c r="K12" s="46"/>
    </row>
    <row r="13" spans="2:11" ht="100.5" customHeight="1" x14ac:dyDescent="0.25">
      <c r="B13" s="41">
        <v>4</v>
      </c>
      <c r="C13" s="41">
        <v>2023</v>
      </c>
      <c r="D13" s="41">
        <v>11</v>
      </c>
      <c r="E13" s="109">
        <v>30</v>
      </c>
      <c r="F13" s="110"/>
      <c r="G13" s="105" t="s">
        <v>72</v>
      </c>
      <c r="H13" s="106"/>
      <c r="I13" s="106"/>
      <c r="J13" s="107"/>
      <c r="K13" s="46"/>
    </row>
    <row r="14" spans="2:11" ht="70.5" customHeight="1" x14ac:dyDescent="0.25">
      <c r="B14" s="41">
        <v>5</v>
      </c>
      <c r="C14" s="41">
        <v>2024</v>
      </c>
      <c r="D14" s="49" t="s">
        <v>71</v>
      </c>
      <c r="E14" s="109">
        <v>27</v>
      </c>
      <c r="F14" s="110"/>
      <c r="G14" s="105" t="s">
        <v>73</v>
      </c>
      <c r="H14" s="106"/>
      <c r="I14" s="106"/>
      <c r="J14" s="107"/>
      <c r="K14" s="46"/>
    </row>
    <row r="15" spans="2:11" ht="76.5" customHeight="1" x14ac:dyDescent="0.25">
      <c r="B15" s="41">
        <v>6</v>
      </c>
      <c r="C15" s="41">
        <v>2024</v>
      </c>
      <c r="D15" s="49" t="s">
        <v>74</v>
      </c>
      <c r="E15" s="109"/>
      <c r="F15" s="110"/>
      <c r="G15" s="105" t="s">
        <v>76</v>
      </c>
      <c r="H15" s="106"/>
      <c r="I15" s="106"/>
      <c r="J15" s="107"/>
      <c r="K15" s="46"/>
    </row>
    <row r="16" spans="2:11" ht="15.75" customHeight="1" x14ac:dyDescent="0.25">
      <c r="B16" s="103" t="s">
        <v>58</v>
      </c>
      <c r="C16" s="103"/>
      <c r="D16" s="103"/>
      <c r="E16" s="103"/>
      <c r="F16" s="103"/>
      <c r="G16" s="103"/>
      <c r="H16" s="103"/>
      <c r="I16" s="103"/>
      <c r="J16" s="103"/>
      <c r="K16" s="42"/>
    </row>
    <row r="17" spans="2:11" x14ac:dyDescent="0.25">
      <c r="B17" s="103" t="s">
        <v>59</v>
      </c>
      <c r="C17" s="103"/>
      <c r="D17" s="103"/>
      <c r="E17" s="103"/>
      <c r="F17" s="103" t="s">
        <v>60</v>
      </c>
      <c r="G17" s="103"/>
      <c r="H17" s="103"/>
      <c r="I17" s="103"/>
      <c r="J17" s="103"/>
      <c r="K17" s="42"/>
    </row>
    <row r="18" spans="2:11" ht="15.75" customHeight="1" x14ac:dyDescent="0.25">
      <c r="B18" s="122" t="s">
        <v>61</v>
      </c>
      <c r="C18" s="122"/>
      <c r="D18" s="122"/>
      <c r="E18" s="122"/>
      <c r="F18" s="122" t="s">
        <v>75</v>
      </c>
      <c r="G18" s="122"/>
      <c r="H18" s="122"/>
      <c r="I18" s="122"/>
      <c r="J18" s="122"/>
      <c r="K18" s="40"/>
    </row>
    <row r="19" spans="2:11" x14ac:dyDescent="0.25">
      <c r="B19" s="103" t="s">
        <v>62</v>
      </c>
      <c r="C19" s="103"/>
      <c r="D19" s="103"/>
      <c r="E19" s="103"/>
      <c r="F19" s="103"/>
      <c r="G19" s="103"/>
      <c r="H19" s="103"/>
      <c r="I19" s="103"/>
      <c r="J19" s="103"/>
      <c r="K19" s="42"/>
    </row>
    <row r="20" spans="2:11" x14ac:dyDescent="0.25">
      <c r="B20" s="103" t="s">
        <v>59</v>
      </c>
      <c r="C20" s="103"/>
      <c r="D20" s="103"/>
      <c r="E20" s="103"/>
      <c r="F20" s="103" t="s">
        <v>60</v>
      </c>
      <c r="G20" s="103"/>
      <c r="H20" s="103"/>
      <c r="I20" s="103"/>
      <c r="J20" s="103"/>
      <c r="K20" s="42"/>
    </row>
    <row r="21" spans="2:11" ht="15.75" customHeight="1" x14ac:dyDescent="0.25">
      <c r="B21" s="124" t="s">
        <v>63</v>
      </c>
      <c r="C21" s="124"/>
      <c r="D21" s="124"/>
      <c r="E21" s="124"/>
      <c r="F21" s="124" t="s">
        <v>64</v>
      </c>
      <c r="G21" s="124"/>
      <c r="H21" s="124"/>
      <c r="I21" s="124"/>
      <c r="J21" s="124"/>
      <c r="K21" s="45"/>
    </row>
    <row r="22" spans="2:11" ht="15.75" customHeight="1" x14ac:dyDescent="0.25">
      <c r="B22" s="108" t="s">
        <v>65</v>
      </c>
      <c r="C22" s="108"/>
      <c r="D22" s="108"/>
      <c r="E22" s="108"/>
      <c r="F22" s="108"/>
      <c r="G22" s="108"/>
      <c r="H22" s="108"/>
      <c r="I22" s="108"/>
      <c r="J22" s="108"/>
      <c r="K22" s="44"/>
    </row>
    <row r="23" spans="2:11" x14ac:dyDescent="0.25">
      <c r="B23" s="103" t="s">
        <v>59</v>
      </c>
      <c r="C23" s="103"/>
      <c r="D23" s="103"/>
      <c r="E23" s="103" t="s">
        <v>60</v>
      </c>
      <c r="F23" s="103"/>
      <c r="G23" s="103"/>
      <c r="H23" s="103" t="s">
        <v>66</v>
      </c>
      <c r="I23" s="103"/>
      <c r="J23" s="103"/>
      <c r="K23" s="42"/>
    </row>
    <row r="24" spans="2:11" x14ac:dyDescent="0.25">
      <c r="B24" s="103"/>
      <c r="C24" s="103"/>
      <c r="D24" s="103"/>
      <c r="E24" s="103"/>
      <c r="F24" s="103"/>
      <c r="G24" s="103"/>
      <c r="H24" s="43" t="s">
        <v>52</v>
      </c>
      <c r="I24" s="43" t="s">
        <v>53</v>
      </c>
      <c r="J24" s="43" t="s">
        <v>54</v>
      </c>
      <c r="K24" s="42"/>
    </row>
    <row r="25" spans="2:11" x14ac:dyDescent="0.25">
      <c r="B25" s="122" t="s">
        <v>67</v>
      </c>
      <c r="C25" s="122"/>
      <c r="D25" s="122"/>
      <c r="E25" s="124" t="s">
        <v>68</v>
      </c>
      <c r="F25" s="124"/>
      <c r="G25" s="124"/>
      <c r="H25" s="41">
        <v>2024</v>
      </c>
      <c r="I25" s="49" t="s">
        <v>74</v>
      </c>
      <c r="J25" s="41"/>
      <c r="K25" s="40"/>
    </row>
    <row r="26" spans="2:11" x14ac:dyDescent="0.25">
      <c r="K26" s="39"/>
    </row>
    <row r="27" spans="2:11" ht="56.25" customHeight="1" x14ac:dyDescent="0.25">
      <c r="B27" s="39"/>
      <c r="C27" s="123" t="s">
        <v>69</v>
      </c>
      <c r="D27" s="123"/>
      <c r="E27" s="123"/>
      <c r="F27" s="123"/>
      <c r="G27" s="123"/>
      <c r="H27" s="123"/>
      <c r="I27" s="123"/>
      <c r="K27" s="39"/>
    </row>
    <row r="28" spans="2:11" ht="16.5" customHeight="1" x14ac:dyDescent="0.25">
      <c r="E28" s="112" t="s">
        <v>70</v>
      </c>
      <c r="F28" s="112"/>
      <c r="G28" s="112"/>
      <c r="H28" s="112"/>
      <c r="I28" s="112"/>
      <c r="J28" s="112"/>
      <c r="K28" s="38"/>
    </row>
    <row r="29" spans="2:11" x14ac:dyDescent="0.25">
      <c r="B29" s="39"/>
      <c r="C29" s="39"/>
      <c r="D29" s="39"/>
      <c r="E29" s="112"/>
      <c r="F29" s="112"/>
      <c r="G29" s="112"/>
      <c r="H29" s="112"/>
      <c r="I29" s="112"/>
      <c r="J29" s="112"/>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2025-04-29T20:43:50Z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