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24 MTTO EQUIP.LAB/Publicación/"/>
    </mc:Choice>
  </mc:AlternateContent>
  <xr:revisionPtr revIDLastSave="1" documentId="8_{8B764289-9682-421E-977C-EE62CF289CC5}" xr6:coauthVersionLast="47" xr6:coauthVersionMax="47" xr10:uidLastSave="{2B7D3E1A-206D-41A6-AA8F-34F63EC1C1A6}"/>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7" l="1"/>
  <c r="O3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15" i="7"/>
  <c r="J15" i="7"/>
  <c r="L15" i="7"/>
  <c r="M15" i="7" s="1"/>
  <c r="O37" i="7"/>
  <c r="O36" i="7"/>
  <c r="L14" i="7"/>
  <c r="M14" i="7" s="1"/>
  <c r="J14" i="7"/>
  <c r="H14" i="7"/>
  <c r="M21" i="7" l="1"/>
  <c r="O21" i="7" s="1"/>
  <c r="M22" i="7"/>
  <c r="O22" i="7" s="1"/>
  <c r="K30" i="7"/>
  <c r="K21" i="7"/>
  <c r="K19" i="7"/>
  <c r="N18" i="7"/>
  <c r="O18" i="7" s="1"/>
  <c r="K24" i="7"/>
  <c r="K27" i="7"/>
  <c r="M34" i="7"/>
  <c r="K31" i="7"/>
  <c r="N27" i="7"/>
  <c r="O27" i="7" s="1"/>
  <c r="O34" i="7"/>
  <c r="N17" i="7"/>
  <c r="O17" i="7" s="1"/>
  <c r="K25" i="7"/>
  <c r="M29" i="7"/>
  <c r="O29" i="7" s="1"/>
  <c r="N26" i="7"/>
  <c r="O26" i="7" s="1"/>
  <c r="K20" i="7"/>
  <c r="K23" i="7"/>
  <c r="K29" i="7"/>
  <c r="K26" i="7"/>
  <c r="N28" i="7"/>
  <c r="O28" i="7" s="1"/>
  <c r="K33"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O35" i="7"/>
  <c r="O38" i="7" s="1"/>
  <c r="K14" i="7"/>
  <c r="O41" i="7"/>
  <c r="O42" i="7"/>
  <c r="O43" i="7" s="1"/>
  <c r="N14" i="7"/>
  <c r="O14" i="7" s="1"/>
  <c r="O44" i="7" l="1"/>
</calcChain>
</file>

<file path=xl/sharedStrings.xml><?xml version="1.0" encoding="utf-8"?>
<sst xmlns="http://schemas.openxmlformats.org/spreadsheetml/2006/main" count="138" uniqueCount="104">
  <si>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</si>
  <si>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</si>
  <si>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</si>
  <si>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</si>
  <si>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</si>
  <si>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</si>
  <si>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</si>
  <si>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</si>
  <si>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</si>
  <si>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</si>
  <si>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</si>
  <si>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</si>
  <si>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</si>
  <si>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</si>
  <si>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</si>
  <si>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</si>
  <si>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</si>
  <si>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</si>
  <si>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</si>
  <si>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</si>
  <si>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</si>
  <si>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</si>
  <si>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</si>
  <si>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</si>
  <si>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</si>
  <si>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</si>
  <si>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</si>
  <si>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</si>
  <si>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</si>
  <si>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</si>
  <si>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</si>
  <si>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</si>
  <si>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</si>
  <si>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</si>
  <si>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</si>
  <si>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</si>
  <si>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</si>
  <si>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</si>
  <si>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</si>
  <si>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</si>
  <si>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</si>
  <si>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</si>
  <si>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</si>
  <si>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</si>
  <si>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</si>
  <si>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</si>
  <si>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</si>
  <si>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</si>
  <si>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</si>
  <si>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</si>
  <si>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</si>
  <si>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</si>
  <si>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</si>
  <si>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</si>
  <si>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</si>
  <si>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</si>
  <si>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</si>
  <si>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</si>
  <si>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</si>
  <si>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</si>
  <si>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</si>
  <si>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</si>
  <si>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</si>
  <si>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</si>
  <si>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</si>
  <si>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</si>
  <si>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</si>
  <si>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</si>
  <si>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</si>
  <si>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</si>
  <si>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</si>
  <si>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</si>
  <si>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</si>
  <si>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</si>
  <si>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</si>
  <si>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</si>
  <si>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</si>
  <si>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</si>
  <si>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</si>
  <si>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</si>
  <si>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</si>
  <si>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Placa: 47647 Nombre equipo: Plancha agitadora HEIDOLPH Descripción mantenimiento: correctivo preventivo. Reparacion y/o cambio de termostato para control de temperatura.</t>
  </si>
  <si>
    <t>Placa: 3000471 Nombre equipo: Embutidora manual horizontal OMEGA F15 Descripción mantenimiento: correctivo preventivo. Verificación de funcionamiento. Limpieza, verificación y ajuste de la tarjeta electrónica y sistema eléctrico. Parametrización y ajuste, cambio de fusibles.</t>
  </si>
  <si>
    <t>Placa: 61300 Nombre equipo: Horno estático a gas JAVAR YXY - 20 A Descripción mantenimiento: correctivo preventivo. Verificación de funcionamiento. Limpieza, verificación y ajuste de la tarjeta electrónica y sistema eléctrico. Parametrización y ajuste, cambio de fusibles. Puesta en funcionamiento</t>
  </si>
  <si>
    <t>Placa: 61298 Nombre equipo: Molino de carne JAVAR MC22-16 Descripción mantenimiento: correctivo preventivo. Verificación de funcionamiento. Limpieza, verificación y ajuste de la tarjeta electrónica y sistema eléctrico. Parametrización y ajuste, cambio de fusibles.</t>
  </si>
  <si>
    <t>Placa: 3006419 Nombre equipo: Molino de carne JAVAR M12-E Descripción mantenimiento: correctivo preventivo. Verificación de funcionamiento. Limpieza, verificación y ajuste de la tarjeta electrónica y sistema eléctrico. Parametrización y ajuste, cambio de fusibles.</t>
  </si>
  <si>
    <t>Placa: 51153 Nombre equipo: Incubadora refrigeradora VELP Descripción mantenimiento: correctivo preventivo. Verificación de funcionamiento. Limpieza, verificación y ajuste de la tarjeta electrónica y sistema eléctrico. Parametrización y ajuste, cambio de fusibles.</t>
  </si>
  <si>
    <t>Placa: 61297 Nombre equipo: Refrigerador puerta ciega JAVAR Descripción mantenimiento: correctivo preventivo. Verificación de funcionamiento. Limpieza, verificación y ajuste de la tarjeta electrónica y sistema eléctrico. Parametrización y ajuste, cambio de fusibles. Puesta en funcionamiento</t>
  </si>
  <si>
    <t>Placa: 61299 Nombre equipo: Sierra eléctrica para carne JAVAR V 25 Descripción mantenimiento: correctivo preventivo. Verificación de funcionamiento. Limpieza, verificación y ajuste de la tarjeta electrónica y sistema eléctrico. Parametrización y ajuste, cambio de fusibles. Puesta en funcionamiento</t>
  </si>
  <si>
    <t>Placa: 3008673 Nombre equipo: Nevera vertical una puerta en vidrio CHALLENGER RV640 Descripción mantenimiento: correctivo preventivo. Verificación de funcionamiento. Limpieza, verificación y ajuste de la tarjeta electrónica y sistema eléctrico. Parametrización y ajuste, cambio de fusibles. Puesta en funcionamiento</t>
  </si>
  <si>
    <t>Placa: 3008127 Nombre equipo: Tina quesera JAVAR TQ-200 Descripción mantenimiento: correctivo preventivo. Verificación de funcionamiento. Limpieza, verificación y ajuste de la tarjeta electrónica y sistema eléctrico. Parametrización y ajuste, cambio de fusibles. Puesta en funcionamiento</t>
  </si>
  <si>
    <t>REPUESTOS PARA LOS EQUIPOS QUE REQUIERAN CAMBIO DE PARTES NO CONTEMPLADAS EN EL MANTENIMIENTO CORRECTIVO DE LOS ITEMS ANTERIORMENTE NOMBRADOS.</t>
  </si>
  <si>
    <t>Placa: 67653 Nombre: Baño maria - digital Descripción manteimiento: correctivo preventivo. Reparación y/o cambio de termostato. Verificación de funcionamiento sistema eléctrico y electronico. Parametrización y ajuste, cambio de fusibles</t>
  </si>
  <si>
    <t>Placa: 67650 Nombre: Microscopio Binocular Descripción mantenimiento: correctivo preventivo. Verificación de funcionamiento. Limpieza, verificación y ajuste de la tarjeta electrónica y sistema eléctrico. Parametrización y ajuste, cambio de fusibles. Puesta en funcionamiento</t>
  </si>
  <si>
    <t>Placa: 67647 Nombre: Platina Termica Digital Control de Temperatura Descripción mantenimiento: correctivo preventivo. Verificación de funcionamiento. Limpieza, verificación y ajuste de la tarjeta electrónica y sistema eléctrico. Parametrización y ajuste, cambio de fusibles. Puesta en funcionamiento.</t>
  </si>
  <si>
    <t>Placa: 67862 Nombre: Analizador de Leche Descripción mantenimiento: correctivo preventivo. Verificación de funcionamiento. Limpieza, verificación y ajuste de la tarjeta electrónica y sistema eléctrico. Parametrización y ajuste, cambio de fusibles.</t>
  </si>
  <si>
    <t>Placa: 64334 Nombre: Ecografo Veterinario Descripción mantenimiento: correctivo preventivo. Verificación de funcionamiento. Limpieza, verificación y ajuste de la tarjeta electrónica y sistema eléctrico. Parametrización y ajuste, cambio de fusibles.</t>
  </si>
  <si>
    <t>Placa: 51156 Nombre: Electro Eyaculador Para Bovinos Electro JAC 6 S/N:7490 Descripción mantenimiento: correctivo preventivo. Verificación de funcionamiento. Limpieza, verificación y ajuste de la tarjeta electrónica y sistema eléctrico. Parametrización y ajuste, cambio de fusibles.</t>
  </si>
  <si>
    <t>Placa: 51144 Nombre: Microscopio Optika 8-383PH Descripción mantenimiento: correctivo preventivo. Verificación de funcionamiento. Limpieza, verificación y ajuste de la tarjeta electrónica y sistema eléctrico. Parametrización y ajuste, cambio de fusibles. Puesta en funcionamiento</t>
  </si>
  <si>
    <t>Placa: 51145 Nombre: Microscopio Optika 8-383PH Descripción mantenimiento: correctivo preventivo. Verificación de funcionamiento. Limpieza, verificación y ajuste de la tarjeta electrónica y sistema eléctrico. Parametrización y ajuste, cambio de fusibles. Puesta en funcionamiento.</t>
  </si>
  <si>
    <t>Placa: 54010 Nombre: Penetrómetro Análogo Para Suelos, Indicador De Color Codificado Detallado. Medidor De Doble Y 2 Puntas Para Que Pueda Medir Tanto 0-500 Psi Con Los " Psi 0-1000 Punta O Con El 1/2" 3/4 Punta. La Resistencia Del Suelo Debe Ser Menor Que 200, Pero No Mas De 400. Descripción mantenimiento: correctivo preventivo. Verificación de funcionamiento. Limpieza, verificación y ajuste de la tarjeta electrónica y sistema eléctrico. Parametrización y ajuste, cambio de fusibles.</t>
  </si>
  <si>
    <t>Placa: 54011 Nombre: Penetrómetro Análogo Para Suelos, Indicador De Color Codificado Detallado. Medidor De Doble Y 2 Puntas Para Que Pueda Medir Tanto 0-500 Psi Con Los " Psi 0-1000 Punta O Con El 1/2" 3/4 Punta. La Resistencia Del Suelo Debe Ser Menor Que 200, Pero No Mas De 400. Descripción mantenimiento: correctivo preventivo. Verificación de funcionamiento. Limpieza, verificación y ajuste de la tarjeta electrónica y sistema eléctrico. Parametrización y ajuste, cambio de fusibles.</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</si>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</sst>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showGridLines="0" tabSelected="1" view="pageBreakPreview" topLeftCell="A10"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0.5" customHeight="1" x14ac:dyDescent="0.25">
      <c r="A14" s="25">
        <v>1</v>
      </c>
      <c r="B14" s="125" t="s">
        <v>81</v>
      </c>
      <c r="C14" s="12"/>
      <c r="D14" s="126">
        <v>1</v>
      </c>
      <c r="E14" s="126" t="s">
        <v>102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97.5" customHeight="1" x14ac:dyDescent="0.25">
      <c r="A15" s="25">
        <v>2</v>
      </c>
      <c r="B15" s="125" t="s">
        <v>82</v>
      </c>
      <c r="C15" s="12"/>
      <c r="D15" s="126">
        <v>1</v>
      </c>
      <c r="E15" s="126" t="s">
        <v>102</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90.75" customHeight="1" x14ac:dyDescent="0.25">
      <c r="A16" s="25">
        <v>3</v>
      </c>
      <c r="B16" s="125" t="s">
        <v>83</v>
      </c>
      <c r="C16" s="12"/>
      <c r="D16" s="126">
        <v>1</v>
      </c>
      <c r="E16" s="126" t="s">
        <v>102</v>
      </c>
      <c r="F16" s="56"/>
      <c r="G16" s="11"/>
      <c r="H16" s="1">
        <f t="shared" ref="H16:H34" si="13">+ROUND(F16*G16,0)</f>
        <v>0</v>
      </c>
      <c r="I16" s="11"/>
      <c r="J16" s="1">
        <f t="shared" ref="J16:J34" si="14">ROUND(F16*I16,0)</f>
        <v>0</v>
      </c>
      <c r="K16" s="1">
        <f t="shared" ref="K16:K34" si="15">ROUND(F16+H16+J16,0)</f>
        <v>0</v>
      </c>
      <c r="L16" s="1">
        <f t="shared" ref="L16:L34" si="16">ROUND(F16*D16,0)</f>
        <v>0</v>
      </c>
      <c r="M16" s="1">
        <f t="shared" ref="M16:M34" si="17">ROUND(L16*G16,0)</f>
        <v>0</v>
      </c>
      <c r="N16" s="1">
        <f t="shared" ref="N16:N34" si="18">ROUND(L16*I16,0)</f>
        <v>0</v>
      </c>
      <c r="O16" s="26">
        <f t="shared" ref="O16:O34" si="19">ROUND(L16+N16+M16,0)</f>
        <v>0</v>
      </c>
    </row>
    <row r="17" spans="1:15" s="9" customFormat="1" ht="92.25" customHeight="1" x14ac:dyDescent="0.25">
      <c r="A17" s="25">
        <v>4</v>
      </c>
      <c r="B17" s="125" t="s">
        <v>84</v>
      </c>
      <c r="C17" s="12"/>
      <c r="D17" s="126">
        <v>1</v>
      </c>
      <c r="E17" s="126" t="s">
        <v>102</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15.5" customHeight="1" x14ac:dyDescent="0.25">
      <c r="A18" s="25">
        <v>5</v>
      </c>
      <c r="B18" s="125" t="s">
        <v>85</v>
      </c>
      <c r="C18" s="12"/>
      <c r="D18" s="126">
        <v>1</v>
      </c>
      <c r="E18" s="126" t="s">
        <v>102</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15.5" customHeight="1" x14ac:dyDescent="0.25">
      <c r="A19" s="25">
        <v>6</v>
      </c>
      <c r="B19" s="125" t="s">
        <v>86</v>
      </c>
      <c r="C19" s="12"/>
      <c r="D19" s="126">
        <v>1</v>
      </c>
      <c r="E19" s="126" t="s">
        <v>102</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15.5" customHeight="1" x14ac:dyDescent="0.25">
      <c r="A20" s="25">
        <v>7</v>
      </c>
      <c r="B20" s="125" t="s">
        <v>87</v>
      </c>
      <c r="C20" s="12"/>
      <c r="D20" s="126">
        <v>1</v>
      </c>
      <c r="E20" s="126" t="s">
        <v>102</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15.5" customHeight="1" x14ac:dyDescent="0.25">
      <c r="A21" s="25">
        <v>8</v>
      </c>
      <c r="B21" s="125" t="s">
        <v>88</v>
      </c>
      <c r="C21" s="12"/>
      <c r="D21" s="126">
        <v>1</v>
      </c>
      <c r="E21" s="126" t="s">
        <v>102</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15.5" customHeight="1" x14ac:dyDescent="0.25">
      <c r="A22" s="25">
        <v>9</v>
      </c>
      <c r="B22" s="125" t="s">
        <v>89</v>
      </c>
      <c r="C22" s="12"/>
      <c r="D22" s="126">
        <v>1</v>
      </c>
      <c r="E22" s="126" t="s">
        <v>102</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15.5" customHeight="1" x14ac:dyDescent="0.25">
      <c r="A23" s="25">
        <v>10</v>
      </c>
      <c r="B23" s="125" t="s">
        <v>90</v>
      </c>
      <c r="C23" s="12"/>
      <c r="D23" s="126">
        <v>1</v>
      </c>
      <c r="E23" s="126" t="s">
        <v>102</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15.5" customHeight="1" x14ac:dyDescent="0.25">
      <c r="A24" s="25">
        <v>11</v>
      </c>
      <c r="B24" s="125" t="s">
        <v>91</v>
      </c>
      <c r="C24" s="12"/>
      <c r="D24" s="126">
        <v>1</v>
      </c>
      <c r="E24" s="126" t="s">
        <v>103</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15.5" customHeight="1" x14ac:dyDescent="0.25">
      <c r="A25" s="25">
        <v>12</v>
      </c>
      <c r="B25" s="125" t="s">
        <v>92</v>
      </c>
      <c r="C25" s="12"/>
      <c r="D25" s="126">
        <v>1</v>
      </c>
      <c r="E25" s="126" t="s">
        <v>102</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115.5" customHeight="1" x14ac:dyDescent="0.25">
      <c r="A26" s="25">
        <v>13</v>
      </c>
      <c r="B26" s="125" t="s">
        <v>93</v>
      </c>
      <c r="C26" s="12"/>
      <c r="D26" s="126">
        <v>1</v>
      </c>
      <c r="E26" s="126" t="s">
        <v>102</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15.5" customHeight="1" x14ac:dyDescent="0.25">
      <c r="A27" s="25">
        <v>14</v>
      </c>
      <c r="B27" s="125" t="s">
        <v>94</v>
      </c>
      <c r="C27" s="12"/>
      <c r="D27" s="126">
        <v>1</v>
      </c>
      <c r="E27" s="126" t="s">
        <v>102</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15.5" customHeight="1" x14ac:dyDescent="0.25">
      <c r="A28" s="25">
        <v>15</v>
      </c>
      <c r="B28" s="125" t="s">
        <v>95</v>
      </c>
      <c r="C28" s="12"/>
      <c r="D28" s="126">
        <v>1</v>
      </c>
      <c r="E28" s="126" t="s">
        <v>102</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115.5" customHeight="1" x14ac:dyDescent="0.25">
      <c r="A29" s="25">
        <v>16</v>
      </c>
      <c r="B29" s="125" t="s">
        <v>96</v>
      </c>
      <c r="C29" s="12"/>
      <c r="D29" s="126">
        <v>1</v>
      </c>
      <c r="E29" s="126" t="s">
        <v>102</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15.5" customHeight="1" x14ac:dyDescent="0.25">
      <c r="A30" s="25">
        <v>17</v>
      </c>
      <c r="B30" s="125" t="s">
        <v>97</v>
      </c>
      <c r="C30" s="12"/>
      <c r="D30" s="126">
        <v>1</v>
      </c>
      <c r="E30" s="126" t="s">
        <v>102</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115.5" customHeight="1" x14ac:dyDescent="0.25">
      <c r="A31" s="25">
        <v>18</v>
      </c>
      <c r="B31" s="125" t="s">
        <v>98</v>
      </c>
      <c r="C31" s="12"/>
      <c r="D31" s="126">
        <v>1</v>
      </c>
      <c r="E31" s="126" t="s">
        <v>102</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115.5" customHeight="1" x14ac:dyDescent="0.25">
      <c r="A32" s="25">
        <v>19</v>
      </c>
      <c r="B32" s="125" t="s">
        <v>99</v>
      </c>
      <c r="C32" s="12"/>
      <c r="D32" s="126">
        <v>1</v>
      </c>
      <c r="E32" s="126" t="s">
        <v>102</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56" customHeight="1" x14ac:dyDescent="0.25">
      <c r="A33" s="25">
        <v>20</v>
      </c>
      <c r="B33" s="125" t="s">
        <v>100</v>
      </c>
      <c r="C33" s="12"/>
      <c r="D33" s="126">
        <v>1</v>
      </c>
      <c r="E33" s="126" t="s">
        <v>102</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53.75" customHeight="1" thickBot="1" x14ac:dyDescent="0.3">
      <c r="A34" s="25">
        <v>21</v>
      </c>
      <c r="B34" s="125" t="s">
        <v>101</v>
      </c>
      <c r="C34" s="12"/>
      <c r="D34" s="126">
        <v>1</v>
      </c>
      <c r="E34" s="126" t="s">
        <v>102</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42" customHeight="1" thickBot="1" x14ac:dyDescent="0.3">
      <c r="A35" s="90" t="s">
        <v>26</v>
      </c>
      <c r="B35" s="91"/>
      <c r="C35" s="91"/>
      <c r="D35" s="91"/>
      <c r="E35" s="91"/>
      <c r="F35" s="91"/>
      <c r="G35" s="91"/>
      <c r="H35" s="91"/>
      <c r="I35" s="91"/>
      <c r="J35" s="91"/>
      <c r="K35" s="91"/>
      <c r="L35" s="63" t="s">
        <v>27</v>
      </c>
      <c r="M35" s="64"/>
      <c r="N35" s="64"/>
      <c r="O35" s="34">
        <f>SUMIF(G:G,0%,L:L)+SUMIF(G:G,"",L:L)</f>
        <v>0</v>
      </c>
    </row>
    <row r="36" spans="1:15" s="9" customFormat="1" ht="39" customHeight="1" x14ac:dyDescent="0.25">
      <c r="A36" s="69" t="s">
        <v>78</v>
      </c>
      <c r="B36" s="70"/>
      <c r="C36" s="70"/>
      <c r="D36" s="70"/>
      <c r="E36" s="70"/>
      <c r="F36" s="70"/>
      <c r="G36" s="70"/>
      <c r="H36" s="70"/>
      <c r="I36" s="70"/>
      <c r="J36" s="70"/>
      <c r="K36" s="71"/>
      <c r="L36" s="61" t="s">
        <v>28</v>
      </c>
      <c r="M36" s="62"/>
      <c r="N36" s="62"/>
      <c r="O36" s="35">
        <f>SUMIF(G:G,5%,L:L)</f>
        <v>0</v>
      </c>
    </row>
    <row r="37" spans="1:15" s="9" customFormat="1" ht="30" customHeight="1" x14ac:dyDescent="0.25">
      <c r="A37" s="72"/>
      <c r="B37" s="73"/>
      <c r="C37" s="73"/>
      <c r="D37" s="73"/>
      <c r="E37" s="73"/>
      <c r="F37" s="73"/>
      <c r="G37" s="73"/>
      <c r="H37" s="73"/>
      <c r="I37" s="73"/>
      <c r="J37" s="73"/>
      <c r="K37" s="74"/>
      <c r="L37" s="61" t="s">
        <v>29</v>
      </c>
      <c r="M37" s="62"/>
      <c r="N37" s="62"/>
      <c r="O37" s="35">
        <f>SUMIF(G:G,19%,L:L)</f>
        <v>0</v>
      </c>
    </row>
    <row r="38" spans="1:15" s="9" customFormat="1" ht="30" customHeight="1" x14ac:dyDescent="0.25">
      <c r="A38" s="72"/>
      <c r="B38" s="73"/>
      <c r="C38" s="73"/>
      <c r="D38" s="73"/>
      <c r="E38" s="73"/>
      <c r="F38" s="73"/>
      <c r="G38" s="73"/>
      <c r="H38" s="73"/>
      <c r="I38" s="73"/>
      <c r="J38" s="73"/>
      <c r="K38" s="74"/>
      <c r="L38" s="59" t="s">
        <v>22</v>
      </c>
      <c r="M38" s="60"/>
      <c r="N38" s="60"/>
      <c r="O38" s="36">
        <f>SUM(O35:O37)</f>
        <v>0</v>
      </c>
    </row>
    <row r="39" spans="1:15" s="9" customFormat="1" ht="30" customHeight="1" x14ac:dyDescent="0.25">
      <c r="A39" s="72"/>
      <c r="B39" s="73"/>
      <c r="C39" s="73"/>
      <c r="D39" s="73"/>
      <c r="E39" s="73"/>
      <c r="F39" s="73"/>
      <c r="G39" s="73"/>
      <c r="H39" s="73"/>
      <c r="I39" s="73"/>
      <c r="J39" s="73"/>
      <c r="K39" s="74"/>
      <c r="L39" s="57" t="s">
        <v>30</v>
      </c>
      <c r="M39" s="58"/>
      <c r="N39" s="58"/>
      <c r="O39" s="37">
        <f>SUMIF(G:G,5%,M:M)</f>
        <v>0</v>
      </c>
    </row>
    <row r="40" spans="1:15" s="9" customFormat="1" ht="30" customHeight="1" x14ac:dyDescent="0.25">
      <c r="A40" s="72"/>
      <c r="B40" s="73"/>
      <c r="C40" s="73"/>
      <c r="D40" s="73"/>
      <c r="E40" s="73"/>
      <c r="F40" s="73"/>
      <c r="G40" s="73"/>
      <c r="H40" s="73"/>
      <c r="I40" s="73"/>
      <c r="J40" s="73"/>
      <c r="K40" s="74"/>
      <c r="L40" s="57" t="s">
        <v>31</v>
      </c>
      <c r="M40" s="58"/>
      <c r="N40" s="58"/>
      <c r="O40" s="37">
        <f>SUMIF(G:G,19%,M:M)</f>
        <v>0</v>
      </c>
    </row>
    <row r="41" spans="1:15" s="9" customFormat="1" ht="30" customHeight="1" x14ac:dyDescent="0.25">
      <c r="A41" s="72"/>
      <c r="B41" s="73"/>
      <c r="C41" s="73"/>
      <c r="D41" s="73"/>
      <c r="E41" s="73"/>
      <c r="F41" s="73"/>
      <c r="G41" s="73"/>
      <c r="H41" s="73"/>
      <c r="I41" s="73"/>
      <c r="J41" s="73"/>
      <c r="K41" s="74"/>
      <c r="L41" s="59" t="s">
        <v>32</v>
      </c>
      <c r="M41" s="60"/>
      <c r="N41" s="60"/>
      <c r="O41" s="36">
        <f>SUM(O39:O40)</f>
        <v>0</v>
      </c>
    </row>
    <row r="42" spans="1:15" s="9" customFormat="1" ht="30" customHeight="1" x14ac:dyDescent="0.25">
      <c r="A42" s="72"/>
      <c r="B42" s="73"/>
      <c r="C42" s="73"/>
      <c r="D42" s="73"/>
      <c r="E42" s="73"/>
      <c r="F42" s="73"/>
      <c r="G42" s="73"/>
      <c r="H42" s="73"/>
      <c r="I42" s="73"/>
      <c r="J42" s="73"/>
      <c r="K42" s="74"/>
      <c r="L42" s="61" t="s">
        <v>33</v>
      </c>
      <c r="M42" s="62"/>
      <c r="N42" s="62"/>
      <c r="O42" s="35">
        <f>SUMIF(I:I,8%,N:N)</f>
        <v>0</v>
      </c>
    </row>
    <row r="43" spans="1:15" s="9" customFormat="1" ht="37.5" customHeight="1" x14ac:dyDescent="0.25">
      <c r="A43" s="72"/>
      <c r="B43" s="73"/>
      <c r="C43" s="73"/>
      <c r="D43" s="73"/>
      <c r="E43" s="73"/>
      <c r="F43" s="73"/>
      <c r="G43" s="73"/>
      <c r="H43" s="73"/>
      <c r="I43" s="73"/>
      <c r="J43" s="73"/>
      <c r="K43" s="74"/>
      <c r="L43" s="67" t="s">
        <v>34</v>
      </c>
      <c r="M43" s="68"/>
      <c r="N43" s="68"/>
      <c r="O43" s="36">
        <f>SUM(O42)</f>
        <v>0</v>
      </c>
    </row>
    <row r="44" spans="1:15" s="9" customFormat="1" ht="32.25" customHeight="1" thickBot="1" x14ac:dyDescent="0.3">
      <c r="A44" s="75"/>
      <c r="B44" s="76"/>
      <c r="C44" s="76"/>
      <c r="D44" s="76"/>
      <c r="E44" s="76"/>
      <c r="F44" s="76"/>
      <c r="G44" s="76"/>
      <c r="H44" s="76"/>
      <c r="I44" s="76"/>
      <c r="J44" s="76"/>
      <c r="K44" s="77"/>
      <c r="L44" s="65" t="s">
        <v>35</v>
      </c>
      <c r="M44" s="66"/>
      <c r="N44" s="66"/>
      <c r="O44" s="38">
        <f>+O38+O41+O43</f>
        <v>0</v>
      </c>
    </row>
    <row r="46" spans="1:15" ht="50.1" customHeight="1" thickBot="1" x14ac:dyDescent="0.3">
      <c r="B46" s="81"/>
      <c r="C46" s="81"/>
    </row>
    <row r="47" spans="1:15" x14ac:dyDescent="0.25">
      <c r="B47" s="102" t="s">
        <v>36</v>
      </c>
      <c r="C47" s="102"/>
    </row>
    <row r="48" spans="1:15" ht="15" customHeight="1" x14ac:dyDescent="0.25">
      <c r="M48" s="40"/>
      <c r="N48" s="41"/>
      <c r="O48" s="42"/>
    </row>
    <row r="49" spans="1:17" ht="15.75" customHeight="1" x14ac:dyDescent="0.25">
      <c r="M49" s="40"/>
      <c r="N49" s="41"/>
      <c r="O49" s="42"/>
    </row>
    <row r="50" spans="1:17" ht="15" customHeight="1" x14ac:dyDescent="0.25">
      <c r="A50" s="10" t="s">
        <v>37</v>
      </c>
      <c r="M50" s="40"/>
      <c r="N50" s="41"/>
      <c r="O50" s="42"/>
    </row>
    <row r="51" spans="1:17" x14ac:dyDescent="0.25">
      <c r="A51" s="101" t="s">
        <v>38</v>
      </c>
      <c r="B51" s="101"/>
      <c r="C51" s="101"/>
      <c r="D51" s="101"/>
      <c r="E51" s="101"/>
      <c r="F51" s="101"/>
      <c r="G51" s="101"/>
      <c r="H51" s="101"/>
      <c r="I51" s="101"/>
      <c r="J51" s="101"/>
      <c r="K51" s="101"/>
      <c r="L51" s="101"/>
      <c r="M51" s="101"/>
      <c r="N51" s="101"/>
      <c r="O51" s="101"/>
      <c r="P51" s="2"/>
      <c r="Q51" s="2"/>
    </row>
    <row r="52" spans="1:17" ht="15" customHeight="1" x14ac:dyDescent="0.25">
      <c r="A52" s="100" t="s">
        <v>39</v>
      </c>
      <c r="B52" s="100"/>
      <c r="C52" s="100"/>
      <c r="D52" s="100"/>
      <c r="E52" s="100"/>
      <c r="F52" s="100"/>
      <c r="G52" s="100"/>
      <c r="H52" s="100"/>
      <c r="I52" s="100"/>
      <c r="J52" s="100"/>
      <c r="K52" s="100"/>
      <c r="L52" s="100"/>
      <c r="M52" s="100"/>
      <c r="N52" s="100"/>
      <c r="O52" s="100"/>
      <c r="P52" s="39"/>
      <c r="Q52" s="39"/>
    </row>
    <row r="53" spans="1:17" x14ac:dyDescent="0.25">
      <c r="A53" s="99" t="s">
        <v>40</v>
      </c>
      <c r="B53" s="99"/>
      <c r="C53" s="99"/>
      <c r="D53" s="99"/>
      <c r="E53" s="99"/>
      <c r="F53" s="99"/>
      <c r="G53" s="99"/>
      <c r="H53" s="99"/>
      <c r="I53" s="99"/>
      <c r="J53" s="99"/>
      <c r="K53" s="99"/>
      <c r="L53" s="99"/>
      <c r="M53" s="99"/>
      <c r="N53" s="99"/>
      <c r="O53" s="99"/>
      <c r="P53" s="5"/>
      <c r="Q53" s="5"/>
    </row>
    <row r="54" spans="1:17" x14ac:dyDescent="0.25">
      <c r="A54" s="99" t="s">
        <v>41</v>
      </c>
      <c r="B54" s="99"/>
      <c r="C54" s="99"/>
      <c r="D54" s="99"/>
      <c r="E54" s="99"/>
      <c r="F54" s="99"/>
      <c r="G54" s="99"/>
      <c r="H54" s="99"/>
      <c r="I54" s="99"/>
      <c r="J54" s="99"/>
      <c r="K54" s="99"/>
      <c r="L54" s="99"/>
      <c r="M54" s="99"/>
      <c r="N54" s="99"/>
      <c r="O54" s="99"/>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TMhUdSNHleMWvg4z01kwGjytK0ndGoWWQNqQWM1VYfcB2BrTj2tGLmByFWxwWrbNT76q+96n+nszfO/on19FkQ==" saltValue="W3N0le6qPIDUj49eWBplcw==" spinCount="100000" sheet="1" selectLockedCells="1"/>
  <mergeCells count="35">
    <mergeCell ref="A54:O54"/>
    <mergeCell ref="A53:O53"/>
    <mergeCell ref="A52:O52"/>
    <mergeCell ref="A51:O51"/>
    <mergeCell ref="B47:C47"/>
    <mergeCell ref="A2:A5"/>
    <mergeCell ref="B2:M2"/>
    <mergeCell ref="N2:O2"/>
    <mergeCell ref="B3:M3"/>
    <mergeCell ref="N3:O3"/>
    <mergeCell ref="B4:M5"/>
    <mergeCell ref="N4:O4"/>
    <mergeCell ref="N5:O5"/>
    <mergeCell ref="M11:N11"/>
    <mergeCell ref="M9:N9"/>
    <mergeCell ref="K9:L9"/>
    <mergeCell ref="K11:L11"/>
    <mergeCell ref="F11:I11"/>
    <mergeCell ref="A36:K44"/>
    <mergeCell ref="F9:I9"/>
    <mergeCell ref="B46:C46"/>
    <mergeCell ref="A9:B11"/>
    <mergeCell ref="D9:E9"/>
    <mergeCell ref="D11:E11"/>
    <mergeCell ref="A35:K35"/>
    <mergeCell ref="L44:N44"/>
    <mergeCell ref="L43:N43"/>
    <mergeCell ref="L42:N42"/>
    <mergeCell ref="L41:N41"/>
    <mergeCell ref="L40:N40"/>
    <mergeCell ref="L39:N39"/>
    <mergeCell ref="L38:N38"/>
    <mergeCell ref="L37:N37"/>
    <mergeCell ref="L36:N36"/>
    <mergeCell ref="L35:N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G14:G34</xm:sqref>
        </x14:dataValidation>
        <x14:dataValidation type="list" allowBlank="1" showInputMessage="1" showErrorMessage="1" xr:uid="{00000000-0002-0000-0000-000008000000}">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2025-03-19T20:46:28Z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