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23 VIDRIERÍA LABORATORIOS -GRANJA\PUBLICACIÓ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N14" i="7" l="1"/>
  <c r="O14" i="7" s="1"/>
  <c r="M16" i="7"/>
  <c r="M17" i="7"/>
  <c r="M24" i="7"/>
  <c r="M25" i="7"/>
  <c r="M26" i="7"/>
  <c r="M14" i="7"/>
  <c r="L15" i="7"/>
  <c r="M15" i="7" s="1"/>
  <c r="L16" i="7"/>
  <c r="L17" i="7"/>
  <c r="L18" i="7"/>
  <c r="M18" i="7" s="1"/>
  <c r="L19" i="7"/>
  <c r="M19" i="7" s="1"/>
  <c r="L20" i="7"/>
  <c r="L21" i="7"/>
  <c r="N21" i="7" s="1"/>
  <c r="L22" i="7"/>
  <c r="M22" i="7" s="1"/>
  <c r="L23" i="7"/>
  <c r="M23" i="7" s="1"/>
  <c r="L24" i="7"/>
  <c r="L25" i="7"/>
  <c r="N25" i="7" s="1"/>
  <c r="L26" i="7"/>
  <c r="N26" i="7" s="1"/>
  <c r="J14" i="7"/>
  <c r="J15" i="7"/>
  <c r="J16" i="7"/>
  <c r="J17" i="7"/>
  <c r="J18" i="7"/>
  <c r="J19" i="7"/>
  <c r="J20" i="7"/>
  <c r="J21" i="7"/>
  <c r="J22" i="7"/>
  <c r="J23" i="7"/>
  <c r="J24" i="7"/>
  <c r="J25" i="7"/>
  <c r="J26" i="7"/>
  <c r="N23" i="7" l="1"/>
  <c r="O23" i="7" s="1"/>
  <c r="N22" i="7"/>
  <c r="O22" i="7" s="1"/>
  <c r="O25" i="7"/>
  <c r="N15" i="7"/>
  <c r="O15" i="7" s="1"/>
  <c r="O26" i="7"/>
  <c r="O18" i="7"/>
  <c r="N20" i="7"/>
  <c r="N19" i="7"/>
  <c r="O19" i="7" s="1"/>
  <c r="M21" i="7"/>
  <c r="O21" i="7" s="1"/>
  <c r="N18" i="7"/>
  <c r="M20" i="7"/>
  <c r="N17" i="7"/>
  <c r="O17" i="7" s="1"/>
  <c r="N24" i="7"/>
  <c r="O24" i="7" s="1"/>
  <c r="N16" i="7"/>
  <c r="O16" i="7" s="1"/>
  <c r="H15" i="7"/>
  <c r="K15" i="7" s="1"/>
  <c r="H16" i="7"/>
  <c r="K16" i="7" s="1"/>
  <c r="H17" i="7"/>
  <c r="K17" i="7" s="1"/>
  <c r="H18" i="7"/>
  <c r="K18" i="7" s="1"/>
  <c r="H19" i="7"/>
  <c r="K19" i="7" s="1"/>
  <c r="H20" i="7"/>
  <c r="K20" i="7" s="1"/>
  <c r="H21" i="7"/>
  <c r="K21" i="7" s="1"/>
  <c r="H22" i="7"/>
  <c r="K22" i="7" s="1"/>
  <c r="H23" i="7"/>
  <c r="K23" i="7" s="1"/>
  <c r="H24" i="7"/>
  <c r="K24" i="7" s="1"/>
  <c r="H25" i="7"/>
  <c r="K25" i="7" s="1"/>
  <c r="H26" i="7"/>
  <c r="K26" i="7" s="1"/>
  <c r="H14" i="7"/>
  <c r="K14" i="7" s="1"/>
  <c r="O20" i="7" l="1"/>
  <c r="O32" i="7"/>
  <c r="O31" i="7"/>
  <c r="O29" i="7" l="1"/>
  <c r="O28" i="7"/>
  <c r="O27" i="7" l="1"/>
  <c r="O30" i="7" s="1"/>
  <c r="O33" i="7"/>
  <c r="O34" i="7"/>
  <c r="O35" i="7" s="1"/>
  <c r="O36" i="7" l="1"/>
</calcChain>
</file>

<file path=xl/sharedStrings.xml><?xml version="1.0" encoding="utf-8"?>
<sst xmlns="http://schemas.openxmlformats.org/spreadsheetml/2006/main" count="122" uniqueCount="96">
  <si>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</si>
  <si>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</si>
  <si>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</si>
  <si>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</si>
  <si>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</si>
  <si>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</si>
  <si>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</si>
  <si>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</si>
  <si>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</si>
  <si>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</si>
  <si>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</si>
  <si>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</si>
  <si>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</si>
  <si>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</si>
  <si>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</si>
  <si>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</si>
  <si>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</si>
  <si>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</si>
  <si>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</si>
  <si>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</si>
  <si>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</si>
  <si>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</si>
  <si>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</si>
  <si>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</si>
  <si>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</si>
  <si>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</si>
  <si>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</si>
  <si>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</si>
  <si>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</si>
  <si>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</si>
  <si>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</si>
  <si>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</si>
  <si>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</si>
  <si>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</si>
  <si>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</si>
  <si>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</si>
  <si>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</si>
  <si>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</si>
  <si>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</si>
  <si>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</si>
  <si>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</si>
  <si>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</si>
  <si>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</si>
  <si>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</si>
  <si>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</si>
  <si>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</si>
  <si>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</si>
  <si>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</si>
  <si>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</si>
  <si>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</si>
  <si>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</si>
  <si>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</si>
  <si>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</si>
  <si>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</si>
  <si>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</si>
  <si>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</si>
  <si>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</si>
  <si>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</si>
  <si>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</si>
  <si>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</si>
  <si>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</si>
  <si>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</si>
  <si>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</si>
  <si>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</si>
  <si>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</si>
  <si>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</si>
  <si>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</si>
  <si>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</si>
  <si>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</si>
  <si>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</si>
  <si>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</si>
  <si>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</si>
  <si>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</si>
  <si>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</si>
  <si>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</si>
  <si>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</si>
  <si>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</si>
  <si>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</si>
  <si>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</si>
  <si>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</si>
  <si>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</si>
  <si>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Tubo de vidrio para digestor kjeldahl</t>
  </si>
  <si>
    <t>Láminas portaobjetos de 25 x 75 mm. Caja x 50 unidades.</t>
  </si>
  <si>
    <t>Láminas cubreobjetos de 22 x 22 mm. caja x 100 unidades</t>
  </si>
  <si>
    <t>Frasco de vidrio de 100 ml con tapa azul GL 45</t>
  </si>
  <si>
    <t>Frasco de vidrio con tapa azul GL 45 de 250 ml</t>
  </si>
  <si>
    <t>Vaso de extracción de 56 x 120 mm para extractor por solventes VELP 62530. Caja x 3 unidades </t>
  </si>
  <si>
    <t>Crisol de vidrio P2 para extractor de fibra VELP 62528. Caja x 6 unidades.</t>
  </si>
  <si>
    <t>Erlenmeyer de 1000 ml con desprendimiento lateral para filtración al vacío.</t>
  </si>
  <si>
    <t>Juego de embudos Buchner en porcelana para filtración al vacio de 70 mm, 90 mm, 115mm ,125 mm y 150 mm</t>
  </si>
  <si>
    <t>Frasco de vidrio transparente de 4 Lts boca ancha con tapa metálica</t>
  </si>
  <si>
    <t>Caja de petri 60 x 15mm en vidrio</t>
  </si>
  <si>
    <t>  Caja de petri en vidrio de 100 x 15 mm</t>
  </si>
  <si>
    <t>Sistema clevenger para extracción de aceites esenciales más ligeros que el agua, con esmeril 24/29 en los acoples. Con balón de 2 litros y esmeril 24/29.</t>
  </si>
  <si>
    <t>UNIDAD</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</si>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</sst>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abSelected="1" view="pageBreakPreview" topLeftCell="A4" zoomScale="90" zoomScaleNormal="70" zoomScaleSheetLayoutView="90" zoomScalePageLayoutView="55" workbookViewId="0">
      <selection activeCell="I17" sqref="I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81</v>
      </c>
      <c r="C14" s="12"/>
      <c r="D14" s="58">
        <v>10</v>
      </c>
      <c r="E14" s="58" t="s">
        <v>94</v>
      </c>
      <c r="F14" s="56"/>
      <c r="G14" s="11"/>
      <c r="H14" s="1">
        <f>+ROUND(F14*G14,0)</f>
        <v>0</v>
      </c>
      <c r="I14" s="11"/>
      <c r="J14" s="1">
        <f>ROUND(F14*I14,0)</f>
        <v>0</v>
      </c>
      <c r="K14" s="1">
        <f>ROUND(F14+H14+J14,0)</f>
        <v>0</v>
      </c>
      <c r="L14" s="1">
        <f>ROUND(F14*D14,0)</f>
        <v>0</v>
      </c>
      <c r="M14" s="1">
        <f t="shared" ref="M14:M26" si="0">ROUND(L14*G14,0)</f>
        <v>0</v>
      </c>
      <c r="N14" s="1">
        <f t="shared" ref="N14:N26" si="1">ROUND(L14*I14,0)</f>
        <v>0</v>
      </c>
      <c r="O14" s="26">
        <f t="shared" ref="O14:O26" si="2">ROUND(L14+N14+M14,0)</f>
        <v>0</v>
      </c>
    </row>
    <row r="15" spans="1:15" s="9" customFormat="1" x14ac:dyDescent="0.2">
      <c r="A15" s="25">
        <v>2</v>
      </c>
      <c r="B15" s="57" t="s">
        <v>82</v>
      </c>
      <c r="C15" s="12"/>
      <c r="D15" s="58">
        <v>10</v>
      </c>
      <c r="E15" s="58" t="s">
        <v>95</v>
      </c>
      <c r="F15" s="56"/>
      <c r="G15" s="11"/>
      <c r="H15" s="1">
        <f t="shared" ref="H15:H26" si="3">+ROUND(F15*G15,0)</f>
        <v>0</v>
      </c>
      <c r="I15" s="11"/>
      <c r="J15" s="1">
        <f t="shared" ref="J15:J26" si="4">ROUND(F15*I15,0)</f>
        <v>0</v>
      </c>
      <c r="K15" s="1">
        <f t="shared" ref="K15:K26" si="5">ROUND(F15+H15+J15,0)</f>
        <v>0</v>
      </c>
      <c r="L15" s="1">
        <f t="shared" ref="L15:L26" si="6">ROUND(F15*D15,0)</f>
        <v>0</v>
      </c>
      <c r="M15" s="1">
        <f t="shared" si="0"/>
        <v>0</v>
      </c>
      <c r="N15" s="1">
        <f t="shared" si="1"/>
        <v>0</v>
      </c>
      <c r="O15" s="26">
        <f t="shared" si="2"/>
        <v>0</v>
      </c>
    </row>
    <row r="16" spans="1:15" s="9" customFormat="1" ht="20.25" customHeight="1" x14ac:dyDescent="0.2">
      <c r="A16" s="25">
        <v>3</v>
      </c>
      <c r="B16" s="57" t="s">
        <v>83</v>
      </c>
      <c r="C16" s="12"/>
      <c r="D16" s="58">
        <v>20</v>
      </c>
      <c r="E16" s="58" t="s">
        <v>95</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x14ac:dyDescent="0.2">
      <c r="A17" s="25">
        <v>4</v>
      </c>
      <c r="B17" s="57" t="s">
        <v>84</v>
      </c>
      <c r="C17" s="12"/>
      <c r="D17" s="58">
        <v>20</v>
      </c>
      <c r="E17" s="58" t="s">
        <v>94</v>
      </c>
      <c r="F17" s="56"/>
      <c r="G17" s="11"/>
      <c r="H17" s="1">
        <f t="shared" si="3"/>
        <v>0</v>
      </c>
      <c r="I17" s="11"/>
      <c r="J17" s="1">
        <f t="shared" si="4"/>
        <v>0</v>
      </c>
      <c r="K17" s="1">
        <f t="shared" si="5"/>
        <v>0</v>
      </c>
      <c r="L17" s="1">
        <f t="shared" si="6"/>
        <v>0</v>
      </c>
      <c r="M17" s="1">
        <f t="shared" si="0"/>
        <v>0</v>
      </c>
      <c r="N17" s="1">
        <f t="shared" si="1"/>
        <v>0</v>
      </c>
      <c r="O17" s="26">
        <f>ROUND(L17+N17+M17,0)</f>
        <v>0</v>
      </c>
    </row>
    <row r="18" spans="1:15" s="9" customFormat="1" x14ac:dyDescent="0.2">
      <c r="A18" s="25">
        <v>5</v>
      </c>
      <c r="B18" s="57" t="s">
        <v>85</v>
      </c>
      <c r="C18" s="12"/>
      <c r="D18" s="58">
        <v>10</v>
      </c>
      <c r="E18" s="58" t="s">
        <v>94</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ht="28.5" x14ac:dyDescent="0.2">
      <c r="A19" s="25">
        <v>6</v>
      </c>
      <c r="B19" s="57" t="s">
        <v>86</v>
      </c>
      <c r="C19" s="12"/>
      <c r="D19" s="58">
        <v>1</v>
      </c>
      <c r="E19" s="58" t="s">
        <v>95</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ht="28.5" x14ac:dyDescent="0.2">
      <c r="A20" s="25">
        <v>7</v>
      </c>
      <c r="B20" s="57" t="s">
        <v>87</v>
      </c>
      <c r="C20" s="12"/>
      <c r="D20" s="58">
        <v>1</v>
      </c>
      <c r="E20" s="58" t="s">
        <v>95</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ht="28.5" x14ac:dyDescent="0.2">
      <c r="A21" s="25">
        <v>8</v>
      </c>
      <c r="B21" s="57" t="s">
        <v>88</v>
      </c>
      <c r="C21" s="12"/>
      <c r="D21" s="58">
        <v>5</v>
      </c>
      <c r="E21" s="58" t="s">
        <v>94</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ht="28.5" x14ac:dyDescent="0.2">
      <c r="A22" s="25">
        <v>9</v>
      </c>
      <c r="B22" s="57" t="s">
        <v>89</v>
      </c>
      <c r="C22" s="12"/>
      <c r="D22" s="58">
        <v>1</v>
      </c>
      <c r="E22" s="58" t="s">
        <v>94</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ht="28.5" x14ac:dyDescent="0.2">
      <c r="A23" s="25">
        <v>10</v>
      </c>
      <c r="B23" s="57" t="s">
        <v>90</v>
      </c>
      <c r="C23" s="12"/>
      <c r="D23" s="58">
        <v>5</v>
      </c>
      <c r="E23" s="58" t="s">
        <v>94</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x14ac:dyDescent="0.2">
      <c r="A24" s="25">
        <v>11</v>
      </c>
      <c r="B24" s="57" t="s">
        <v>91</v>
      </c>
      <c r="C24" s="12"/>
      <c r="D24" s="58">
        <v>50</v>
      </c>
      <c r="E24" s="58" t="s">
        <v>95</v>
      </c>
      <c r="F24" s="56"/>
      <c r="G24" s="11"/>
      <c r="H24" s="1">
        <f t="shared" si="3"/>
        <v>0</v>
      </c>
      <c r="I24" s="11"/>
      <c r="J24" s="1">
        <f t="shared" si="4"/>
        <v>0</v>
      </c>
      <c r="K24" s="1">
        <f t="shared" si="5"/>
        <v>0</v>
      </c>
      <c r="L24" s="1">
        <f t="shared" si="6"/>
        <v>0</v>
      </c>
      <c r="M24" s="1">
        <f t="shared" si="0"/>
        <v>0</v>
      </c>
      <c r="N24" s="1">
        <f t="shared" si="1"/>
        <v>0</v>
      </c>
      <c r="O24" s="26">
        <f>ROUND(L24+N24+M24,0)</f>
        <v>0</v>
      </c>
    </row>
    <row r="25" spans="1:15" s="9" customFormat="1" x14ac:dyDescent="0.2">
      <c r="A25" s="25">
        <v>12</v>
      </c>
      <c r="B25" s="57" t="s">
        <v>92</v>
      </c>
      <c r="C25" s="12"/>
      <c r="D25" s="58">
        <v>50</v>
      </c>
      <c r="E25" s="58" t="s">
        <v>95</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ht="43.5" thickBot="1" x14ac:dyDescent="0.25">
      <c r="A26" s="25">
        <v>13</v>
      </c>
      <c r="B26" s="57" t="s">
        <v>93</v>
      </c>
      <c r="C26" s="12"/>
      <c r="D26" s="58">
        <v>1</v>
      </c>
      <c r="E26" s="58" t="s">
        <v>94</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42" customHeight="1" thickBot="1" x14ac:dyDescent="0.3">
      <c r="A27" s="92" t="s">
        <v>26</v>
      </c>
      <c r="B27" s="93"/>
      <c r="C27" s="93"/>
      <c r="D27" s="93"/>
      <c r="E27" s="93"/>
      <c r="F27" s="93"/>
      <c r="G27" s="93"/>
      <c r="H27" s="93"/>
      <c r="I27" s="93"/>
      <c r="J27" s="93"/>
      <c r="K27" s="93"/>
      <c r="L27" s="65" t="s">
        <v>27</v>
      </c>
      <c r="M27" s="66"/>
      <c r="N27" s="66"/>
      <c r="O27" s="34">
        <f>SUMIF(G:G,0%,L:L)+SUMIF(G:G,"",L:L)</f>
        <v>0</v>
      </c>
    </row>
    <row r="28" spans="1:15" s="9" customFormat="1" ht="39" customHeight="1" x14ac:dyDescent="0.25">
      <c r="A28" s="71" t="s">
        <v>77</v>
      </c>
      <c r="B28" s="72"/>
      <c r="C28" s="72"/>
      <c r="D28" s="72"/>
      <c r="E28" s="72"/>
      <c r="F28" s="72"/>
      <c r="G28" s="72"/>
      <c r="H28" s="72"/>
      <c r="I28" s="72"/>
      <c r="J28" s="72"/>
      <c r="K28" s="73"/>
      <c r="L28" s="63" t="s">
        <v>28</v>
      </c>
      <c r="M28" s="64"/>
      <c r="N28" s="64"/>
      <c r="O28" s="35">
        <f>SUMIF(G:G,5%,L:L)</f>
        <v>0</v>
      </c>
    </row>
    <row r="29" spans="1:15" s="9" customFormat="1" ht="30" customHeight="1" x14ac:dyDescent="0.25">
      <c r="A29" s="74"/>
      <c r="B29" s="75"/>
      <c r="C29" s="75"/>
      <c r="D29" s="75"/>
      <c r="E29" s="75"/>
      <c r="F29" s="75"/>
      <c r="G29" s="75"/>
      <c r="H29" s="75"/>
      <c r="I29" s="75"/>
      <c r="J29" s="75"/>
      <c r="K29" s="76"/>
      <c r="L29" s="63" t="s">
        <v>29</v>
      </c>
      <c r="M29" s="64"/>
      <c r="N29" s="64"/>
      <c r="O29" s="35">
        <f>SUMIF(G:G,19%,L:L)</f>
        <v>0</v>
      </c>
    </row>
    <row r="30" spans="1:15" s="9" customFormat="1" ht="30" customHeight="1" x14ac:dyDescent="0.25">
      <c r="A30" s="74"/>
      <c r="B30" s="75"/>
      <c r="C30" s="75"/>
      <c r="D30" s="75"/>
      <c r="E30" s="75"/>
      <c r="F30" s="75"/>
      <c r="G30" s="75"/>
      <c r="H30" s="75"/>
      <c r="I30" s="75"/>
      <c r="J30" s="75"/>
      <c r="K30" s="76"/>
      <c r="L30" s="61" t="s">
        <v>22</v>
      </c>
      <c r="M30" s="62"/>
      <c r="N30" s="62"/>
      <c r="O30" s="36">
        <f>SUM(O27:O29)</f>
        <v>0</v>
      </c>
    </row>
    <row r="31" spans="1:15" s="9" customFormat="1" ht="30" customHeight="1" x14ac:dyDescent="0.25">
      <c r="A31" s="74"/>
      <c r="B31" s="75"/>
      <c r="C31" s="75"/>
      <c r="D31" s="75"/>
      <c r="E31" s="75"/>
      <c r="F31" s="75"/>
      <c r="G31" s="75"/>
      <c r="H31" s="75"/>
      <c r="I31" s="75"/>
      <c r="J31" s="75"/>
      <c r="K31" s="76"/>
      <c r="L31" s="59" t="s">
        <v>30</v>
      </c>
      <c r="M31" s="60"/>
      <c r="N31" s="60"/>
      <c r="O31" s="37">
        <f>SUMIF(G:G,5%,M:M)</f>
        <v>0</v>
      </c>
    </row>
    <row r="32" spans="1:15" s="9" customFormat="1" ht="30" customHeight="1" x14ac:dyDescent="0.25">
      <c r="A32" s="74"/>
      <c r="B32" s="75"/>
      <c r="C32" s="75"/>
      <c r="D32" s="75"/>
      <c r="E32" s="75"/>
      <c r="F32" s="75"/>
      <c r="G32" s="75"/>
      <c r="H32" s="75"/>
      <c r="I32" s="75"/>
      <c r="J32" s="75"/>
      <c r="K32" s="76"/>
      <c r="L32" s="59" t="s">
        <v>31</v>
      </c>
      <c r="M32" s="60"/>
      <c r="N32" s="60"/>
      <c r="O32" s="37">
        <f>SUMIF(G:G,19%,M:M)</f>
        <v>0</v>
      </c>
    </row>
    <row r="33" spans="1:17" s="9" customFormat="1" ht="30" customHeight="1" x14ac:dyDescent="0.25">
      <c r="A33" s="74"/>
      <c r="B33" s="75"/>
      <c r="C33" s="75"/>
      <c r="D33" s="75"/>
      <c r="E33" s="75"/>
      <c r="F33" s="75"/>
      <c r="G33" s="75"/>
      <c r="H33" s="75"/>
      <c r="I33" s="75"/>
      <c r="J33" s="75"/>
      <c r="K33" s="76"/>
      <c r="L33" s="61" t="s">
        <v>32</v>
      </c>
      <c r="M33" s="62"/>
      <c r="N33" s="62"/>
      <c r="O33" s="36">
        <f>SUM(O31:O32)</f>
        <v>0</v>
      </c>
    </row>
    <row r="34" spans="1:17" s="9" customFormat="1" ht="30" customHeight="1" x14ac:dyDescent="0.25">
      <c r="A34" s="74"/>
      <c r="B34" s="75"/>
      <c r="C34" s="75"/>
      <c r="D34" s="75"/>
      <c r="E34" s="75"/>
      <c r="F34" s="75"/>
      <c r="G34" s="75"/>
      <c r="H34" s="75"/>
      <c r="I34" s="75"/>
      <c r="J34" s="75"/>
      <c r="K34" s="76"/>
      <c r="L34" s="63" t="s">
        <v>33</v>
      </c>
      <c r="M34" s="64"/>
      <c r="N34" s="64"/>
      <c r="O34" s="35">
        <f>SUMIF(I:I,8%,N:N)</f>
        <v>0</v>
      </c>
    </row>
    <row r="35" spans="1:17" s="9" customFormat="1" ht="37.5" customHeight="1" x14ac:dyDescent="0.25">
      <c r="A35" s="74"/>
      <c r="B35" s="75"/>
      <c r="C35" s="75"/>
      <c r="D35" s="75"/>
      <c r="E35" s="75"/>
      <c r="F35" s="75"/>
      <c r="G35" s="75"/>
      <c r="H35" s="75"/>
      <c r="I35" s="75"/>
      <c r="J35" s="75"/>
      <c r="K35" s="76"/>
      <c r="L35" s="69" t="s">
        <v>34</v>
      </c>
      <c r="M35" s="70"/>
      <c r="N35" s="70"/>
      <c r="O35" s="36">
        <f>SUM(O34)</f>
        <v>0</v>
      </c>
    </row>
    <row r="36" spans="1:17" s="9" customFormat="1" ht="32.25" customHeight="1" thickBot="1" x14ac:dyDescent="0.3">
      <c r="A36" s="77"/>
      <c r="B36" s="78"/>
      <c r="C36" s="78"/>
      <c r="D36" s="78"/>
      <c r="E36" s="78"/>
      <c r="F36" s="78"/>
      <c r="G36" s="78"/>
      <c r="H36" s="78"/>
      <c r="I36" s="78"/>
      <c r="J36" s="78"/>
      <c r="K36" s="79"/>
      <c r="L36" s="67" t="s">
        <v>35</v>
      </c>
      <c r="M36" s="68"/>
      <c r="N36" s="68"/>
      <c r="O36" s="38">
        <f>+O30+O33+O35</f>
        <v>0</v>
      </c>
    </row>
    <row r="38" spans="1:17" ht="50.1" customHeight="1" thickBot="1" x14ac:dyDescent="0.3">
      <c r="B38" s="83"/>
      <c r="C38" s="83"/>
    </row>
    <row r="39" spans="1:17" x14ac:dyDescent="0.25">
      <c r="B39" s="104" t="s">
        <v>36</v>
      </c>
      <c r="C39" s="104"/>
    </row>
    <row r="40" spans="1:17" ht="15" customHeight="1" x14ac:dyDescent="0.25">
      <c r="M40" s="40"/>
      <c r="N40" s="41"/>
      <c r="O40" s="42"/>
    </row>
    <row r="41" spans="1:17" ht="15.75" customHeight="1" x14ac:dyDescent="0.25">
      <c r="M41" s="40"/>
      <c r="N41" s="41"/>
      <c r="O41" s="42"/>
    </row>
    <row r="42" spans="1:17" ht="15" customHeight="1" x14ac:dyDescent="0.25">
      <c r="A42" s="10" t="s">
        <v>80</v>
      </c>
      <c r="M42" s="40"/>
      <c r="N42" s="41"/>
      <c r="O42" s="42"/>
    </row>
    <row r="43" spans="1:17" x14ac:dyDescent="0.25">
      <c r="A43" s="103" t="s">
        <v>37</v>
      </c>
      <c r="B43" s="103"/>
      <c r="C43" s="103"/>
      <c r="D43" s="103"/>
      <c r="E43" s="103"/>
      <c r="F43" s="103"/>
      <c r="G43" s="103"/>
      <c r="H43" s="103"/>
      <c r="I43" s="103"/>
      <c r="J43" s="103"/>
      <c r="K43" s="103"/>
      <c r="L43" s="103"/>
      <c r="M43" s="103"/>
      <c r="N43" s="103"/>
      <c r="O43" s="103"/>
      <c r="P43" s="2"/>
      <c r="Q43" s="2"/>
    </row>
    <row r="44" spans="1:17" ht="15" customHeight="1" x14ac:dyDescent="0.25">
      <c r="A44" s="102" t="s">
        <v>38</v>
      </c>
      <c r="B44" s="102"/>
      <c r="C44" s="102"/>
      <c r="D44" s="102"/>
      <c r="E44" s="102"/>
      <c r="F44" s="102"/>
      <c r="G44" s="102"/>
      <c r="H44" s="102"/>
      <c r="I44" s="102"/>
      <c r="J44" s="102"/>
      <c r="K44" s="102"/>
      <c r="L44" s="102"/>
      <c r="M44" s="102"/>
      <c r="N44" s="102"/>
      <c r="O44" s="102"/>
      <c r="P44" s="39"/>
      <c r="Q44" s="39"/>
    </row>
    <row r="45" spans="1:17" x14ac:dyDescent="0.25">
      <c r="A45" s="101" t="s">
        <v>39</v>
      </c>
      <c r="B45" s="101"/>
      <c r="C45" s="101"/>
      <c r="D45" s="101"/>
      <c r="E45" s="101"/>
      <c r="F45" s="101"/>
      <c r="G45" s="101"/>
      <c r="H45" s="101"/>
      <c r="I45" s="101"/>
      <c r="J45" s="101"/>
      <c r="K45" s="101"/>
      <c r="L45" s="101"/>
      <c r="M45" s="101"/>
      <c r="N45" s="101"/>
      <c r="O45" s="101"/>
      <c r="P45" s="5"/>
      <c r="Q45" s="5"/>
    </row>
    <row r="46" spans="1:17" x14ac:dyDescent="0.25">
      <c r="A46" s="101" t="s">
        <v>40</v>
      </c>
      <c r="B46" s="101"/>
      <c r="C46" s="101"/>
      <c r="D46" s="101"/>
      <c r="E46" s="101"/>
      <c r="F46" s="101"/>
      <c r="G46" s="101"/>
      <c r="H46" s="101"/>
      <c r="I46" s="101"/>
      <c r="J46" s="101"/>
      <c r="K46" s="101"/>
      <c r="L46" s="101"/>
      <c r="M46" s="101"/>
      <c r="N46" s="101"/>
      <c r="O46" s="101"/>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password="CC4B" sheet="1" selectLockedCells="1"/>
  <mergeCells count="3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G14:G26</xm:sqref>
        </x14:dataValidation>
        <x14:dataValidation type="list" allowBlank="1" showInputMessage="1" showErrorMessage="1">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2025-05-05T22:59:06Z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