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 41.1  Ordenes contractuales de compra/S-CD-020- ELEMT LAB FISICA/2. DOCUMENTOS PUBLICACIÓN/"/>
    </mc:Choice>
  </mc:AlternateContent>
  <xr:revisionPtr revIDLastSave="133" documentId="13_ncr:1_{F325527D-AE3E-4150-8C66-BA9D114568FD}" xr6:coauthVersionLast="47" xr6:coauthVersionMax="47" xr10:uidLastSave="{BAA381BC-5885-402D-A7C9-C72B7CD8F7C4}"/>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 i="7" l="1"/>
  <c r="O25" i="7"/>
  <c r="H16" i="7" l="1"/>
  <c r="J16" i="7"/>
  <c r="L16" i="7"/>
  <c r="M16" i="7" s="1"/>
  <c r="H17" i="7"/>
  <c r="J17" i="7"/>
  <c r="L17" i="7"/>
  <c r="M17" i="7" s="1"/>
  <c r="H18" i="7"/>
  <c r="J18" i="7"/>
  <c r="L18" i="7"/>
  <c r="M18" i="7" s="1"/>
  <c r="H19" i="7"/>
  <c r="J19" i="7"/>
  <c r="L19" i="7"/>
  <c r="M19" i="7" s="1"/>
  <c r="H20" i="7"/>
  <c r="J20" i="7"/>
  <c r="L20" i="7"/>
  <c r="M20" i="7" s="1"/>
  <c r="H15" i="7"/>
  <c r="J15" i="7"/>
  <c r="L15" i="7"/>
  <c r="M15" i="7" s="1"/>
  <c r="O23" i="7"/>
  <c r="O22" i="7"/>
  <c r="L14" i="7"/>
  <c r="M14" i="7" s="1"/>
  <c r="J14" i="7"/>
  <c r="H14" i="7"/>
  <c r="K19" i="7" l="1"/>
  <c r="N18" i="7"/>
  <c r="O18" i="7" s="1"/>
  <c r="N17" i="7"/>
  <c r="O17" i="7" s="1"/>
  <c r="K20" i="7"/>
  <c r="K18" i="7"/>
  <c r="K17" i="7"/>
  <c r="K15" i="7"/>
  <c r="K16" i="7"/>
  <c r="N20" i="7"/>
  <c r="O20" i="7" s="1"/>
  <c r="N16" i="7"/>
  <c r="O16" i="7" s="1"/>
  <c r="N19" i="7"/>
  <c r="O19" i="7" s="1"/>
  <c r="N15" i="7"/>
  <c r="O15" i="7" s="1"/>
  <c r="O21" i="7"/>
  <c r="O24" i="7" s="1"/>
  <c r="K14" i="7"/>
  <c r="O27" i="7"/>
  <c r="O28" i="7"/>
  <c r="O29" i="7" s="1"/>
  <c r="N14" i="7"/>
  <c r="O14" i="7" s="1"/>
  <c r="O30" i="7" l="1"/>
</calcChain>
</file>

<file path=xl/sharedStrings.xml><?xml version="1.0" encoding="utf-8"?>
<sst xmlns="http://schemas.openxmlformats.org/spreadsheetml/2006/main" count="110" uniqueCount="89">
  <si>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</si>
  <si>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</si>
  <si>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</si>
  <si>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</si>
  <si>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</si>
  <si>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</si>
  <si>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</si>
  <si>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</si>
  <si>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</si>
  <si>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</si>
  <si>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</si>
  <si>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</si>
  <si>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</si>
  <si>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</si>
  <si>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</si>
  <si>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</si>
  <si>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</si>
  <si>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</si>
  <si>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</si>
  <si>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</si>
  <si>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</si>
  <si>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</si>
  <si>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</si>
  <si>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</si>
  <si>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</si>
  <si>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</si>
  <si>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</si>
  <si>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</si>
  <si>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</si>
  <si>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</si>
  <si>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</si>
  <si>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</si>
  <si>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</si>
  <si>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</si>
  <si>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</si>
  <si>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</si>
  <si>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</si>
  <si>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</si>
  <si>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</si>
  <si>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</si>
  <si>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</si>
  <si>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</si>
  <si>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</si>
  <si>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</si>
  <si>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</si>
  <si>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</si>
  <si>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</si>
  <si>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</si>
  <si>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</si>
  <si>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</si>
  <si>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</si>
  <si>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</si>
  <si>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</si>
  <si>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</si>
  <si>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</si>
  <si>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</si>
  <si>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</si>
  <si>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</si>
  <si>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</si>
  <si>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</si>
  <si>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</si>
  <si>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</si>
  <si>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</si>
  <si>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</si>
  <si>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</si>
  <si>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</si>
  <si>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</si>
  <si>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</si>
  <si>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</si>
  <si>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</si>
  <si>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</si>
  <si>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</si>
  <si>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</si>
  <si>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</si>
  <si>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</si>
  <si>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</si>
  <si>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</si>
  <si>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</si>
  <si>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</si>
  <si>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</si>
  <si>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</si>
  <si>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Kit de óptica de laboratorio que contenga:
- 15 lentes ópticos
- 10 espejos cóncavos
- 10 espejos convexos</t>
  </si>
  <si>
    <t>UNIDAD</t>
  </si>
  <si>
    <t>Pulsómetro de banda con las características: - Tipo de batería:
CR 2025
- Junta de estanquidad de la pila
- Junta tórica 20,0 x 0,90
- Material silicona
- Vida útil de la batería: 400 h
- Temperatura de funcionamiento: 10 °C a +50 °C / 14 °F a 122
°F
- Material del conector: ABS, ABS + GF, PC, acero inoxidable
- Material de la correa: 38 % poliamida, 29 % poliuretano, 20 %,
elastano, 13 % poliéster
- Impresiones de silicona.</t>
  </si>
  <si>
    <t>Glucómetros con las siguientes características:
- Cumple Norma ISO 15197.
- Operación con un solo botón.
- No necesita codificación.
- Muestra pequeña de sangre.
- Diseño compacto y ergonómico
DEBE CONTENER:
- Estuche.
- Lancetero.
- 100 Tiras.
- 100 Lancetas.
- Manual de Usuario.
- Baterías.</t>
  </si>
  <si>
    <t>Kit de Goniometros X4 unidades
-GONIOMETRO DE 12".
-GONIOMETRO DE 6".
-GONIOMETRO DE 8".
-GONIOMETRO DE DEDO</t>
  </si>
  <si>
    <t>Osciloscopio Con las siguientes características:
- 50MHz Ancho de banda
- 2 Canales Pantalla 64k a todo color LCD 320 X 240
- Tiempo de subida 7 ns
- Sensibilidad vertical 1mV 20V/div
- Longitud del registro (Max) 2 x 512k
- Frecuencia de muestreo: tiempo de 500ms Real / s
- Exploración de base de tiempo 5ns 50s/div
- Tipo de disparador: Edge, pulso, video y Suplente
- Mediciones automáticas de forma de onda: 28 Puertos
- Estándar: El dispositivo USB, Host USB, PASA / FALLA.</t>
  </si>
  <si>
    <t>Multímetro Bolígrafo Digital Portátil Características del producto:
- Medición de voltaje AC hasta 600v.
-Medicion de voltaje DC hasta 600v.
-Medicion de resistencia hasta 40 M ohm.
-Test de continuidad.
-Identificación de línea en instalaciones AC.
-Identificación de voltajes AC mayores a 100 voltios sin contacto
(NVC).
-Prueba de caída de tensión en diodo. PUNTA LOGICA Práctica
y segura para realizar diagnostico en cualquier tipo de vehículo,
debe contar con un gran rango de voltaje de operación, que
soporte hasta 30 voltios sin problemas,
Tamaño compacto.
Parámetros técnicos 1. Voltaje de alimentación: 6 hasta 30
voltios máximo.
- Lectura mínima de la punta lógica: 0 voltios.
- Lectura máxima de la punta lógica: 30 voltios,
- Indicador de conexión errónea (polaridad invertida).
- Cable de alimentación de 1.8 metros.
- Tamaño de la punta 15 cm.</t>
  </si>
  <si>
    <t>Sensor de luminosidad digital con las siguientes características:
- Voltaje de Alimentación: 3V ~ 5V
- Conversor análogo a Digital de 16 bits
- Rango: 1 Lx ~ 65535 Lx.
- Tolerancia: ± 20%
- Rango: 1 Lx ~ 65535 Lx.
- Tolerancia: ±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</si>
</sst>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702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6"/>
  <sheetViews>
    <sheetView showGridLines="0" tabSelected="1" view="pageBreakPreview" zoomScale="55" zoomScaleNormal="70" zoomScaleSheetLayoutView="55" zoomScalePageLayoutView="55" workbookViewId="0">
      <selection activeCell="B32" sqref="B32:C32"/>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60.75" customHeight="1" x14ac:dyDescent="0.25">
      <c r="A14" s="27">
        <v>1</v>
      </c>
      <c r="B14" s="29" t="s">
        <v>81</v>
      </c>
      <c r="C14" s="13"/>
      <c r="D14" s="10">
        <v>7</v>
      </c>
      <c r="E14" s="14" t="s">
        <v>82</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160.5" customHeight="1" x14ac:dyDescent="0.25">
      <c r="A15" s="27">
        <v>2</v>
      </c>
      <c r="B15" s="29" t="s">
        <v>83</v>
      </c>
      <c r="C15" s="13"/>
      <c r="D15" s="10">
        <v>6</v>
      </c>
      <c r="E15" s="14" t="s">
        <v>82</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168.75" customHeight="1" x14ac:dyDescent="0.25">
      <c r="A16" s="27">
        <v>3</v>
      </c>
      <c r="B16" s="29" t="s">
        <v>84</v>
      </c>
      <c r="C16" s="13"/>
      <c r="D16" s="10">
        <v>6</v>
      </c>
      <c r="E16" s="14" t="s">
        <v>82</v>
      </c>
      <c r="F16" s="59"/>
      <c r="G16" s="12"/>
      <c r="H16" s="1">
        <f>+ROUND(F16*G16,0)</f>
        <v>0</v>
      </c>
      <c r="I16" s="12"/>
      <c r="J16" s="1">
        <f>ROUND(F16*I16,0)</f>
        <v>0</v>
      </c>
      <c r="K16" s="1">
        <f>ROUND(F16+H16+J16,0)</f>
        <v>0</v>
      </c>
      <c r="L16" s="1">
        <f>ROUND(F16*D16,0)</f>
        <v>0</v>
      </c>
      <c r="M16" s="1">
        <f>ROUND(L16*G16,0)</f>
        <v>0</v>
      </c>
      <c r="N16" s="1">
        <f t="shared" ref="N16:N20" si="13">ROUND(L16*I16,0)</f>
        <v>0</v>
      </c>
      <c r="O16" s="28">
        <f t="shared" ref="O16:O20" si="14">ROUND(L16+N16+M16,0)</f>
        <v>0</v>
      </c>
    </row>
    <row r="17" spans="1:15" s="9" customFormat="1" ht="79.5" customHeight="1" x14ac:dyDescent="0.25">
      <c r="A17" s="27">
        <v>4</v>
      </c>
      <c r="B17" s="29" t="s">
        <v>85</v>
      </c>
      <c r="C17" s="13"/>
      <c r="D17" s="10">
        <v>10</v>
      </c>
      <c r="E17" s="14" t="s">
        <v>82</v>
      </c>
      <c r="F17" s="59"/>
      <c r="G17" s="12"/>
      <c r="H17" s="1">
        <f t="shared" ref="H17:H20" si="15">+ROUND(F17*G17,0)</f>
        <v>0</v>
      </c>
      <c r="I17" s="12"/>
      <c r="J17" s="1">
        <f t="shared" ref="J17:J20" si="16">ROUND(F17*I17,0)</f>
        <v>0</v>
      </c>
      <c r="K17" s="1">
        <f t="shared" ref="K17:K20" si="17">ROUND(F17+H17+J17,0)</f>
        <v>0</v>
      </c>
      <c r="L17" s="1">
        <f t="shared" ref="L17:L20" si="18">ROUND(F17*D17,0)</f>
        <v>0</v>
      </c>
      <c r="M17" s="1">
        <f t="shared" ref="M16:M20" si="19">ROUND(L17*G17,0)</f>
        <v>0</v>
      </c>
      <c r="N17" s="1">
        <f t="shared" si="13"/>
        <v>0</v>
      </c>
      <c r="O17" s="28">
        <f t="shared" si="14"/>
        <v>0</v>
      </c>
    </row>
    <row r="18" spans="1:15" s="9" customFormat="1" ht="156" customHeight="1" x14ac:dyDescent="0.25">
      <c r="A18" s="27">
        <v>5</v>
      </c>
      <c r="B18" s="29" t="s">
        <v>86</v>
      </c>
      <c r="C18" s="13"/>
      <c r="D18" s="10">
        <v>5</v>
      </c>
      <c r="E18" s="14" t="s">
        <v>82</v>
      </c>
      <c r="F18" s="59"/>
      <c r="G18" s="12"/>
      <c r="H18" s="1">
        <f t="shared" si="15"/>
        <v>0</v>
      </c>
      <c r="I18" s="12"/>
      <c r="J18" s="1">
        <f t="shared" si="16"/>
        <v>0</v>
      </c>
      <c r="K18" s="1">
        <f t="shared" si="17"/>
        <v>0</v>
      </c>
      <c r="L18" s="1">
        <f t="shared" si="18"/>
        <v>0</v>
      </c>
      <c r="M18" s="1">
        <f t="shared" si="19"/>
        <v>0</v>
      </c>
      <c r="N18" s="1">
        <f t="shared" si="13"/>
        <v>0</v>
      </c>
      <c r="O18" s="28">
        <f t="shared" si="14"/>
        <v>0</v>
      </c>
    </row>
    <row r="19" spans="1:15" s="9" customFormat="1" ht="267.75" customHeight="1" x14ac:dyDescent="0.25">
      <c r="A19" s="27">
        <v>6</v>
      </c>
      <c r="B19" s="29" t="s">
        <v>87</v>
      </c>
      <c r="C19" s="13"/>
      <c r="D19" s="10">
        <v>10</v>
      </c>
      <c r="E19" s="14" t="s">
        <v>82</v>
      </c>
      <c r="F19" s="59"/>
      <c r="G19" s="12"/>
      <c r="H19" s="1">
        <f t="shared" si="15"/>
        <v>0</v>
      </c>
      <c r="I19" s="12"/>
      <c r="J19" s="1">
        <f t="shared" si="16"/>
        <v>0</v>
      </c>
      <c r="K19" s="1">
        <f t="shared" si="17"/>
        <v>0</v>
      </c>
      <c r="L19" s="1">
        <f t="shared" si="18"/>
        <v>0</v>
      </c>
      <c r="M19" s="1">
        <f t="shared" si="19"/>
        <v>0</v>
      </c>
      <c r="N19" s="1">
        <f t="shared" si="13"/>
        <v>0</v>
      </c>
      <c r="O19" s="28">
        <f t="shared" si="14"/>
        <v>0</v>
      </c>
    </row>
    <row r="20" spans="1:15" s="9" customFormat="1" ht="93" customHeight="1" thickBot="1" x14ac:dyDescent="0.3">
      <c r="A20" s="27">
        <v>7</v>
      </c>
      <c r="B20" s="29" t="s">
        <v>88</v>
      </c>
      <c r="C20" s="13"/>
      <c r="D20" s="10">
        <v>15</v>
      </c>
      <c r="E20" s="14" t="s">
        <v>82</v>
      </c>
      <c r="F20" s="59"/>
      <c r="G20" s="12"/>
      <c r="H20" s="1">
        <f t="shared" si="15"/>
        <v>0</v>
      </c>
      <c r="I20" s="12"/>
      <c r="J20" s="1">
        <f t="shared" si="16"/>
        <v>0</v>
      </c>
      <c r="K20" s="1">
        <f t="shared" si="17"/>
        <v>0</v>
      </c>
      <c r="L20" s="1">
        <f t="shared" si="18"/>
        <v>0</v>
      </c>
      <c r="M20" s="1">
        <f t="shared" si="19"/>
        <v>0</v>
      </c>
      <c r="N20" s="1">
        <f t="shared" si="13"/>
        <v>0</v>
      </c>
      <c r="O20" s="28">
        <f t="shared" si="14"/>
        <v>0</v>
      </c>
    </row>
    <row r="21" spans="1:15" s="9" customFormat="1" ht="42" customHeight="1" thickBot="1" x14ac:dyDescent="0.3">
      <c r="A21" s="93" t="s">
        <v>26</v>
      </c>
      <c r="B21" s="94"/>
      <c r="C21" s="94"/>
      <c r="D21" s="94"/>
      <c r="E21" s="94"/>
      <c r="F21" s="94"/>
      <c r="G21" s="94"/>
      <c r="H21" s="94"/>
      <c r="I21" s="94"/>
      <c r="J21" s="94"/>
      <c r="K21" s="94"/>
      <c r="L21" s="66" t="s">
        <v>27</v>
      </c>
      <c r="M21" s="67"/>
      <c r="N21" s="67"/>
      <c r="O21" s="37">
        <f>SUMIF(G:G,0%,L:L)+SUMIF(G:G,"",L:L)</f>
        <v>0</v>
      </c>
    </row>
    <row r="22" spans="1:15" s="9" customFormat="1" ht="39" customHeight="1" x14ac:dyDescent="0.25">
      <c r="A22" s="72" t="s">
        <v>78</v>
      </c>
      <c r="B22" s="73"/>
      <c r="C22" s="73"/>
      <c r="D22" s="73"/>
      <c r="E22" s="73"/>
      <c r="F22" s="73"/>
      <c r="G22" s="73"/>
      <c r="H22" s="73"/>
      <c r="I22" s="73"/>
      <c r="J22" s="73"/>
      <c r="K22" s="74"/>
      <c r="L22" s="64" t="s">
        <v>28</v>
      </c>
      <c r="M22" s="65"/>
      <c r="N22" s="65"/>
      <c r="O22" s="38">
        <f>SUMIF(G:G,5%,L:L)</f>
        <v>0</v>
      </c>
    </row>
    <row r="23" spans="1:15" s="9" customFormat="1" ht="30" customHeight="1" x14ac:dyDescent="0.25">
      <c r="A23" s="75"/>
      <c r="B23" s="76"/>
      <c r="C23" s="76"/>
      <c r="D23" s="76"/>
      <c r="E23" s="76"/>
      <c r="F23" s="76"/>
      <c r="G23" s="76"/>
      <c r="H23" s="76"/>
      <c r="I23" s="76"/>
      <c r="J23" s="76"/>
      <c r="K23" s="77"/>
      <c r="L23" s="64" t="s">
        <v>29</v>
      </c>
      <c r="M23" s="65"/>
      <c r="N23" s="65"/>
      <c r="O23" s="38">
        <f>SUMIF(G:G,19%,L:L)</f>
        <v>0</v>
      </c>
    </row>
    <row r="24" spans="1:15" s="9" customFormat="1" ht="30" customHeight="1" x14ac:dyDescent="0.25">
      <c r="A24" s="75"/>
      <c r="B24" s="76"/>
      <c r="C24" s="76"/>
      <c r="D24" s="76"/>
      <c r="E24" s="76"/>
      <c r="F24" s="76"/>
      <c r="G24" s="76"/>
      <c r="H24" s="76"/>
      <c r="I24" s="76"/>
      <c r="J24" s="76"/>
      <c r="K24" s="77"/>
      <c r="L24" s="62" t="s">
        <v>22</v>
      </c>
      <c r="M24" s="63"/>
      <c r="N24" s="63"/>
      <c r="O24" s="39">
        <f>SUM(O21:O23)</f>
        <v>0</v>
      </c>
    </row>
    <row r="25" spans="1:15" s="9" customFormat="1" ht="30" customHeight="1" x14ac:dyDescent="0.25">
      <c r="A25" s="75"/>
      <c r="B25" s="76"/>
      <c r="C25" s="76"/>
      <c r="D25" s="76"/>
      <c r="E25" s="76"/>
      <c r="F25" s="76"/>
      <c r="G25" s="76"/>
      <c r="H25" s="76"/>
      <c r="I25" s="76"/>
      <c r="J25" s="76"/>
      <c r="K25" s="77"/>
      <c r="L25" s="60" t="s">
        <v>30</v>
      </c>
      <c r="M25" s="61"/>
      <c r="N25" s="61"/>
      <c r="O25" s="40">
        <f>SUMIF(G:G,5%,M:M)</f>
        <v>0</v>
      </c>
    </row>
    <row r="26" spans="1:15" s="9" customFormat="1" ht="30" customHeight="1" x14ac:dyDescent="0.25">
      <c r="A26" s="75"/>
      <c r="B26" s="76"/>
      <c r="C26" s="76"/>
      <c r="D26" s="76"/>
      <c r="E26" s="76"/>
      <c r="F26" s="76"/>
      <c r="G26" s="76"/>
      <c r="H26" s="76"/>
      <c r="I26" s="76"/>
      <c r="J26" s="76"/>
      <c r="K26" s="77"/>
      <c r="L26" s="60" t="s">
        <v>31</v>
      </c>
      <c r="M26" s="61"/>
      <c r="N26" s="61"/>
      <c r="O26" s="40">
        <f>SUMIF(G:G,19%,M:M)</f>
        <v>0</v>
      </c>
    </row>
    <row r="27" spans="1:15" s="9" customFormat="1" ht="30" customHeight="1" x14ac:dyDescent="0.25">
      <c r="A27" s="75"/>
      <c r="B27" s="76"/>
      <c r="C27" s="76"/>
      <c r="D27" s="76"/>
      <c r="E27" s="76"/>
      <c r="F27" s="76"/>
      <c r="G27" s="76"/>
      <c r="H27" s="76"/>
      <c r="I27" s="76"/>
      <c r="J27" s="76"/>
      <c r="K27" s="77"/>
      <c r="L27" s="62" t="s">
        <v>32</v>
      </c>
      <c r="M27" s="63"/>
      <c r="N27" s="63"/>
      <c r="O27" s="39">
        <f>SUM(O25:O26)</f>
        <v>0</v>
      </c>
    </row>
    <row r="28" spans="1:15" s="9" customFormat="1" ht="30" customHeight="1" x14ac:dyDescent="0.25">
      <c r="A28" s="75"/>
      <c r="B28" s="76"/>
      <c r="C28" s="76"/>
      <c r="D28" s="76"/>
      <c r="E28" s="76"/>
      <c r="F28" s="76"/>
      <c r="G28" s="76"/>
      <c r="H28" s="76"/>
      <c r="I28" s="76"/>
      <c r="J28" s="76"/>
      <c r="K28" s="77"/>
      <c r="L28" s="64" t="s">
        <v>33</v>
      </c>
      <c r="M28" s="65"/>
      <c r="N28" s="65"/>
      <c r="O28" s="38">
        <f>SUMIF(I:I,8%,N:N)</f>
        <v>0</v>
      </c>
    </row>
    <row r="29" spans="1:15" s="9" customFormat="1" ht="37.5" customHeight="1" x14ac:dyDescent="0.25">
      <c r="A29" s="75"/>
      <c r="B29" s="76"/>
      <c r="C29" s="76"/>
      <c r="D29" s="76"/>
      <c r="E29" s="76"/>
      <c r="F29" s="76"/>
      <c r="G29" s="76"/>
      <c r="H29" s="76"/>
      <c r="I29" s="76"/>
      <c r="J29" s="76"/>
      <c r="K29" s="77"/>
      <c r="L29" s="70" t="s">
        <v>34</v>
      </c>
      <c r="M29" s="71"/>
      <c r="N29" s="71"/>
      <c r="O29" s="39">
        <f>SUM(O28)</f>
        <v>0</v>
      </c>
    </row>
    <row r="30" spans="1:15" s="9" customFormat="1" ht="32.25" customHeight="1" thickBot="1" x14ac:dyDescent="0.3">
      <c r="A30" s="78"/>
      <c r="B30" s="79"/>
      <c r="C30" s="79"/>
      <c r="D30" s="79"/>
      <c r="E30" s="79"/>
      <c r="F30" s="79"/>
      <c r="G30" s="79"/>
      <c r="H30" s="79"/>
      <c r="I30" s="79"/>
      <c r="J30" s="79"/>
      <c r="K30" s="80"/>
      <c r="L30" s="68" t="s">
        <v>35</v>
      </c>
      <c r="M30" s="69"/>
      <c r="N30" s="69"/>
      <c r="O30" s="41">
        <f>+O24+O27+O29</f>
        <v>0</v>
      </c>
    </row>
    <row r="32" spans="1:15" ht="50.1" customHeight="1" thickBot="1" x14ac:dyDescent="0.3">
      <c r="B32" s="84"/>
      <c r="C32" s="84"/>
    </row>
    <row r="33" spans="1:17" x14ac:dyDescent="0.25">
      <c r="B33" s="105" t="s">
        <v>36</v>
      </c>
      <c r="C33" s="105"/>
    </row>
    <row r="34" spans="1:17" ht="15" customHeight="1" x14ac:dyDescent="0.25">
      <c r="M34" s="43"/>
      <c r="N34" s="44"/>
      <c r="O34" s="45"/>
    </row>
    <row r="35" spans="1:17" ht="15.75" customHeight="1" x14ac:dyDescent="0.25">
      <c r="M35" s="43"/>
      <c r="N35" s="44"/>
      <c r="O35" s="45"/>
    </row>
    <row r="36" spans="1:17" ht="15" customHeight="1" x14ac:dyDescent="0.25">
      <c r="A36" s="11" t="s">
        <v>37</v>
      </c>
      <c r="M36" s="43"/>
      <c r="N36" s="44"/>
      <c r="O36" s="45"/>
    </row>
    <row r="37" spans="1:17" x14ac:dyDescent="0.25">
      <c r="A37" s="104" t="s">
        <v>38</v>
      </c>
      <c r="B37" s="104"/>
      <c r="C37" s="104"/>
      <c r="D37" s="104"/>
      <c r="E37" s="104"/>
      <c r="F37" s="104"/>
      <c r="G37" s="104"/>
      <c r="H37" s="104"/>
      <c r="I37" s="104"/>
      <c r="J37" s="104"/>
      <c r="K37" s="104"/>
      <c r="L37" s="104"/>
      <c r="M37" s="104"/>
      <c r="N37" s="104"/>
      <c r="O37" s="104"/>
      <c r="P37" s="2"/>
      <c r="Q37" s="2"/>
    </row>
    <row r="38" spans="1:17" ht="15" customHeight="1" x14ac:dyDescent="0.25">
      <c r="A38" s="103" t="s">
        <v>39</v>
      </c>
      <c r="B38" s="103"/>
      <c r="C38" s="103"/>
      <c r="D38" s="103"/>
      <c r="E38" s="103"/>
      <c r="F38" s="103"/>
      <c r="G38" s="103"/>
      <c r="H38" s="103"/>
      <c r="I38" s="103"/>
      <c r="J38" s="103"/>
      <c r="K38" s="103"/>
      <c r="L38" s="103"/>
      <c r="M38" s="103"/>
      <c r="N38" s="103"/>
      <c r="O38" s="103"/>
      <c r="P38" s="42"/>
      <c r="Q38" s="42"/>
    </row>
    <row r="39" spans="1:17" x14ac:dyDescent="0.25">
      <c r="A39" s="102" t="s">
        <v>40</v>
      </c>
      <c r="B39" s="102"/>
      <c r="C39" s="102"/>
      <c r="D39" s="102"/>
      <c r="E39" s="102"/>
      <c r="F39" s="102"/>
      <c r="G39" s="102"/>
      <c r="H39" s="102"/>
      <c r="I39" s="102"/>
      <c r="J39" s="102"/>
      <c r="K39" s="102"/>
      <c r="L39" s="102"/>
      <c r="M39" s="102"/>
      <c r="N39" s="102"/>
      <c r="O39" s="102"/>
      <c r="P39" s="5"/>
      <c r="Q39" s="5"/>
    </row>
    <row r="40" spans="1:17" x14ac:dyDescent="0.25">
      <c r="A40" s="102" t="s">
        <v>41</v>
      </c>
      <c r="B40" s="102"/>
      <c r="C40" s="102"/>
      <c r="D40" s="102"/>
      <c r="E40" s="102"/>
      <c r="F40" s="102"/>
      <c r="G40" s="102"/>
      <c r="H40" s="102"/>
      <c r="I40" s="102"/>
      <c r="J40" s="102"/>
      <c r="K40" s="102"/>
      <c r="L40" s="102"/>
      <c r="M40" s="102"/>
      <c r="N40" s="102"/>
      <c r="O40" s="102"/>
      <c r="P40" s="5"/>
      <c r="Q40" s="5"/>
    </row>
    <row r="41" spans="1:17" x14ac:dyDescent="0.25">
      <c r="K41" s="2"/>
      <c r="L41" s="2"/>
      <c r="M41" s="2"/>
      <c r="N41" s="2"/>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sheetData>
  <sheetProtection algorithmName="SHA-512" hashValue="9x0TmFD+XAO9LR6JwNdik5UOHtvLyyR0vs5IHetd9kBMj9bIOa52F0hl4JL9hm02eFVoKaD3UQL/BZnzfb8YwQ==" saltValue="EVCsHiZlinb2UI/aREwmTw==" spinCount="100000" sheet="1" selectLockedCells="1"/>
  <mergeCells count="35">
    <mergeCell ref="A40:O40"/>
    <mergeCell ref="A39:O39"/>
    <mergeCell ref="A38:O38"/>
    <mergeCell ref="A37:O37"/>
    <mergeCell ref="B33:C33"/>
    <mergeCell ref="A2:A5"/>
    <mergeCell ref="B2:M2"/>
    <mergeCell ref="N2:O2"/>
    <mergeCell ref="B3:M3"/>
    <mergeCell ref="N3:O3"/>
    <mergeCell ref="B4:M5"/>
    <mergeCell ref="N4:O4"/>
    <mergeCell ref="N5:O5"/>
    <mergeCell ref="M11:N11"/>
    <mergeCell ref="M9:N9"/>
    <mergeCell ref="K9:L9"/>
    <mergeCell ref="K11:L11"/>
    <mergeCell ref="F11:I11"/>
    <mergeCell ref="A22:K30"/>
    <mergeCell ref="F9:I9"/>
    <mergeCell ref="B32:C32"/>
    <mergeCell ref="A9:B11"/>
    <mergeCell ref="D9:E9"/>
    <mergeCell ref="D11:E11"/>
    <mergeCell ref="A21:K21"/>
    <mergeCell ref="L30:N30"/>
    <mergeCell ref="L29:N29"/>
    <mergeCell ref="L28:N28"/>
    <mergeCell ref="L27:N27"/>
    <mergeCell ref="L26:N26"/>
    <mergeCell ref="L25:N25"/>
    <mergeCell ref="L24:N24"/>
    <mergeCell ref="L23:N23"/>
    <mergeCell ref="L22:N22"/>
    <mergeCell ref="L21:N2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0"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G14:G20</xm:sqref>
        </x14:dataValidation>
        <x14:dataValidation type="list" allowBlank="1" showInputMessage="1" showErrorMessage="1" xr:uid="{00000000-0002-0000-0000-000008000000}">
          <x14:formula1>
            <xm:f>Cálculos!$F$7:$F$8</xm:f>
          </x14:formula1>
          <xm:sqref>I14:I20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7"/>
    </row>
    <row r="3" spans="2:11" ht="15" customHeight="1" x14ac:dyDescent="0.25">
      <c r="B3" s="107"/>
      <c r="C3" s="107"/>
      <c r="D3" s="116" t="s">
        <v>2</v>
      </c>
      <c r="E3" s="118"/>
      <c r="F3" s="118"/>
      <c r="G3" s="118"/>
      <c r="H3" s="117"/>
      <c r="I3" s="116" t="s">
        <v>77</v>
      </c>
      <c r="J3" s="117"/>
      <c r="K3" s="56"/>
    </row>
    <row r="4" spans="2:11" ht="15" customHeight="1" x14ac:dyDescent="0.25">
      <c r="B4" s="107"/>
      <c r="C4" s="107"/>
      <c r="D4" s="119" t="s">
        <v>3</v>
      </c>
      <c r="E4" s="120"/>
      <c r="F4" s="120"/>
      <c r="G4" s="120"/>
      <c r="H4" s="121"/>
      <c r="I4" s="116" t="s">
        <v>79</v>
      </c>
      <c r="J4" s="117"/>
      <c r="K4" s="56"/>
    </row>
    <row r="5" spans="2:11" ht="15" customHeight="1" x14ac:dyDescent="0.25">
      <c r="B5" s="107"/>
      <c r="C5" s="107"/>
      <c r="D5" s="122"/>
      <c r="E5" s="123"/>
      <c r="F5" s="123"/>
      <c r="G5" s="123"/>
      <c r="H5" s="124"/>
      <c r="I5" s="116" t="s">
        <v>47</v>
      </c>
      <c r="J5" s="117"/>
      <c r="K5" s="56"/>
    </row>
    <row r="6" spans="2:11" x14ac:dyDescent="0.25">
      <c r="K6" s="48"/>
    </row>
    <row r="7" spans="2:11" ht="15.75" customHeight="1" x14ac:dyDescent="0.25">
      <c r="B7" s="111" t="s">
        <v>48</v>
      </c>
      <c r="C7" s="111"/>
      <c r="D7" s="111"/>
      <c r="E7" s="111"/>
      <c r="F7" s="111"/>
      <c r="G7" s="111"/>
      <c r="H7" s="111"/>
      <c r="I7" s="111"/>
      <c r="J7" s="111"/>
      <c r="K7" s="53"/>
    </row>
    <row r="8" spans="2:11" ht="15.75" customHeight="1" x14ac:dyDescent="0.25">
      <c r="B8" s="106" t="s">
        <v>49</v>
      </c>
      <c r="C8" s="106" t="s">
        <v>50</v>
      </c>
      <c r="D8" s="106"/>
      <c r="E8" s="106"/>
      <c r="F8" s="106"/>
      <c r="G8" s="111" t="s">
        <v>51</v>
      </c>
      <c r="H8" s="111"/>
      <c r="I8" s="111"/>
      <c r="J8" s="111"/>
      <c r="K8" s="53"/>
    </row>
    <row r="9" spans="2:11" ht="15.75" customHeight="1" x14ac:dyDescent="0.25">
      <c r="B9" s="106"/>
      <c r="C9" s="52" t="s">
        <v>52</v>
      </c>
      <c r="D9" s="52" t="s">
        <v>53</v>
      </c>
      <c r="E9" s="106" t="s">
        <v>54</v>
      </c>
      <c r="F9" s="106"/>
      <c r="G9" s="111"/>
      <c r="H9" s="111"/>
      <c r="I9" s="111"/>
      <c r="J9" s="111"/>
      <c r="K9" s="53"/>
    </row>
    <row r="10" spans="2:11" ht="15.75" customHeight="1" x14ac:dyDescent="0.25">
      <c r="B10" s="50">
        <v>1</v>
      </c>
      <c r="C10" s="50">
        <v>2021</v>
      </c>
      <c r="D10" s="50">
        <v>5</v>
      </c>
      <c r="E10" s="125">
        <v>24</v>
      </c>
      <c r="F10" s="125"/>
      <c r="G10" s="114" t="s">
        <v>55</v>
      </c>
      <c r="H10" s="114"/>
      <c r="I10" s="114"/>
      <c r="J10" s="114"/>
      <c r="K10" s="55"/>
    </row>
    <row r="11" spans="2:11" ht="57.75" customHeight="1" x14ac:dyDescent="0.25">
      <c r="B11" s="50">
        <v>2</v>
      </c>
      <c r="C11" s="50">
        <v>2022</v>
      </c>
      <c r="D11" s="50">
        <v>5</v>
      </c>
      <c r="E11" s="112">
        <v>31</v>
      </c>
      <c r="F11" s="113"/>
      <c r="G11" s="108" t="s">
        <v>56</v>
      </c>
      <c r="H11" s="109"/>
      <c r="I11" s="109"/>
      <c r="J11" s="110"/>
      <c r="K11" s="55"/>
    </row>
    <row r="12" spans="2:11" ht="82.5" customHeight="1" x14ac:dyDescent="0.25">
      <c r="B12" s="50">
        <v>3</v>
      </c>
      <c r="C12" s="50">
        <v>2022</v>
      </c>
      <c r="D12" s="50">
        <v>7</v>
      </c>
      <c r="E12" s="112">
        <v>27</v>
      </c>
      <c r="F12" s="113"/>
      <c r="G12" s="108" t="s">
        <v>57</v>
      </c>
      <c r="H12" s="109"/>
      <c r="I12" s="109"/>
      <c r="J12" s="110"/>
      <c r="K12" s="55"/>
    </row>
    <row r="13" spans="2:11" ht="100.5" customHeight="1" x14ac:dyDescent="0.25">
      <c r="B13" s="50">
        <v>4</v>
      </c>
      <c r="C13" s="50">
        <v>2023</v>
      </c>
      <c r="D13" s="50">
        <v>11</v>
      </c>
      <c r="E13" s="112">
        <v>30</v>
      </c>
      <c r="F13" s="113"/>
      <c r="G13" s="108" t="s">
        <v>72</v>
      </c>
      <c r="H13" s="109"/>
      <c r="I13" s="109"/>
      <c r="J13" s="110"/>
      <c r="K13" s="55"/>
    </row>
    <row r="14" spans="2:11" ht="70.5" customHeight="1" x14ac:dyDescent="0.25">
      <c r="B14" s="50">
        <v>5</v>
      </c>
      <c r="C14" s="50">
        <v>2024</v>
      </c>
      <c r="D14" s="58" t="s">
        <v>71</v>
      </c>
      <c r="E14" s="112">
        <v>27</v>
      </c>
      <c r="F14" s="113"/>
      <c r="G14" s="108" t="s">
        <v>73</v>
      </c>
      <c r="H14" s="109"/>
      <c r="I14" s="109"/>
      <c r="J14" s="110"/>
      <c r="K14" s="55"/>
    </row>
    <row r="15" spans="2:11" ht="76.5" customHeight="1" x14ac:dyDescent="0.25">
      <c r="B15" s="50">
        <v>6</v>
      </c>
      <c r="C15" s="50">
        <v>2024</v>
      </c>
      <c r="D15" s="58" t="s">
        <v>74</v>
      </c>
      <c r="E15" s="112"/>
      <c r="F15" s="113"/>
      <c r="G15" s="108" t="s">
        <v>76</v>
      </c>
      <c r="H15" s="109"/>
      <c r="I15" s="109"/>
      <c r="J15" s="110"/>
      <c r="K15" s="55"/>
    </row>
    <row r="16" spans="2:11" ht="15.75" customHeight="1" x14ac:dyDescent="0.25">
      <c r="B16" s="106" t="s">
        <v>58</v>
      </c>
      <c r="C16" s="106"/>
      <c r="D16" s="106"/>
      <c r="E16" s="106"/>
      <c r="F16" s="106"/>
      <c r="G16" s="106"/>
      <c r="H16" s="106"/>
      <c r="I16" s="106"/>
      <c r="J16" s="106"/>
      <c r="K16" s="51"/>
    </row>
    <row r="17" spans="2:11" x14ac:dyDescent="0.25">
      <c r="B17" s="106" t="s">
        <v>59</v>
      </c>
      <c r="C17" s="106"/>
      <c r="D17" s="106"/>
      <c r="E17" s="106"/>
      <c r="F17" s="106" t="s">
        <v>60</v>
      </c>
      <c r="G17" s="106"/>
      <c r="H17" s="106"/>
      <c r="I17" s="106"/>
      <c r="J17" s="106"/>
      <c r="K17" s="51"/>
    </row>
    <row r="18" spans="2:11" ht="15.75" customHeight="1" x14ac:dyDescent="0.25">
      <c r="B18" s="125" t="s">
        <v>61</v>
      </c>
      <c r="C18" s="125"/>
      <c r="D18" s="125"/>
      <c r="E18" s="125"/>
      <c r="F18" s="125" t="s">
        <v>75</v>
      </c>
      <c r="G18" s="125"/>
      <c r="H18" s="125"/>
      <c r="I18" s="125"/>
      <c r="J18" s="125"/>
      <c r="K18" s="49"/>
    </row>
    <row r="19" spans="2:11" x14ac:dyDescent="0.25">
      <c r="B19" s="106" t="s">
        <v>62</v>
      </c>
      <c r="C19" s="106"/>
      <c r="D19" s="106"/>
      <c r="E19" s="106"/>
      <c r="F19" s="106"/>
      <c r="G19" s="106"/>
      <c r="H19" s="106"/>
      <c r="I19" s="106"/>
      <c r="J19" s="106"/>
      <c r="K19" s="51"/>
    </row>
    <row r="20" spans="2:11" x14ac:dyDescent="0.25">
      <c r="B20" s="106" t="s">
        <v>59</v>
      </c>
      <c r="C20" s="106"/>
      <c r="D20" s="106"/>
      <c r="E20" s="106"/>
      <c r="F20" s="106" t="s">
        <v>60</v>
      </c>
      <c r="G20" s="106"/>
      <c r="H20" s="106"/>
      <c r="I20" s="106"/>
      <c r="J20" s="106"/>
      <c r="K20" s="51"/>
    </row>
    <row r="21" spans="2:11" ht="15.75" customHeight="1" x14ac:dyDescent="0.25">
      <c r="B21" s="127" t="s">
        <v>63</v>
      </c>
      <c r="C21" s="127"/>
      <c r="D21" s="127"/>
      <c r="E21" s="127"/>
      <c r="F21" s="127" t="s">
        <v>64</v>
      </c>
      <c r="G21" s="127"/>
      <c r="H21" s="127"/>
      <c r="I21" s="127"/>
      <c r="J21" s="127"/>
      <c r="K21" s="54"/>
    </row>
    <row r="22" spans="2:11" ht="15.75" customHeight="1" x14ac:dyDescent="0.25">
      <c r="B22" s="111" t="s">
        <v>65</v>
      </c>
      <c r="C22" s="111"/>
      <c r="D22" s="111"/>
      <c r="E22" s="111"/>
      <c r="F22" s="111"/>
      <c r="G22" s="111"/>
      <c r="H22" s="111"/>
      <c r="I22" s="111"/>
      <c r="J22" s="111"/>
      <c r="K22" s="53"/>
    </row>
    <row r="23" spans="2:11" x14ac:dyDescent="0.25">
      <c r="B23" s="106" t="s">
        <v>59</v>
      </c>
      <c r="C23" s="106"/>
      <c r="D23" s="106"/>
      <c r="E23" s="106" t="s">
        <v>60</v>
      </c>
      <c r="F23" s="106"/>
      <c r="G23" s="106"/>
      <c r="H23" s="106" t="s">
        <v>66</v>
      </c>
      <c r="I23" s="106"/>
      <c r="J23" s="106"/>
      <c r="K23" s="51"/>
    </row>
    <row r="24" spans="2:11" x14ac:dyDescent="0.25">
      <c r="B24" s="106"/>
      <c r="C24" s="106"/>
      <c r="D24" s="106"/>
      <c r="E24" s="106"/>
      <c r="F24" s="106"/>
      <c r="G24" s="106"/>
      <c r="H24" s="52" t="s">
        <v>52</v>
      </c>
      <c r="I24" s="52" t="s">
        <v>53</v>
      </c>
      <c r="J24" s="52" t="s">
        <v>54</v>
      </c>
      <c r="K24" s="51"/>
    </row>
    <row r="25" spans="2:11" x14ac:dyDescent="0.25">
      <c r="B25" s="125" t="s">
        <v>67</v>
      </c>
      <c r="C25" s="125"/>
      <c r="D25" s="125"/>
      <c r="E25" s="127" t="s">
        <v>68</v>
      </c>
      <c r="F25" s="127"/>
      <c r="G25" s="127"/>
      <c r="H25" s="50">
        <v>2024</v>
      </c>
      <c r="I25" s="58" t="s">
        <v>74</v>
      </c>
      <c r="J25" s="50"/>
      <c r="K25" s="49"/>
    </row>
    <row r="26" spans="2:11" x14ac:dyDescent="0.25">
      <c r="K26" s="48"/>
    </row>
    <row r="27" spans="2:11" ht="56.25" customHeight="1" x14ac:dyDescent="0.25">
      <c r="B27" s="48"/>
      <c r="C27" s="126" t="s">
        <v>69</v>
      </c>
      <c r="D27" s="126"/>
      <c r="E27" s="126"/>
      <c r="F27" s="126"/>
      <c r="G27" s="126"/>
      <c r="H27" s="126"/>
      <c r="I27" s="126"/>
      <c r="K27" s="48"/>
    </row>
    <row r="28" spans="2:11" ht="16.5" customHeight="1" x14ac:dyDescent="0.25">
      <c r="E28" s="115" t="s">
        <v>70</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2024-07-22T22:04:40Z</cp:lastPrinted>
  <dcterms:created xsi:type="dcterms:W3CDTF">2017-04-28T13:22:52Z</dcterms:created>
  <dcterms:modified xsi:type="dcterms:W3CDTF">2025-04-04T20:52:55Z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