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8 ELEMET DEPORTIVOS/2. DOCUMENTOS PUBLICACIÓN/"/>
    </mc:Choice>
  </mc:AlternateContent>
  <xr:revisionPtr revIDLastSave="156" documentId="13_ncr:1_{F325527D-AE3E-4150-8C66-BA9D114568FD}" xr6:coauthVersionLast="47" xr6:coauthVersionMax="47" xr10:uidLastSave="{8F831129-2B19-4008-9D11-F802A491591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7" l="1"/>
  <c r="J33" i="7"/>
  <c r="K33" i="7"/>
  <c r="L33" i="7"/>
  <c r="M33" i="7" s="1"/>
  <c r="N33" i="7"/>
  <c r="O33" i="7" s="1"/>
  <c r="O46" i="7" l="1"/>
  <c r="O45"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15" i="7"/>
  <c r="J15" i="7"/>
  <c r="L15" i="7"/>
  <c r="M15" i="7" s="1"/>
  <c r="O43" i="7"/>
  <c r="O42" i="7"/>
  <c r="L14" i="7"/>
  <c r="M14" i="7" s="1"/>
  <c r="J14" i="7"/>
  <c r="H14" i="7"/>
  <c r="M21" i="7" l="1"/>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38" i="7"/>
  <c r="O21" i="7"/>
  <c r="N40" i="7"/>
  <c r="O40" i="7" s="1"/>
  <c r="M23" i="7"/>
  <c r="O23" i="7" s="1"/>
  <c r="K18" i="7"/>
  <c r="K32" i="7"/>
  <c r="N25" i="7"/>
  <c r="O25" i="7" s="1"/>
  <c r="K40" i="7"/>
  <c r="K28" i="7"/>
  <c r="K17" i="7"/>
  <c r="K15" i="7"/>
  <c r="K39" i="7"/>
  <c r="K34" i="7"/>
  <c r="N38" i="7"/>
  <c r="O38" i="7" s="1"/>
  <c r="K22" i="7"/>
  <c r="K16" i="7"/>
  <c r="N32" i="7"/>
  <c r="O32" i="7" s="1"/>
  <c r="N20" i="7"/>
  <c r="O20" i="7" s="1"/>
  <c r="N30" i="7"/>
  <c r="O30" i="7" s="1"/>
  <c r="N16" i="7"/>
  <c r="O16" i="7" s="1"/>
  <c r="N31" i="7"/>
  <c r="O31" i="7" s="1"/>
  <c r="N19" i="7"/>
  <c r="O19" i="7" s="1"/>
  <c r="N36" i="7"/>
  <c r="O36" i="7" s="1"/>
  <c r="N24" i="7"/>
  <c r="O24" i="7" s="1"/>
  <c r="N15" i="7"/>
  <c r="O15" i="7" s="1"/>
  <c r="O41" i="7"/>
  <c r="O44" i="7" s="1"/>
  <c r="K14" i="7"/>
  <c r="O47" i="7"/>
  <c r="O48" i="7"/>
  <c r="O49" i="7" s="1"/>
  <c r="N14" i="7"/>
  <c r="O14" i="7" s="1"/>
  <c r="O50" i="7" l="1"/>
</calcChain>
</file>

<file path=xl/sharedStrings.xml><?xml version="1.0" encoding="utf-8"?>
<sst xmlns="http://schemas.openxmlformats.org/spreadsheetml/2006/main" count="150" uniqueCount="110">
  <si>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</si>
  <si>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</si>
  <si>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</si>
  <si>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</si>
  <si>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</si>
  <si>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</si>
  <si>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</si>
  <si>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</si>
  <si>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</si>
  <si>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</si>
  <si>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</si>
  <si>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</si>
  <si>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</si>
  <si>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</si>
  <si>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</si>
  <si>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</si>
  <si>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</si>
  <si>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</si>
  <si>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</si>
  <si>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</si>
  <si>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</si>
  <si>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</si>
  <si>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</si>
  <si>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</si>
  <si>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</si>
  <si>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</si>
  <si>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</si>
  <si>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</si>
  <si>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</si>
  <si>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</si>
  <si>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</si>
  <si>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</si>
  <si>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</si>
  <si>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</si>
  <si>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</si>
  <si>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</si>
  <si>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</si>
  <si>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</si>
  <si>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</si>
  <si>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</si>
  <si>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</si>
  <si>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</si>
  <si>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</si>
  <si>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</si>
  <si>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</si>
  <si>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</si>
  <si>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</si>
  <si>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</si>
  <si>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</si>
  <si>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</si>
  <si>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</si>
  <si>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</si>
  <si>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</si>
  <si>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</si>
  <si>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</si>
  <si>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</si>
  <si>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</si>
  <si>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</si>
  <si>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</si>
  <si>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</si>
  <si>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</si>
  <si>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</si>
  <si>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</si>
  <si>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</si>
  <si>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</si>
  <si>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</si>
  <si>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</si>
  <si>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</si>
  <si>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</si>
  <si>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</si>
  <si>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</si>
  <si>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</si>
  <si>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</si>
  <si>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</si>
  <si>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</si>
  <si>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</si>
  <si>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</si>
  <si>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</si>
  <si>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</si>
  <si>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</si>
  <si>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</si>
  <si>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Bomba de aire trípode con manómetro de 160 psi que tenga Reposapiés y Boquilla con cierre de material de acero</t>
  </si>
  <si>
    <t xml:space="preserve">	
Pares de golpeadores de mano, manoplas para entrenamiento de boxeo con punto de golpe. Material: Espuma aglomerada recubierta en cuero sintetico que tenga costuras en nylon. Malla dorsal en cada dedo</t>
  </si>
  <si>
    <t>TULAS DE COMBATE PARA GOLPEAR CON PESOS DE POR LO MENOS 70 LIBRAS DE MATERIAL SINTETICO, con cadenas de triple refuerzo en la parte superior</t>
  </si>
  <si>
    <t xml:space="preserve">BALON SONORO PARA GOALBALL CON LAS SIGUIENTES DIMENSIONES:
- Tamaño: #5
- Peso: 910g
- Circunferencia: 70cm 
- Campanas contenidas: 2
- Compuesto: Caucho </t>
  </si>
  <si>
    <t xml:space="preserve">	
BALONES DE VOLEIBOL con las siguientes especificaciones:  
- Peso: 260 a 280 g
- Circunferencia: 65 a 67 cm
- Tricolor (verde, blanco, rojo)
- Referencia: V5m5000
 </t>
  </si>
  <si>
    <t xml:space="preserve">	
Airtrack, colchoneta para gimnasia artística o Tumbling con las siguientes dimensiones:
- 20cm gruesa
- 130cm de ancho, X 12mts de largo
- Debe incluir inflador de colchoneta
- Bomba eléctrica 1200W y 6 parches de despinchado</t>
  </si>
  <si>
    <t xml:space="preserve">JUEGO DE 2 ABRAZADERAS DE BARRA OLÍMPICA, CON LAS SIGUIENTES ESPECIFICACIONES:
- Circunferencia: 50mm 
- Tamaño estándar olímpico de 2 pulgadas. 
- Desmontaje con una sola mano. 
- Material: Nylon macizo y plástico reforzado. </t>
  </si>
  <si>
    <t xml:space="preserve">	
KIT DE SLACKLINE REATA DE EQUILIBRIO CON LOS SIGUIENTES ACCESORIOS:
- Reata de holgura principal
- Reata de entrenamiento
- Ratchet grande para la línea principal
- Trinquete pequeño para la línea de Entrenamiento
- 2 protectores de árboles anchos
- Correas contra la abrasión
- Tula deportiva
- Longitud: 15 metros
- Ancho: 2 Pulgadas
- Peso máximo soportado: 150 Kg</t>
  </si>
  <si>
    <t>MARCADOR DEPORTIVO FUNCIONAL CON LAS SIGUIENTES ESPECIFICACIONES:
-Material de acero
-El indicador de puntaje con números grandes
- Portátil
- Tamaño compacto
- Las tarjetas de números deben ser de doble cara
- Material: Acero
- Carta del tamaño: 38,5 cm x 23 cm/15,16 pulgadas x 9,06 pulgadas</t>
  </si>
  <si>
    <t xml:space="preserve">	
PARACAIDAS DE ENTRENAMIENTO: 
- Medidas de la tela 145cm X 145cm
- Fabricado en nylon
- Costuras reforzadas. 
- Debe incluir arnés de cintura en riata de alta resistencia </t>
  </si>
  <si>
    <t>RUEDA ABDOMINAL:
Material:
- PVC de alta resistencia.
Medidas: Diámetro; 18 cm.
- Grosor; 2 cm.</t>
  </si>
  <si>
    <t>RACK PARA BARRAS OLIMPICAS VERTICAL: Rack de barras olímpicas vertical
- De pared
- Hierro de alta duración
- Tubería de 3 mm
- Pintura electrostática
- Soporte varios niveles para barra olímpica y estándar
- Peso máximo: 100 kg.
- Medidas: 70/140/ (112-168)</t>
  </si>
  <si>
    <t>SACO PARA BOXEO: Medidas: 1 metro de largo x 40 cm diametro. Material: lona brigadier rellena con algodon industrial y reata de seguridad. Peso: 25kg</t>
  </si>
  <si>
    <t xml:space="preserve">BASCULA DE PISO CON LAS SIGUIENTES ESPECIFICACIONES:
- Sensores de precisión de peso
- Pesa con indicador de medición de peso
- Porcentaje de grasa
- Porcentaje de agua corporal, masa muscular y porcentaje óseo.
- 10 perfiles de usuario
- Material: Poliacrilonitrilo templado de alta resistencia
- Peso máximo usuario: 150 kg
- Medidas: Largo; 30 cm Ancho: 30 cm
- Display LCD 75.5 x 99mm
- Balanza de uso: Domestico, institucional y profesional </t>
  </si>
  <si>
    <t xml:space="preserve">BARRAS OLIMPICAS MUJER:
Barras olímpicas en acero con pavonado negro
- Peso: 15 kilos
- 200 cm de largo total
- 130 de largo en el agarre
- Agarre interno de 26mm
- Émbolos de 32,5 cm
- Doble balinera en cada embolo
- Resiste a impactos controlados en pisos de caucho
- Émbolos de 2 pulgadas
- Color amarillo en los topes
</t>
  </si>
  <si>
    <t xml:space="preserve">BARRAS OLIMPICAS HOMBRE: 
Barras olímpicas en acero con pavonado negro.
Peso: 20 kilos.
 - 220 cms de largo total
- 130 de largo en el agarre
- Agarre interno de 28mm
- Émbolos de 42 cms
- Doble balinera
- Resiste a impactos controlados en pisos de caucho. 
- Color azul en los topes.                                                  
</t>
  </si>
  <si>
    <t xml:space="preserve">CUERDA DE CROSSFIT con las siguientes especificaciones: 
- Largo: 12 m.
- Diámetro: 36 mm
- Peso: 7,5kg.
- 100% poliéster </t>
  </si>
  <si>
    <t xml:space="preserve">SET DE 5 BANDAS DE RESISTENCIA
MATERIAL: LÁTEX DE ALTA RESISTENCIA 
Cada set debe incluir?
- Banda Verde: 60x5x0,04 cm / 5 libras
- Banda Azul: 60x5x0,06 cm / 15 libras
- Banda Amarillo: 60x5x0,08 cm / 20 libras
- Banda Rojo: 60x5x0,1 cm / 30 libras.
- Banda Negro: 60x5x0,12 cm / 40 libras.
</t>
  </si>
  <si>
    <t xml:space="preserve">SET DE BANDAS DE RESISTENCIA TUBULARES
Cada set debe incluir:
- Bolsa transportadora. 
- Banda Amarilla: 10 libras / 110 cm. 
- Banda Verde: 20 libras / 110 cm. 
- Banda Roja: 30 libras / 110 cm.
- Banda Azul: 40 libras / 110 cm.
- Banda Negra: 50 libras / 110 cm. 
- 2 manillares de agarre plásticas recubiertas con espuma                                 
</t>
  </si>
  <si>
    <t>COLCHONETA YOGA: Material PVC (Resina sintética) Superficie inyectada
Medidas: Largo 1.73cm Ancho 61cm Espesor 0.6cm</t>
  </si>
  <si>
    <t>UNIDAD</t>
  </si>
  <si>
    <t>CAJA</t>
  </si>
  <si>
    <t>Juego de base de beisbol de 5 piezas compuestas por 3 bases,1
plato de home y 1 goma de lanzamiento</t>
  </si>
  <si>
    <t xml:space="preserve">Arnés de seguridad para escalada para adultos con
medidas: Talla: Única, Cintura: Max. 102 cm, Perneras: Max. 80
cm, Peso del arnés 400 g, Que cuente con certificaciones: UIAA
CE EN12227. Elementos que aplican para deportes urbanos
para las experiencias en las salidas academicas
 </t>
  </si>
  <si>
    <t>Tarro de 6 volantes (gallitos) para badminton</t>
  </si>
  <si>
    <t>"Par de guantes de boxeo
que cuente con las
siguientes características:
- Ajuste en la muñeca y con
cierre de velcro
ensanchado
- Que este compuesto de
cuero sintético de
poliuretano (PU)
- Que tenga costuras
reforzadas</t>
  </si>
  <si>
    <t>Caja X60 overgrip tornagrip para raquetas, con las siguientes
dimensiones: Ancho: 27mm. De material: Nailon</t>
  </si>
  <si>
    <t xml:space="preserve">	
BALÓN DE FÚTBOL SALA COMPETENCIA LAMINADO
TAMAÑO #3 CON LAS
SIGUIENTES ESPECIFICACIONES:
Cámara interior de butilo de dos capas
-Alta retención de aire. Peso: 400 a 440 g
-Circunferencia: 62 a 64 cm.
-Rebote: 50 a 65 cm.</t>
  </si>
  <si>
    <t>PELOTAS DE TENIS PUNTO VERDE SET DE 3:
- Composición de lana
- Fieltro grueso y denso.
- Peso 0,238 kg
- Dimensiones 47 × 32 × 22 cm
- De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</si>
</sst>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
  <sheetViews>
    <sheetView showGridLines="0" tabSelected="1" view="pageBreakPreview"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5.75" customHeight="1" x14ac:dyDescent="0.25">
      <c r="A14" s="27">
        <v>1</v>
      </c>
      <c r="B14" s="29" t="s">
        <v>103</v>
      </c>
      <c r="C14" s="13"/>
      <c r="D14" s="10">
        <v>3</v>
      </c>
      <c r="E14" s="14" t="s">
        <v>101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35.75" customHeight="1" x14ac:dyDescent="0.25">
      <c r="A15" s="27">
        <v>2</v>
      </c>
      <c r="B15" s="29" t="s">
        <v>104</v>
      </c>
      <c r="C15" s="13"/>
      <c r="D15" s="10">
        <v>10</v>
      </c>
      <c r="E15" s="14" t="s">
        <v>101</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105</v>
      </c>
      <c r="C16" s="13"/>
      <c r="D16" s="10">
        <v>6</v>
      </c>
      <c r="E16" s="14" t="s">
        <v>101</v>
      </c>
      <c r="F16" s="59"/>
      <c r="G16" s="12"/>
      <c r="H16" s="1">
        <f t="shared" ref="H16:H40" si="13">+ROUND(F16*G16,0)</f>
        <v>0</v>
      </c>
      <c r="I16" s="12"/>
      <c r="J16" s="1">
        <f t="shared" ref="J16:J40" si="14">ROUND(F16*I16,0)</f>
        <v>0</v>
      </c>
      <c r="K16" s="1">
        <f t="shared" ref="K16:K40" si="15">ROUND(F16+H16+J16,0)</f>
        <v>0</v>
      </c>
      <c r="L16" s="1">
        <f t="shared" ref="L16:L40" si="16">ROUND(F16*D16,0)</f>
        <v>0</v>
      </c>
      <c r="M16" s="1">
        <f t="shared" ref="M16:M40" si="17">ROUND(L16*G16,0)</f>
        <v>0</v>
      </c>
      <c r="N16" s="1">
        <f t="shared" ref="N16:N40" si="18">ROUND(L16*I16,0)</f>
        <v>0</v>
      </c>
      <c r="O16" s="28">
        <f t="shared" ref="O16:O40" si="19">ROUND(L16+N16+M16,0)</f>
        <v>0</v>
      </c>
    </row>
    <row r="17" spans="1:15" s="9" customFormat="1" ht="74.25" customHeight="1" x14ac:dyDescent="0.25">
      <c r="A17" s="27">
        <v>4</v>
      </c>
      <c r="B17" s="29" t="s">
        <v>81</v>
      </c>
      <c r="C17" s="13"/>
      <c r="D17" s="10">
        <v>2</v>
      </c>
      <c r="E17" s="14" t="s">
        <v>101</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156.75" customHeight="1" x14ac:dyDescent="0.25">
      <c r="A18" s="27">
        <v>5</v>
      </c>
      <c r="B18" s="29" t="s">
        <v>106</v>
      </c>
      <c r="C18" s="13"/>
      <c r="D18" s="10">
        <v>10</v>
      </c>
      <c r="E18" s="14" t="s">
        <v>101</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102.75" customHeight="1" x14ac:dyDescent="0.25">
      <c r="A19" s="27">
        <v>6</v>
      </c>
      <c r="B19" s="29" t="s">
        <v>82</v>
      </c>
      <c r="C19" s="13"/>
      <c r="D19" s="10">
        <v>10</v>
      </c>
      <c r="E19" s="14" t="s">
        <v>101</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78" customHeight="1" x14ac:dyDescent="0.25">
      <c r="A20" s="27">
        <v>7</v>
      </c>
      <c r="B20" s="29" t="s">
        <v>83</v>
      </c>
      <c r="C20" s="13"/>
      <c r="D20" s="10">
        <v>4</v>
      </c>
      <c r="E20" s="14" t="s">
        <v>101</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84.75" customHeight="1" x14ac:dyDescent="0.25">
      <c r="A21" s="27">
        <v>8</v>
      </c>
      <c r="B21" s="29" t="s">
        <v>107</v>
      </c>
      <c r="C21" s="13"/>
      <c r="D21" s="10">
        <v>2</v>
      </c>
      <c r="E21" s="14" t="s">
        <v>102</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138" customHeight="1" x14ac:dyDescent="0.25">
      <c r="A22" s="27">
        <v>9</v>
      </c>
      <c r="B22" s="29" t="s">
        <v>84</v>
      </c>
      <c r="C22" s="13"/>
      <c r="D22" s="10">
        <v>3</v>
      </c>
      <c r="E22" s="14" t="s">
        <v>101</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124.5" customHeight="1" x14ac:dyDescent="0.25">
      <c r="A23" s="27">
        <v>10</v>
      </c>
      <c r="B23" s="29" t="s">
        <v>108</v>
      </c>
      <c r="C23" s="13"/>
      <c r="D23" s="10">
        <v>10</v>
      </c>
      <c r="E23" s="14" t="s">
        <v>101</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94.5" customHeight="1" x14ac:dyDescent="0.25">
      <c r="A24" s="27">
        <v>11</v>
      </c>
      <c r="B24" s="29" t="s">
        <v>85</v>
      </c>
      <c r="C24" s="13"/>
      <c r="D24" s="10">
        <v>20</v>
      </c>
      <c r="E24" s="14" t="s">
        <v>101</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138" customHeight="1" x14ac:dyDescent="0.25">
      <c r="A25" s="27">
        <v>12</v>
      </c>
      <c r="B25" s="29" t="s">
        <v>86</v>
      </c>
      <c r="C25" s="13"/>
      <c r="D25" s="10">
        <v>1</v>
      </c>
      <c r="E25" s="14" t="s">
        <v>101</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97.5" customHeight="1" x14ac:dyDescent="0.25">
      <c r="A26" s="27">
        <v>13</v>
      </c>
      <c r="B26" s="29" t="s">
        <v>87</v>
      </c>
      <c r="C26" s="13"/>
      <c r="D26" s="10">
        <v>15</v>
      </c>
      <c r="E26" s="14" t="s">
        <v>101</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05.75" customHeight="1" x14ac:dyDescent="0.25">
      <c r="A27" s="27">
        <v>14</v>
      </c>
      <c r="B27" s="29" t="s">
        <v>109</v>
      </c>
      <c r="C27" s="13"/>
      <c r="D27" s="10">
        <v>20</v>
      </c>
      <c r="E27" s="14" t="s">
        <v>101</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207.75" customHeight="1" x14ac:dyDescent="0.25">
      <c r="A28" s="27">
        <v>15</v>
      </c>
      <c r="B28" s="29" t="s">
        <v>88</v>
      </c>
      <c r="C28" s="13"/>
      <c r="D28" s="10">
        <v>3</v>
      </c>
      <c r="E28" s="14" t="s">
        <v>101</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142.5" customHeight="1" x14ac:dyDescent="0.25">
      <c r="A29" s="27">
        <v>16</v>
      </c>
      <c r="B29" s="29" t="s">
        <v>89</v>
      </c>
      <c r="C29" s="13"/>
      <c r="D29" s="10">
        <v>4</v>
      </c>
      <c r="E29" s="14" t="s">
        <v>101</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107.25" customHeight="1" x14ac:dyDescent="0.25">
      <c r="A30" s="27">
        <v>17</v>
      </c>
      <c r="B30" s="29" t="s">
        <v>90</v>
      </c>
      <c r="C30" s="13"/>
      <c r="D30" s="10">
        <v>8</v>
      </c>
      <c r="E30" s="14" t="s">
        <v>101</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101.25" customHeight="1" x14ac:dyDescent="0.25">
      <c r="A31" s="27">
        <v>18</v>
      </c>
      <c r="B31" s="29" t="s">
        <v>91</v>
      </c>
      <c r="C31" s="13"/>
      <c r="D31" s="10">
        <v>10</v>
      </c>
      <c r="E31" s="14" t="s">
        <v>101</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149.25" customHeight="1" x14ac:dyDescent="0.25">
      <c r="A32" s="27">
        <v>19</v>
      </c>
      <c r="B32" s="29" t="s">
        <v>92</v>
      </c>
      <c r="C32" s="13"/>
      <c r="D32" s="10">
        <v>1</v>
      </c>
      <c r="E32" s="14" t="s">
        <v>101</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105.75" customHeight="1" x14ac:dyDescent="0.25">
      <c r="A33" s="27">
        <v>20</v>
      </c>
      <c r="B33" s="29" t="s">
        <v>93</v>
      </c>
      <c r="C33" s="13"/>
      <c r="D33" s="10">
        <v>2</v>
      </c>
      <c r="E33" s="14" t="s">
        <v>101</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162.75" customHeight="1" x14ac:dyDescent="0.25">
      <c r="A34" s="27">
        <v>21</v>
      </c>
      <c r="B34" s="29" t="s">
        <v>94</v>
      </c>
      <c r="C34" s="13"/>
      <c r="D34" s="10">
        <v>1</v>
      </c>
      <c r="E34" s="14" t="s">
        <v>101</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179.25" customHeight="1" x14ac:dyDescent="0.25">
      <c r="A35" s="27">
        <v>22</v>
      </c>
      <c r="B35" s="29" t="s">
        <v>95</v>
      </c>
      <c r="C35" s="13"/>
      <c r="D35" s="10">
        <v>4</v>
      </c>
      <c r="E35" s="14" t="s">
        <v>101</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139.5" customHeight="1" x14ac:dyDescent="0.25">
      <c r="A36" s="27">
        <v>23</v>
      </c>
      <c r="B36" s="29" t="s">
        <v>96</v>
      </c>
      <c r="C36" s="13"/>
      <c r="D36" s="10">
        <v>2</v>
      </c>
      <c r="E36" s="14" t="s">
        <v>101</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120.75" customHeight="1" x14ac:dyDescent="0.25">
      <c r="A37" s="27">
        <v>24</v>
      </c>
      <c r="B37" s="29" t="s">
        <v>97</v>
      </c>
      <c r="C37" s="13"/>
      <c r="D37" s="10">
        <v>2</v>
      </c>
      <c r="E37" s="14" t="s">
        <v>101</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137.25" customHeight="1" x14ac:dyDescent="0.25">
      <c r="A38" s="27">
        <v>25</v>
      </c>
      <c r="B38" s="29" t="s">
        <v>98</v>
      </c>
      <c r="C38" s="13"/>
      <c r="D38" s="10">
        <v>10</v>
      </c>
      <c r="E38" s="14" t="s">
        <v>101</v>
      </c>
      <c r="F38" s="59"/>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144" customHeight="1" x14ac:dyDescent="0.25">
      <c r="A39" s="27">
        <v>26</v>
      </c>
      <c r="B39" s="29" t="s">
        <v>99</v>
      </c>
      <c r="C39" s="13"/>
      <c r="D39" s="10">
        <v>10</v>
      </c>
      <c r="E39" s="14" t="s">
        <v>101</v>
      </c>
      <c r="F39" s="59"/>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94.5" customHeight="1" thickBot="1" x14ac:dyDescent="0.3">
      <c r="A40" s="27">
        <v>27</v>
      </c>
      <c r="B40" s="29" t="s">
        <v>100</v>
      </c>
      <c r="C40" s="13"/>
      <c r="D40" s="10">
        <v>30</v>
      </c>
      <c r="E40" s="14" t="s">
        <v>101</v>
      </c>
      <c r="F40" s="59"/>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42" customHeight="1" thickBot="1" x14ac:dyDescent="0.3">
      <c r="A41" s="93" t="s">
        <v>26</v>
      </c>
      <c r="B41" s="94"/>
      <c r="C41" s="94"/>
      <c r="D41" s="94"/>
      <c r="E41" s="94"/>
      <c r="F41" s="94"/>
      <c r="G41" s="94"/>
      <c r="H41" s="94"/>
      <c r="I41" s="94"/>
      <c r="J41" s="94"/>
      <c r="K41" s="94"/>
      <c r="L41" s="66" t="s">
        <v>27</v>
      </c>
      <c r="M41" s="67"/>
      <c r="N41" s="67"/>
      <c r="O41" s="37">
        <f>SUMIF(G:G,0%,L:L)+SUMIF(G:G,"",L:L)</f>
        <v>0</v>
      </c>
    </row>
    <row r="42" spans="1:15" s="9" customFormat="1" ht="39" customHeight="1" x14ac:dyDescent="0.25">
      <c r="A42" s="72" t="s">
        <v>78</v>
      </c>
      <c r="B42" s="73"/>
      <c r="C42" s="73"/>
      <c r="D42" s="73"/>
      <c r="E42" s="73"/>
      <c r="F42" s="73"/>
      <c r="G42" s="73"/>
      <c r="H42" s="73"/>
      <c r="I42" s="73"/>
      <c r="J42" s="73"/>
      <c r="K42" s="74"/>
      <c r="L42" s="64" t="s">
        <v>28</v>
      </c>
      <c r="M42" s="65"/>
      <c r="N42" s="65"/>
      <c r="O42" s="38">
        <f>SUMIF(G:G,5%,L:L)</f>
        <v>0</v>
      </c>
    </row>
    <row r="43" spans="1:15" s="9" customFormat="1" ht="30" customHeight="1" x14ac:dyDescent="0.25">
      <c r="A43" s="75"/>
      <c r="B43" s="76"/>
      <c r="C43" s="76"/>
      <c r="D43" s="76"/>
      <c r="E43" s="76"/>
      <c r="F43" s="76"/>
      <c r="G43" s="76"/>
      <c r="H43" s="76"/>
      <c r="I43" s="76"/>
      <c r="J43" s="76"/>
      <c r="K43" s="77"/>
      <c r="L43" s="64" t="s">
        <v>29</v>
      </c>
      <c r="M43" s="65"/>
      <c r="N43" s="65"/>
      <c r="O43" s="38">
        <f>SUMIF(G:G,19%,L:L)</f>
        <v>0</v>
      </c>
    </row>
    <row r="44" spans="1:15" s="9" customFormat="1" ht="30" customHeight="1" x14ac:dyDescent="0.25">
      <c r="A44" s="75"/>
      <c r="B44" s="76"/>
      <c r="C44" s="76"/>
      <c r="D44" s="76"/>
      <c r="E44" s="76"/>
      <c r="F44" s="76"/>
      <c r="G44" s="76"/>
      <c r="H44" s="76"/>
      <c r="I44" s="76"/>
      <c r="J44" s="76"/>
      <c r="K44" s="77"/>
      <c r="L44" s="62" t="s">
        <v>22</v>
      </c>
      <c r="M44" s="63"/>
      <c r="N44" s="63"/>
      <c r="O44" s="39">
        <f>SUM(O41:O43)</f>
        <v>0</v>
      </c>
    </row>
    <row r="45" spans="1:15" s="9" customFormat="1" ht="30" customHeight="1" x14ac:dyDescent="0.25">
      <c r="A45" s="75"/>
      <c r="B45" s="76"/>
      <c r="C45" s="76"/>
      <c r="D45" s="76"/>
      <c r="E45" s="76"/>
      <c r="F45" s="76"/>
      <c r="G45" s="76"/>
      <c r="H45" s="76"/>
      <c r="I45" s="76"/>
      <c r="J45" s="76"/>
      <c r="K45" s="77"/>
      <c r="L45" s="60" t="s">
        <v>30</v>
      </c>
      <c r="M45" s="61"/>
      <c r="N45" s="61"/>
      <c r="O45" s="40">
        <f>SUMIF(G:G,5%,M:M)</f>
        <v>0</v>
      </c>
    </row>
    <row r="46" spans="1:15" s="9" customFormat="1" ht="30" customHeight="1" x14ac:dyDescent="0.25">
      <c r="A46" s="75"/>
      <c r="B46" s="76"/>
      <c r="C46" s="76"/>
      <c r="D46" s="76"/>
      <c r="E46" s="76"/>
      <c r="F46" s="76"/>
      <c r="G46" s="76"/>
      <c r="H46" s="76"/>
      <c r="I46" s="76"/>
      <c r="J46" s="76"/>
      <c r="K46" s="77"/>
      <c r="L46" s="60" t="s">
        <v>31</v>
      </c>
      <c r="M46" s="61"/>
      <c r="N46" s="61"/>
      <c r="O46" s="40">
        <f>SUMIF(G:G,19%,M:M)</f>
        <v>0</v>
      </c>
    </row>
    <row r="47" spans="1:15" s="9" customFormat="1" ht="30" customHeight="1" x14ac:dyDescent="0.25">
      <c r="A47" s="75"/>
      <c r="B47" s="76"/>
      <c r="C47" s="76"/>
      <c r="D47" s="76"/>
      <c r="E47" s="76"/>
      <c r="F47" s="76"/>
      <c r="G47" s="76"/>
      <c r="H47" s="76"/>
      <c r="I47" s="76"/>
      <c r="J47" s="76"/>
      <c r="K47" s="77"/>
      <c r="L47" s="62" t="s">
        <v>32</v>
      </c>
      <c r="M47" s="63"/>
      <c r="N47" s="63"/>
      <c r="O47" s="39">
        <f>SUM(O45:O46)</f>
        <v>0</v>
      </c>
    </row>
    <row r="48" spans="1:15" s="9" customFormat="1" ht="30" customHeight="1" x14ac:dyDescent="0.25">
      <c r="A48" s="75"/>
      <c r="B48" s="76"/>
      <c r="C48" s="76"/>
      <c r="D48" s="76"/>
      <c r="E48" s="76"/>
      <c r="F48" s="76"/>
      <c r="G48" s="76"/>
      <c r="H48" s="76"/>
      <c r="I48" s="76"/>
      <c r="J48" s="76"/>
      <c r="K48" s="77"/>
      <c r="L48" s="64" t="s">
        <v>33</v>
      </c>
      <c r="M48" s="65"/>
      <c r="N48" s="65"/>
      <c r="O48" s="38">
        <f>SUMIF(I:I,8%,N:N)</f>
        <v>0</v>
      </c>
    </row>
    <row r="49" spans="1:17" s="9" customFormat="1" ht="37.5" customHeight="1" x14ac:dyDescent="0.25">
      <c r="A49" s="75"/>
      <c r="B49" s="76"/>
      <c r="C49" s="76"/>
      <c r="D49" s="76"/>
      <c r="E49" s="76"/>
      <c r="F49" s="76"/>
      <c r="G49" s="76"/>
      <c r="H49" s="76"/>
      <c r="I49" s="76"/>
      <c r="J49" s="76"/>
      <c r="K49" s="77"/>
      <c r="L49" s="70" t="s">
        <v>34</v>
      </c>
      <c r="M49" s="71"/>
      <c r="N49" s="71"/>
      <c r="O49" s="39">
        <f>SUM(O48)</f>
        <v>0</v>
      </c>
    </row>
    <row r="50" spans="1:17" s="9" customFormat="1" ht="32.25" customHeight="1" thickBot="1" x14ac:dyDescent="0.3">
      <c r="A50" s="78"/>
      <c r="B50" s="79"/>
      <c r="C50" s="79"/>
      <c r="D50" s="79"/>
      <c r="E50" s="79"/>
      <c r="F50" s="79"/>
      <c r="G50" s="79"/>
      <c r="H50" s="79"/>
      <c r="I50" s="79"/>
      <c r="J50" s="79"/>
      <c r="K50" s="80"/>
      <c r="L50" s="68" t="s">
        <v>35</v>
      </c>
      <c r="M50" s="69"/>
      <c r="N50" s="69"/>
      <c r="O50" s="41">
        <f>+O44+O47+O49</f>
        <v>0</v>
      </c>
    </row>
    <row r="52" spans="1:17" ht="50.1" customHeight="1" thickBot="1" x14ac:dyDescent="0.3">
      <c r="B52" s="84"/>
      <c r="C52" s="84"/>
    </row>
    <row r="53" spans="1:17" x14ac:dyDescent="0.25">
      <c r="B53" s="105" t="s">
        <v>36</v>
      </c>
      <c r="C53" s="105"/>
    </row>
    <row r="54" spans="1:17" ht="15" customHeight="1" x14ac:dyDescent="0.25">
      <c r="M54" s="43"/>
      <c r="N54" s="44"/>
      <c r="O54" s="45"/>
    </row>
    <row r="55" spans="1:17" ht="15.75" customHeight="1" x14ac:dyDescent="0.25">
      <c r="M55" s="43"/>
      <c r="N55" s="44"/>
      <c r="O55" s="45"/>
    </row>
    <row r="56" spans="1:17" ht="15" customHeight="1" x14ac:dyDescent="0.25">
      <c r="A56" s="11" t="s">
        <v>37</v>
      </c>
      <c r="M56" s="43"/>
      <c r="N56" s="44"/>
      <c r="O56" s="45"/>
    </row>
    <row r="57" spans="1:17" x14ac:dyDescent="0.25">
      <c r="A57" s="104" t="s">
        <v>38</v>
      </c>
      <c r="B57" s="104"/>
      <c r="C57" s="104"/>
      <c r="D57" s="104"/>
      <c r="E57" s="104"/>
      <c r="F57" s="104"/>
      <c r="G57" s="104"/>
      <c r="H57" s="104"/>
      <c r="I57" s="104"/>
      <c r="J57" s="104"/>
      <c r="K57" s="104"/>
      <c r="L57" s="104"/>
      <c r="M57" s="104"/>
      <c r="N57" s="104"/>
      <c r="O57" s="104"/>
      <c r="P57" s="2"/>
      <c r="Q57" s="2"/>
    </row>
    <row r="58" spans="1:17" ht="15" customHeight="1" x14ac:dyDescent="0.25">
      <c r="A58" s="103" t="s">
        <v>39</v>
      </c>
      <c r="B58" s="103"/>
      <c r="C58" s="103"/>
      <c r="D58" s="103"/>
      <c r="E58" s="103"/>
      <c r="F58" s="103"/>
      <c r="G58" s="103"/>
      <c r="H58" s="103"/>
      <c r="I58" s="103"/>
      <c r="J58" s="103"/>
      <c r="K58" s="103"/>
      <c r="L58" s="103"/>
      <c r="M58" s="103"/>
      <c r="N58" s="103"/>
      <c r="O58" s="103"/>
      <c r="P58" s="42"/>
      <c r="Q58" s="42"/>
    </row>
    <row r="59" spans="1:17" x14ac:dyDescent="0.25">
      <c r="A59" s="102" t="s">
        <v>40</v>
      </c>
      <c r="B59" s="102"/>
      <c r="C59" s="102"/>
      <c r="D59" s="102"/>
      <c r="E59" s="102"/>
      <c r="F59" s="102"/>
      <c r="G59" s="102"/>
      <c r="H59" s="102"/>
      <c r="I59" s="102"/>
      <c r="J59" s="102"/>
      <c r="K59" s="102"/>
      <c r="L59" s="102"/>
      <c r="M59" s="102"/>
      <c r="N59" s="102"/>
      <c r="O59" s="102"/>
      <c r="P59" s="5"/>
      <c r="Q59" s="5"/>
    </row>
    <row r="60" spans="1:17" x14ac:dyDescent="0.25">
      <c r="A60" s="102" t="s">
        <v>41</v>
      </c>
      <c r="B60" s="102"/>
      <c r="C60" s="102"/>
      <c r="D60" s="102"/>
      <c r="E60" s="102"/>
      <c r="F60" s="102"/>
      <c r="G60" s="102"/>
      <c r="H60" s="102"/>
      <c r="I60" s="102"/>
      <c r="J60" s="102"/>
      <c r="K60" s="102"/>
      <c r="L60" s="102"/>
      <c r="M60" s="102"/>
      <c r="N60" s="102"/>
      <c r="O60" s="102"/>
      <c r="P60" s="5"/>
      <c r="Q60" s="5"/>
    </row>
    <row r="61" spans="1:17" x14ac:dyDescent="0.25">
      <c r="K61" s="2"/>
      <c r="L61" s="2"/>
      <c r="M61" s="2"/>
      <c r="N61" s="2"/>
    </row>
    <row r="103" spans="11:15" s="2" customFormat="1" x14ac:dyDescent="0.25">
      <c r="K103" s="4"/>
      <c r="L103" s="4"/>
      <c r="M103" s="4"/>
      <c r="N103" s="4"/>
      <c r="O103" s="4"/>
    </row>
    <row r="104" spans="11:15" s="2" customFormat="1" x14ac:dyDescent="0.25">
      <c r="K104" s="4"/>
      <c r="L104" s="4"/>
      <c r="M104" s="4"/>
      <c r="N104" s="4"/>
      <c r="O104" s="4"/>
    </row>
    <row r="105" spans="11:15" s="2" customFormat="1" x14ac:dyDescent="0.25">
      <c r="K105" s="4"/>
      <c r="L105" s="4"/>
      <c r="M105" s="4"/>
      <c r="N105" s="4"/>
      <c r="O105" s="4"/>
    </row>
    <row r="106" spans="11:15" s="2" customFormat="1" x14ac:dyDescent="0.25">
      <c r="K106" s="4"/>
      <c r="L106" s="4"/>
      <c r="M106" s="4"/>
      <c r="N106" s="4"/>
      <c r="O106" s="4"/>
    </row>
  </sheetData>
  <sheetProtection algorithmName="SHA-512" hashValue="2WqNn64Qu/jX3FjQLC3IwS85xILXjCn4VKoh1SOPw6SD6P/8tLFoSEwa1gSp0RfunyPxFrP6L5W477CTOuDgbQ==" saltValue="NRepsuDZfw7sHdkxWjEKgQ==" spinCount="100000" sheet="1" selectLockedCells="1"/>
  <mergeCells count="35">
    <mergeCell ref="A60:O60"/>
    <mergeCell ref="A59:O59"/>
    <mergeCell ref="A58:O58"/>
    <mergeCell ref="A57:O57"/>
    <mergeCell ref="B53:C53"/>
    <mergeCell ref="A2:A5"/>
    <mergeCell ref="B2:M2"/>
    <mergeCell ref="N2:O2"/>
    <mergeCell ref="B3:M3"/>
    <mergeCell ref="N3:O3"/>
    <mergeCell ref="B4:M5"/>
    <mergeCell ref="N4:O4"/>
    <mergeCell ref="N5:O5"/>
    <mergeCell ref="M11:N11"/>
    <mergeCell ref="M9:N9"/>
    <mergeCell ref="K9:L9"/>
    <mergeCell ref="K11:L11"/>
    <mergeCell ref="F11:I11"/>
    <mergeCell ref="A42:K50"/>
    <mergeCell ref="F9:I9"/>
    <mergeCell ref="B52:C52"/>
    <mergeCell ref="A9:B11"/>
    <mergeCell ref="D9:E9"/>
    <mergeCell ref="D11:E11"/>
    <mergeCell ref="A41:K41"/>
    <mergeCell ref="L50:N50"/>
    <mergeCell ref="L49:N49"/>
    <mergeCell ref="L48:N48"/>
    <mergeCell ref="L47:N47"/>
    <mergeCell ref="L46:N46"/>
    <mergeCell ref="L45:N45"/>
    <mergeCell ref="L44:N44"/>
    <mergeCell ref="L43:N43"/>
    <mergeCell ref="L42:N42"/>
    <mergeCell ref="L41:N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G14:G40</xm:sqref>
        </x14:dataValidation>
        <x14:dataValidation type="list" allowBlank="1" showInputMessage="1" showErrorMessage="1" xr:uid="{00000000-0002-0000-0000-000008000000}">
          <x14:formula1>
            <xm:f>Cálculos!$F$7:$F$8</xm:f>
          </x14:formula1>
          <xm:sqref>I14:I40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2025-04-07T22:42:22Z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