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5 SEÑALIZACION SST/2. DOCUMENTOS PUBLICACIÓN/"/>
    </mc:Choice>
  </mc:AlternateContent>
  <xr:revisionPtr revIDLastSave="139" documentId="13_ncr:1_{F325527D-AE3E-4150-8C66-BA9D114568FD}" xr6:coauthVersionLast="47" xr6:coauthVersionMax="47" xr10:uidLastSave="{495C330A-2B9F-44C3-A455-A9CF90581496}"/>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7" l="1"/>
  <c r="O24" i="7"/>
  <c r="H16" i="7" l="1"/>
  <c r="J16" i="7"/>
  <c r="L16" i="7"/>
  <c r="M16" i="7" s="1"/>
  <c r="H17" i="7"/>
  <c r="J17" i="7"/>
  <c r="L17" i="7"/>
  <c r="M17" i="7" s="1"/>
  <c r="H18" i="7"/>
  <c r="J18" i="7"/>
  <c r="L18" i="7"/>
  <c r="M18" i="7" s="1"/>
  <c r="H19" i="7"/>
  <c r="J19" i="7"/>
  <c r="L19" i="7"/>
  <c r="M19" i="7" s="1"/>
  <c r="H15" i="7"/>
  <c r="J15" i="7"/>
  <c r="L15" i="7"/>
  <c r="M15" i="7" s="1"/>
  <c r="O22" i="7"/>
  <c r="O21" i="7"/>
  <c r="L14" i="7"/>
  <c r="M14"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<sst xmlns="http://schemas.openxmlformats.org/spreadsheetml/2006/main" count="108" uniqueCount="88">
  <si>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</si>
  <si>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</si>
  <si>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</si>
  <si>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</si>
  <si>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</si>
  <si>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</si>
  <si>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</si>
  <si>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</si>
  <si>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</si>
  <si>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</si>
  <si>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</si>
  <si>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</si>
  <si>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</si>
  <si>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</si>
  <si>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</si>
  <si>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</si>
  <si>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</si>
  <si>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</si>
  <si>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</si>
  <si>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</si>
  <si>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</si>
  <si>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</si>
  <si>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</si>
  <si>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</si>
  <si>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</si>
  <si>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</si>
  <si>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</si>
  <si>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</si>
  <si>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</si>
  <si>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</si>
  <si>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</si>
  <si>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</si>
  <si>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</si>
  <si>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</si>
  <si>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</si>
  <si>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</si>
  <si>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</si>
  <si>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</si>
  <si>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</si>
  <si>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</si>
  <si>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</si>
  <si>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</si>
  <si>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</si>
  <si>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</si>
  <si>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</si>
  <si>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</si>
  <si>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</si>
  <si>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</si>
  <si>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</si>
  <si>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</si>
  <si>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</si>
  <si>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</si>
  <si>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</si>
  <si>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</si>
  <si>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</si>
  <si>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</si>
  <si>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</si>
  <si>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</si>
  <si>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</si>
  <si>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</si>
  <si>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</si>
  <si>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</si>
  <si>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</si>
  <si>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</si>
  <si>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</si>
  <si>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</si>
  <si>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</si>
  <si>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</si>
  <si>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</si>
  <si>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</si>
  <si>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</si>
  <si>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</si>
  <si>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</si>
  <si>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</si>
  <si>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</si>
  <si>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</si>
  <si>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</si>
  <si>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</si>
  <si>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</si>
  <si>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</si>
  <si>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</si>
  <si>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Señalizacion metalica zona escolar: Material polimero sintetico,
color blanco ,calibre 40 + vinilo impreso fullcolor laminado mate+
cinta doble faz espumada,tamaño: 40 x 40 cm; estructura
metalica tubo cuadrado de 1" 1/2" altura total 2.30 m Tubo CR
pintura electrostatica blanca.</t>
  </si>
  <si>
    <t>UNIDAD</t>
  </si>
  <si>
    <t>Señalizacion metalica peatones en la via: Material polimero
sintetico, color blanco, calibre 40 + vinilo impreso fullcolor
laminado mate+ cinta doble faz espumada,tamaño: 40 x 40 cm;
Estructura metalica tubo cuadrado de 1" 1/2" altura total 2.30 m
Tubo CR pintura electrostatica blanca.</t>
  </si>
  <si>
    <t>Señalizacion metalica velocidad maxima 5km/h : Material
polimero sintetico, color blanco ,calibre 40 + vinilo impreso
fullcolor laminado mate+ cinta doble faz espumada,tamaño: 40 x
40 cm; estructura metalica tubo cuadrado de 1" 1/2" altura total
2.30 m Tubo CR pintura electrostatica blanc</t>
  </si>
  <si>
    <t>Reductores de velocidad: Reductor Velocidad en material
plastico de 30 cm de ancho x100 cm de alto x 5 cm de largo;
color amarillo y Negro Trafico Urbano ,tramo de resalto para
trafico urbano de 100 cm conformado por 4 módulos de 37 x 27 x
5 cm de altura, lente reflectivo, incluye tornillería.
Cumple los requerimientos de la norma (Manual de Señalización
Vial 2015)</t>
  </si>
  <si>
    <t>Barrera Plástica o Maletín Plástico:Dispositivo de canalización o
delimitación de tráfico de gran tamaño, está elaborada en
polietileno de alta densidad, rígido, color naranja, con franjas de
lámina reflectiva grado ingeniera tipo IV distribuidas en sentido
horizontal y vertical, con espacio en su interior para llenarse con
agua y arena.
Color: Naranja, Material Polietileno de alta densidad,medidas: 1
m de altura x 50 cm de ancho x 2 m de largo,peso: 24 Kg,
incluye Tapa de llenado y tapón de drenaje
Tiene cintas reflectivas para una excelente visibilidad (grado
ingeniería comercial y/o alta intensidad).</t>
  </si>
  <si>
    <t>Señalizacion evacuacion :Material polimero sintetico, color
negro, calibre 80 + vinilo fotoluminiscente impreso fullcolor
laminado mate+ cinta doble faz espumada. tablero 60 x 50 cm
color blanco pintura electrostatica. altura total para empotrar 3.0
m, sistema de braile.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</si>
</sst>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A21" zoomScale="55" zoomScaleNormal="70" zoomScaleSheetLayoutView="55" zoomScalePageLayoutView="55" workbookViewId="0">
      <selection activeCell="B31" sqref="B31:C3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6.5" customHeight="1" x14ac:dyDescent="0.25">
      <c r="A14" s="27">
        <v>1</v>
      </c>
      <c r="B14" s="29" t="s">
        <v>81</v>
      </c>
      <c r="C14" s="13"/>
      <c r="D14" s="10">
        <v>2</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72.75" customHeight="1" x14ac:dyDescent="0.25">
      <c r="A15" s="27">
        <v>2</v>
      </c>
      <c r="B15" s="29" t="s">
        <v>83</v>
      </c>
      <c r="C15" s="13"/>
      <c r="D15" s="10">
        <v>4</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66" customHeight="1" x14ac:dyDescent="0.25">
      <c r="A16" s="27">
        <v>3</v>
      </c>
      <c r="B16" s="29" t="s">
        <v>84</v>
      </c>
      <c r="C16" s="13"/>
      <c r="D16" s="10">
        <v>5</v>
      </c>
      <c r="E16" s="14" t="s">
        <v>82</v>
      </c>
      <c r="F16" s="59"/>
      <c r="G16" s="12"/>
      <c r="H16" s="1">
        <f t="shared" ref="H16:H19" si="13">+ROUND(F16*G16,0)</f>
        <v>0</v>
      </c>
      <c r="I16" s="12"/>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8">
        <f t="shared" ref="O16:O19" si="19">ROUND(L16+N16+M16,0)</f>
        <v>0</v>
      </c>
    </row>
    <row r="17" spans="1:15" s="9" customFormat="1" ht="96" customHeight="1" x14ac:dyDescent="0.25">
      <c r="A17" s="27">
        <v>4</v>
      </c>
      <c r="B17" s="29" t="s">
        <v>85</v>
      </c>
      <c r="C17" s="13"/>
      <c r="D17" s="10">
        <v>5</v>
      </c>
      <c r="E17" s="14" t="s">
        <v>82</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153" customHeight="1" x14ac:dyDescent="0.25">
      <c r="A18" s="27">
        <v>5</v>
      </c>
      <c r="B18" s="29" t="s">
        <v>86</v>
      </c>
      <c r="C18" s="13"/>
      <c r="D18" s="10">
        <v>5</v>
      </c>
      <c r="E18" s="14" t="s">
        <v>82</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89.25" customHeight="1" thickBot="1" x14ac:dyDescent="0.3">
      <c r="A19" s="27">
        <v>6</v>
      </c>
      <c r="B19" s="29" t="s">
        <v>87</v>
      </c>
      <c r="C19" s="13"/>
      <c r="D19" s="10">
        <v>18</v>
      </c>
      <c r="E19" s="14" t="s">
        <v>82</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42" customHeight="1" thickBot="1" x14ac:dyDescent="0.3">
      <c r="A20" s="92" t="s">
        <v>26</v>
      </c>
      <c r="B20" s="93"/>
      <c r="C20" s="93"/>
      <c r="D20" s="93"/>
      <c r="E20" s="93"/>
      <c r="F20" s="93"/>
      <c r="G20" s="93"/>
      <c r="H20" s="93"/>
      <c r="I20" s="93"/>
      <c r="J20" s="93"/>
      <c r="K20" s="93"/>
      <c r="L20" s="104" t="s">
        <v>27</v>
      </c>
      <c r="M20" s="105"/>
      <c r="N20" s="105"/>
      <c r="O20" s="37">
        <f>SUMIF(G:G,0%,L:L)+SUMIF(G:G,"",L:L)</f>
        <v>0</v>
      </c>
    </row>
    <row r="21" spans="1:15" s="9" customFormat="1" ht="39" customHeight="1" x14ac:dyDescent="0.25">
      <c r="A21" s="76" t="s">
        <v>78</v>
      </c>
      <c r="B21" s="77"/>
      <c r="C21" s="77"/>
      <c r="D21" s="77"/>
      <c r="E21" s="77"/>
      <c r="F21" s="77"/>
      <c r="G21" s="77"/>
      <c r="H21" s="77"/>
      <c r="I21" s="77"/>
      <c r="J21" s="77"/>
      <c r="K21" s="78"/>
      <c r="L21" s="98" t="s">
        <v>28</v>
      </c>
      <c r="M21" s="99"/>
      <c r="N21" s="99"/>
      <c r="O21" s="38">
        <f>SUMIF(G:G,5%,L:L)</f>
        <v>0</v>
      </c>
    </row>
    <row r="22" spans="1:15" s="9" customFormat="1" ht="30" customHeight="1" x14ac:dyDescent="0.25">
      <c r="A22" s="79"/>
      <c r="B22" s="80"/>
      <c r="C22" s="80"/>
      <c r="D22" s="80"/>
      <c r="E22" s="80"/>
      <c r="F22" s="80"/>
      <c r="G22" s="80"/>
      <c r="H22" s="80"/>
      <c r="I22" s="80"/>
      <c r="J22" s="80"/>
      <c r="K22" s="81"/>
      <c r="L22" s="98" t="s">
        <v>29</v>
      </c>
      <c r="M22" s="99"/>
      <c r="N22" s="99"/>
      <c r="O22" s="38">
        <f>SUMIF(G:G,19%,L:L)</f>
        <v>0</v>
      </c>
    </row>
    <row r="23" spans="1:15" s="9" customFormat="1" ht="30" customHeight="1" x14ac:dyDescent="0.25">
      <c r="A23" s="79"/>
      <c r="B23" s="80"/>
      <c r="C23" s="80"/>
      <c r="D23" s="80"/>
      <c r="E23" s="80"/>
      <c r="F23" s="80"/>
      <c r="G23" s="80"/>
      <c r="H23" s="80"/>
      <c r="I23" s="80"/>
      <c r="J23" s="80"/>
      <c r="K23" s="81"/>
      <c r="L23" s="100" t="s">
        <v>22</v>
      </c>
      <c r="M23" s="101"/>
      <c r="N23" s="101"/>
      <c r="O23" s="39">
        <f>SUM(O20:O22)</f>
        <v>0</v>
      </c>
    </row>
    <row r="24" spans="1:15" s="9" customFormat="1" ht="30" customHeight="1" x14ac:dyDescent="0.25">
      <c r="A24" s="79"/>
      <c r="B24" s="80"/>
      <c r="C24" s="80"/>
      <c r="D24" s="80"/>
      <c r="E24" s="80"/>
      <c r="F24" s="80"/>
      <c r="G24" s="80"/>
      <c r="H24" s="80"/>
      <c r="I24" s="80"/>
      <c r="J24" s="80"/>
      <c r="K24" s="81"/>
      <c r="L24" s="102" t="s">
        <v>30</v>
      </c>
      <c r="M24" s="103"/>
      <c r="N24" s="103"/>
      <c r="O24" s="40">
        <f>SUMIF(G:G,5%,M:M)</f>
        <v>0</v>
      </c>
    </row>
    <row r="25" spans="1:15" s="9" customFormat="1" ht="30" customHeight="1" x14ac:dyDescent="0.25">
      <c r="A25" s="79"/>
      <c r="B25" s="80"/>
      <c r="C25" s="80"/>
      <c r="D25" s="80"/>
      <c r="E25" s="80"/>
      <c r="F25" s="80"/>
      <c r="G25" s="80"/>
      <c r="H25" s="80"/>
      <c r="I25" s="80"/>
      <c r="J25" s="80"/>
      <c r="K25" s="81"/>
      <c r="L25" s="102" t="s">
        <v>31</v>
      </c>
      <c r="M25" s="103"/>
      <c r="N25" s="103"/>
      <c r="O25" s="40">
        <f>SUMIF(G:G,19%,M:M)</f>
        <v>0</v>
      </c>
    </row>
    <row r="26" spans="1:15" s="9" customFormat="1" ht="30" customHeight="1" x14ac:dyDescent="0.25">
      <c r="A26" s="79"/>
      <c r="B26" s="80"/>
      <c r="C26" s="80"/>
      <c r="D26" s="80"/>
      <c r="E26" s="80"/>
      <c r="F26" s="80"/>
      <c r="G26" s="80"/>
      <c r="H26" s="80"/>
      <c r="I26" s="80"/>
      <c r="J26" s="80"/>
      <c r="K26" s="81"/>
      <c r="L26" s="100" t="s">
        <v>32</v>
      </c>
      <c r="M26" s="101"/>
      <c r="N26" s="101"/>
      <c r="O26" s="39">
        <f>SUM(O24:O25)</f>
        <v>0</v>
      </c>
    </row>
    <row r="27" spans="1:15" s="9" customFormat="1" ht="30" customHeight="1" x14ac:dyDescent="0.25">
      <c r="A27" s="79"/>
      <c r="B27" s="80"/>
      <c r="C27" s="80"/>
      <c r="D27" s="80"/>
      <c r="E27" s="80"/>
      <c r="F27" s="80"/>
      <c r="G27" s="80"/>
      <c r="H27" s="80"/>
      <c r="I27" s="80"/>
      <c r="J27" s="80"/>
      <c r="K27" s="81"/>
      <c r="L27" s="98" t="s">
        <v>33</v>
      </c>
      <c r="M27" s="99"/>
      <c r="N27" s="99"/>
      <c r="O27" s="38">
        <f>SUMIF(I:I,8%,N:N)</f>
        <v>0</v>
      </c>
    </row>
    <row r="28" spans="1:15" s="9" customFormat="1" ht="37.5" customHeight="1" x14ac:dyDescent="0.25">
      <c r="A28" s="79"/>
      <c r="B28" s="80"/>
      <c r="C28" s="80"/>
      <c r="D28" s="80"/>
      <c r="E28" s="80"/>
      <c r="F28" s="80"/>
      <c r="G28" s="80"/>
      <c r="H28" s="80"/>
      <c r="I28" s="80"/>
      <c r="J28" s="80"/>
      <c r="K28" s="81"/>
      <c r="L28" s="96" t="s">
        <v>34</v>
      </c>
      <c r="M28" s="97"/>
      <c r="N28" s="97"/>
      <c r="O28" s="39">
        <f>SUM(O27)</f>
        <v>0</v>
      </c>
    </row>
    <row r="29" spans="1:15" s="9" customFormat="1" ht="32.25" customHeight="1" thickBot="1" x14ac:dyDescent="0.3">
      <c r="A29" s="82"/>
      <c r="B29" s="83"/>
      <c r="C29" s="83"/>
      <c r="D29" s="83"/>
      <c r="E29" s="83"/>
      <c r="F29" s="83"/>
      <c r="G29" s="83"/>
      <c r="H29" s="83"/>
      <c r="I29" s="83"/>
      <c r="J29" s="83"/>
      <c r="K29" s="84"/>
      <c r="L29" s="94" t="s">
        <v>35</v>
      </c>
      <c r="M29" s="95"/>
      <c r="N29" s="95"/>
      <c r="O29" s="41">
        <f>+O23+O26+O28</f>
        <v>0</v>
      </c>
    </row>
    <row r="31" spans="1:15" ht="50.1" customHeight="1" thickBot="1" x14ac:dyDescent="0.3">
      <c r="B31" s="85"/>
      <c r="C31" s="85"/>
    </row>
    <row r="32" spans="1:15" x14ac:dyDescent="0.25">
      <c r="B32" s="63" t="s">
        <v>36</v>
      </c>
      <c r="C32" s="63"/>
    </row>
    <row r="33" spans="1:17" ht="15" customHeight="1" x14ac:dyDescent="0.25">
      <c r="M33" s="43"/>
      <c r="N33" s="44"/>
      <c r="O33" s="45"/>
    </row>
    <row r="34" spans="1:17" ht="15.75" customHeight="1" x14ac:dyDescent="0.25">
      <c r="M34" s="43"/>
      <c r="N34" s="44"/>
      <c r="O34" s="45"/>
    </row>
    <row r="35" spans="1:17" ht="15" customHeight="1" x14ac:dyDescent="0.25">
      <c r="A35" s="11" t="s">
        <v>37</v>
      </c>
      <c r="M35" s="43"/>
      <c r="N35" s="44"/>
      <c r="O35" s="45"/>
    </row>
    <row r="36" spans="1:17" x14ac:dyDescent="0.25">
      <c r="A36" s="62" t="s">
        <v>38</v>
      </c>
      <c r="B36" s="62"/>
      <c r="C36" s="62"/>
      <c r="D36" s="62"/>
      <c r="E36" s="62"/>
      <c r="F36" s="62"/>
      <c r="G36" s="62"/>
      <c r="H36" s="62"/>
      <c r="I36" s="62"/>
      <c r="J36" s="62"/>
      <c r="K36" s="62"/>
      <c r="L36" s="62"/>
      <c r="M36" s="62"/>
      <c r="N36" s="62"/>
      <c r="O36" s="62"/>
      <c r="P36" s="2"/>
      <c r="Q36" s="2"/>
    </row>
    <row r="37" spans="1:17" ht="15" customHeight="1" x14ac:dyDescent="0.25">
      <c r="A37" s="61" t="s">
        <v>39</v>
      </c>
      <c r="B37" s="61"/>
      <c r="C37" s="61"/>
      <c r="D37" s="61"/>
      <c r="E37" s="61"/>
      <c r="F37" s="61"/>
      <c r="G37" s="61"/>
      <c r="H37" s="61"/>
      <c r="I37" s="61"/>
      <c r="J37" s="61"/>
      <c r="K37" s="61"/>
      <c r="L37" s="61"/>
      <c r="M37" s="61"/>
      <c r="N37" s="61"/>
      <c r="O37" s="61"/>
      <c r="P37" s="42"/>
      <c r="Q37" s="42"/>
    </row>
    <row r="38" spans="1:17" x14ac:dyDescent="0.25">
      <c r="A38" s="60" t="s">
        <v>40</v>
      </c>
      <c r="B38" s="60"/>
      <c r="C38" s="60"/>
      <c r="D38" s="60"/>
      <c r="E38" s="60"/>
      <c r="F38" s="60"/>
      <c r="G38" s="60"/>
      <c r="H38" s="60"/>
      <c r="I38" s="60"/>
      <c r="J38" s="60"/>
      <c r="K38" s="60"/>
      <c r="L38" s="60"/>
      <c r="M38" s="60"/>
      <c r="N38" s="60"/>
      <c r="O38" s="60"/>
      <c r="P38" s="5"/>
      <c r="Q38" s="5"/>
    </row>
    <row r="39" spans="1:17" x14ac:dyDescent="0.25">
      <c r="A39" s="60" t="s">
        <v>41</v>
      </c>
      <c r="B39" s="60"/>
      <c r="C39" s="60"/>
      <c r="D39" s="60"/>
      <c r="E39" s="60"/>
      <c r="F39" s="60"/>
      <c r="G39" s="60"/>
      <c r="H39" s="60"/>
      <c r="I39" s="60"/>
      <c r="J39" s="60"/>
      <c r="K39" s="60"/>
      <c r="L39" s="60"/>
      <c r="M39" s="60"/>
      <c r="N39" s="60"/>
      <c r="O39" s="60"/>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mWv2VY1GgZKKF+Qjn/P+7j34OsrL/5PBCbWnLkRKqKJXfAVt1tdpXndJnAd5LrjotrvyF/0oXxkFnxyanpaflw==" saltValue="kclCZS5WbrKO5CSCnyQ21w==" spinCount="100000" sheet="1" selectLockedCells="1"/>
  <mergeCells count="35">
    <mergeCell ref="L24:N24"/>
    <mergeCell ref="L23:N23"/>
    <mergeCell ref="L22:N22"/>
    <mergeCell ref="L21:N21"/>
    <mergeCell ref="L20:N20"/>
    <mergeCell ref="L29:N29"/>
    <mergeCell ref="L28:N28"/>
    <mergeCell ref="L27:N27"/>
    <mergeCell ref="L26:N26"/>
    <mergeCell ref="L25:N25"/>
    <mergeCell ref="A21:K29"/>
    <mergeCell ref="F9:I9"/>
    <mergeCell ref="B31:C31"/>
    <mergeCell ref="A9:B11"/>
    <mergeCell ref="D9:E9"/>
    <mergeCell ref="D11:E11"/>
    <mergeCell ref="A20:K20"/>
    <mergeCell ref="M11:N11"/>
    <mergeCell ref="M9:N9"/>
    <mergeCell ref="K9:L9"/>
    <mergeCell ref="K11:L11"/>
    <mergeCell ref="F11:I11"/>
    <mergeCell ref="A2:A5"/>
    <mergeCell ref="B2:M2"/>
    <mergeCell ref="N2:O2"/>
    <mergeCell ref="B3:M3"/>
    <mergeCell ref="N3:O3"/>
    <mergeCell ref="B4:M5"/>
    <mergeCell ref="N4:O4"/>
    <mergeCell ref="N5:O5"/>
    <mergeCell ref="A39:O39"/>
    <mergeCell ref="A38:O38"/>
    <mergeCell ref="A37:O37"/>
    <mergeCell ref="A36:O36"/>
    <mergeCell ref="B32:C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2025-02-25T21:28:05Z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