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2 APOYO LOG T.H/2. DOCUMENTOS PUBLICACIÓN/"/>
    </mc:Choice>
  </mc:AlternateContent>
  <xr:revisionPtr revIDLastSave="121" documentId="13_ncr:1_{F325527D-AE3E-4150-8C66-BA9D114568FD}" xr6:coauthVersionLast="47" xr6:coauthVersionMax="47" xr10:uidLastSave="{E037253F-D5AA-49D5-8073-8F2624221504}"/>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3" i="7"/>
  <c r="H16" i="7" l="1"/>
  <c r="J16" i="7"/>
  <c r="L16" i="7"/>
  <c r="M16" i="7" s="1"/>
  <c r="H17" i="7"/>
  <c r="J17" i="7"/>
  <c r="L17" i="7"/>
  <c r="M17" i="7" s="1"/>
  <c r="H18" i="7"/>
  <c r="J18" i="7"/>
  <c r="L18" i="7"/>
  <c r="M18" i="7" s="1"/>
  <c r="H15" i="7"/>
  <c r="J15" i="7"/>
  <c r="L15" i="7"/>
  <c r="M15" i="7" s="1"/>
  <c r="O21" i="7"/>
  <c r="O20" i="7"/>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<sst xmlns="http://schemas.openxmlformats.org/spreadsheetml/2006/main" count="106" uniqueCount="87">
  <si>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</si>
  <si>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</si>
  <si>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</si>
  <si>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</si>
  <si>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</si>
  <si>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</si>
  <si>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</si>
  <si>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</si>
  <si>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</si>
  <si>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</si>
  <si>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</si>
  <si>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</si>
  <si>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</si>
  <si>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</si>
  <si>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</si>
  <si>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</si>
  <si>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</si>
  <si>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</si>
  <si>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</si>
  <si>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</si>
  <si>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</si>
  <si>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</si>
  <si>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</si>
  <si>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</si>
  <si>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</si>
  <si>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</si>
  <si>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</si>
  <si>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</si>
  <si>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</si>
  <si>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</si>
  <si>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</si>
  <si>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</si>
  <si>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</si>
  <si>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</si>
  <si>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</si>
  <si>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</si>
  <si>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</si>
  <si>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</si>
  <si>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</si>
  <si>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</si>
  <si>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</si>
  <si>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</si>
  <si>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</si>
  <si>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</si>
  <si>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</si>
  <si>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</si>
  <si>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</si>
  <si>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</si>
  <si>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</si>
  <si>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</si>
  <si>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</si>
  <si>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</si>
  <si>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</si>
  <si>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</si>
  <si>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</si>
  <si>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</si>
  <si>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</si>
  <si>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</si>
  <si>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</si>
  <si>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</si>
  <si>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</si>
  <si>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</si>
  <si>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</si>
  <si>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</si>
  <si>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</si>
  <si>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</si>
  <si>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</si>
  <si>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</si>
  <si>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</si>
  <si>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</si>
  <si>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</si>
  <si>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</si>
  <si>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</si>
  <si>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</si>
  <si>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</si>
  <si>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</si>
  <si>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</si>
  <si>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</si>
  <si>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</si>
  <si>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</si>
  <si>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</si>
  <si>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Actividad Recreativa para el mejoramiento de la calidad de vida
para 70 personas (4 horas)</t>
  </si>
  <si>
    <t>UNIDAD</t>
  </si>
  <si>
    <t>Actividad Recreativa para fomento y uso de la bicicleta 70
personas (2 horas)</t>
  </si>
  <si>
    <t>Presentación Musical Día de la Familia (2 horas) para 210
personas</t>
  </si>
  <si>
    <t>Presentación Musical Actividad navidad (2 horas) para 70
personas</t>
  </si>
  <si>
    <t>SERVICIO REFRIGERIO: OPCIÓN 1: Mini Wraps de 10 cm con
pollo desmenuzado, queso de marca reconocida, lechuga fesca
y rodajas de tomate, acompañado de bebida de 200 ml de marca
reconocida en el mercado o gaseosa en botella plástica no
retornable de 250 ml de sabores surtidos y fruta una manzana
(roja) acompañado de una galleta de dulce de marca reconocida
en el mercado o Pastel de pollo de (120gr) con masa de
hojaldre de marca reconocida, relleno de pollo desmenuzado y
vegetales como (zanahoria, cebolla y guisantes), acompañado
de bebida de 200 ml de marca reconocida en el mercado o
gaseosa en botella plástica no retornable de 250 ml sabores
surtidos, galleta de dulce de marca reconocida.
OPCIÓN 2: Perro caliente (100 gr) con salchicha de marca
reconocida , papa triturada (10gr) salsas rojas (tomate y rosada)
mayonesa y salsa de piña acompañado de bebida de 200 ml de
marca reconocida en el mercado o gaseosa en botella plastica
no retornable de 250 ml sabores surtidos y galleta de dulce de
marca reconocida O Nuggest de pollo con papa chipst minimo
300 gr acompañado de salsa mayonesa y salsa de tomate,
con bebida de 200 ml de marca reconocida en el mercado o
gaseosa en botella plastica no retornable de 250 ml sabores
surtidos y dulce (gomas o colombina) de marca reconocida en el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</si>
</sst>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6" zoomScale="55" zoomScaleNormal="70" zoomScaleSheetLayoutView="55" zoomScalePageLayoutView="55" workbookViewId="0">
      <selection activeCell="B30" sqref="B30:C3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1</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25">
      <c r="A15" s="27">
        <v>2</v>
      </c>
      <c r="B15" s="29" t="s">
        <v>83</v>
      </c>
      <c r="C15" s="13"/>
      <c r="D15" s="10">
        <v>1</v>
      </c>
      <c r="E15" s="14" t="s">
        <v>82</v>
      </c>
      <c r="F15" s="59"/>
      <c r="G15" s="12"/>
      <c r="H15" s="1">
        <f t="shared" ref="H15" si="6">+ROUND(F15*G15,0)</f>
        <v>0</v>
      </c>
      <c r="I15" s="12"/>
      <c r="J15" s="1">
        <f t="shared" ref="J15" si="7">ROUND(F15*I15,0)</f>
        <v>0</v>
      </c>
      <c r="K15" s="1">
        <f t="shared" ref="K15" si="8">ROUND(F15+H15+J15,0)</f>
        <v>0</v>
      </c>
      <c r="L15" s="1">
        <f>ROUND(F15*D15,0)</f>
        <v>0</v>
      </c>
      <c r="M15" s="1">
        <f t="shared" ref="M15" si="9">ROUND(L15*G15,0)</f>
        <v>0</v>
      </c>
      <c r="N15" s="1">
        <f t="shared" ref="N15" si="10">ROUND(L15*I15,0)</f>
        <v>0</v>
      </c>
      <c r="O15" s="28">
        <f t="shared" ref="O15" si="11">ROUND(L15+N15+M15,0)</f>
        <v>0</v>
      </c>
    </row>
    <row r="16" spans="1:15" s="9" customFormat="1" ht="51" customHeight="1" x14ac:dyDescent="0.25">
      <c r="A16" s="27">
        <v>3</v>
      </c>
      <c r="B16" s="29" t="s">
        <v>84</v>
      </c>
      <c r="C16" s="13"/>
      <c r="D16" s="10">
        <v>1</v>
      </c>
      <c r="E16" s="14" t="s">
        <v>82</v>
      </c>
      <c r="F16" s="59"/>
      <c r="G16" s="12"/>
      <c r="H16" s="1">
        <f t="shared" ref="H16:H18" si="12">+ROUND(F16*G16,0)</f>
        <v>0</v>
      </c>
      <c r="I16" s="12"/>
      <c r="J16" s="1">
        <f t="shared" ref="J16:J18" si="13">ROUND(F16*I16,0)</f>
        <v>0</v>
      </c>
      <c r="K16" s="1">
        <f t="shared" ref="K16:K18" si="14">ROUND(F16+H16+J16,0)</f>
        <v>0</v>
      </c>
      <c r="L16" s="1">
        <f>ROUND(F16*D16,0)</f>
        <v>0</v>
      </c>
      <c r="M16" s="1">
        <f t="shared" ref="M16:M18" si="15">ROUND(L16*G16,0)</f>
        <v>0</v>
      </c>
      <c r="N16" s="1">
        <f t="shared" ref="N16:N18" si="16">ROUND(L16*I16,0)</f>
        <v>0</v>
      </c>
      <c r="O16" s="28">
        <f t="shared" ref="O16:O18" si="17">ROUND(L16+N16+M16,0)</f>
        <v>0</v>
      </c>
    </row>
    <row r="17" spans="1:15" s="9" customFormat="1" ht="51" customHeight="1" x14ac:dyDescent="0.25">
      <c r="A17" s="27">
        <v>4</v>
      </c>
      <c r="B17" s="29" t="s">
        <v>85</v>
      </c>
      <c r="C17" s="13"/>
      <c r="D17" s="10">
        <v>1</v>
      </c>
      <c r="E17" s="14" t="s">
        <v>82</v>
      </c>
      <c r="F17" s="59"/>
      <c r="G17" s="12"/>
      <c r="H17" s="1">
        <f t="shared" si="12"/>
        <v>0</v>
      </c>
      <c r="I17" s="12"/>
      <c r="J17" s="1">
        <f t="shared" si="13"/>
        <v>0</v>
      </c>
      <c r="K17" s="1">
        <f t="shared" si="14"/>
        <v>0</v>
      </c>
      <c r="L17" s="1">
        <f t="shared" ref="L17:L18" si="18">ROUND(F17*D17,0)</f>
        <v>0</v>
      </c>
      <c r="M17" s="1">
        <f t="shared" si="15"/>
        <v>0</v>
      </c>
      <c r="N17" s="1">
        <f t="shared" si="16"/>
        <v>0</v>
      </c>
      <c r="O17" s="28">
        <f t="shared" si="17"/>
        <v>0</v>
      </c>
    </row>
    <row r="18" spans="1:15" s="9" customFormat="1" ht="304.5" customHeight="1" thickBot="1" x14ac:dyDescent="0.3">
      <c r="A18" s="27">
        <v>5</v>
      </c>
      <c r="B18" s="29" t="s">
        <v>86</v>
      </c>
      <c r="C18" s="13"/>
      <c r="D18" s="10">
        <v>652</v>
      </c>
      <c r="E18" s="14" t="s">
        <v>82</v>
      </c>
      <c r="F18" s="59"/>
      <c r="G18" s="12"/>
      <c r="H18" s="1">
        <f t="shared" si="12"/>
        <v>0</v>
      </c>
      <c r="I18" s="12"/>
      <c r="J18" s="1">
        <f t="shared" si="13"/>
        <v>0</v>
      </c>
      <c r="K18" s="1">
        <f t="shared" si="14"/>
        <v>0</v>
      </c>
      <c r="L18" s="1">
        <f t="shared" si="18"/>
        <v>0</v>
      </c>
      <c r="M18" s="1">
        <f t="shared" si="15"/>
        <v>0</v>
      </c>
      <c r="N18" s="1">
        <f t="shared" si="16"/>
        <v>0</v>
      </c>
      <c r="O18" s="28">
        <f t="shared" si="17"/>
        <v>0</v>
      </c>
    </row>
    <row r="19" spans="1:15" s="9" customFormat="1" ht="42" customHeight="1" thickBot="1" x14ac:dyDescent="0.3">
      <c r="A19" s="93" t="s">
        <v>26</v>
      </c>
      <c r="B19" s="94"/>
      <c r="C19" s="94"/>
      <c r="D19" s="94"/>
      <c r="E19" s="94"/>
      <c r="F19" s="94"/>
      <c r="G19" s="94"/>
      <c r="H19" s="94"/>
      <c r="I19" s="94"/>
      <c r="J19" s="94"/>
      <c r="K19" s="94"/>
      <c r="L19" s="66" t="s">
        <v>27</v>
      </c>
      <c r="M19" s="67"/>
      <c r="N19" s="67"/>
      <c r="O19" s="37">
        <f>SUMIF(G:G,0%,L:L)+SUMIF(G:G,"",L:L)</f>
        <v>0</v>
      </c>
    </row>
    <row r="20" spans="1:15" s="9" customFormat="1" ht="39" customHeight="1" x14ac:dyDescent="0.25">
      <c r="A20" s="72" t="s">
        <v>78</v>
      </c>
      <c r="B20" s="73"/>
      <c r="C20" s="73"/>
      <c r="D20" s="73"/>
      <c r="E20" s="73"/>
      <c r="F20" s="73"/>
      <c r="G20" s="73"/>
      <c r="H20" s="73"/>
      <c r="I20" s="73"/>
      <c r="J20" s="73"/>
      <c r="K20" s="74"/>
      <c r="L20" s="64" t="s">
        <v>28</v>
      </c>
      <c r="M20" s="65"/>
      <c r="N20" s="65"/>
      <c r="O20" s="38">
        <f>SUMIF(G:G,5%,L:L)</f>
        <v>0</v>
      </c>
    </row>
    <row r="21" spans="1:15" s="9" customFormat="1" ht="30" customHeight="1" x14ac:dyDescent="0.25">
      <c r="A21" s="75"/>
      <c r="B21" s="76"/>
      <c r="C21" s="76"/>
      <c r="D21" s="76"/>
      <c r="E21" s="76"/>
      <c r="F21" s="76"/>
      <c r="G21" s="76"/>
      <c r="H21" s="76"/>
      <c r="I21" s="76"/>
      <c r="J21" s="76"/>
      <c r="K21" s="77"/>
      <c r="L21" s="64" t="s">
        <v>29</v>
      </c>
      <c r="M21" s="65"/>
      <c r="N21" s="65"/>
      <c r="O21" s="38">
        <f>SUMIF(G:G,19%,L:L)</f>
        <v>0</v>
      </c>
    </row>
    <row r="22" spans="1:15" s="9" customFormat="1" ht="30" customHeight="1" x14ac:dyDescent="0.25">
      <c r="A22" s="75"/>
      <c r="B22" s="76"/>
      <c r="C22" s="76"/>
      <c r="D22" s="76"/>
      <c r="E22" s="76"/>
      <c r="F22" s="76"/>
      <c r="G22" s="76"/>
      <c r="H22" s="76"/>
      <c r="I22" s="76"/>
      <c r="J22" s="76"/>
      <c r="K22" s="77"/>
      <c r="L22" s="62" t="s">
        <v>22</v>
      </c>
      <c r="M22" s="63"/>
      <c r="N22" s="63"/>
      <c r="O22" s="39">
        <f>SUM(O19:O21)</f>
        <v>0</v>
      </c>
    </row>
    <row r="23" spans="1:15" s="9" customFormat="1" ht="30" customHeight="1" x14ac:dyDescent="0.25">
      <c r="A23" s="75"/>
      <c r="B23" s="76"/>
      <c r="C23" s="76"/>
      <c r="D23" s="76"/>
      <c r="E23" s="76"/>
      <c r="F23" s="76"/>
      <c r="G23" s="76"/>
      <c r="H23" s="76"/>
      <c r="I23" s="76"/>
      <c r="J23" s="76"/>
      <c r="K23" s="77"/>
      <c r="L23" s="60" t="s">
        <v>30</v>
      </c>
      <c r="M23" s="61"/>
      <c r="N23" s="61"/>
      <c r="O23" s="40">
        <f>SUMIF(G:G,5%,M:M)</f>
        <v>0</v>
      </c>
    </row>
    <row r="24" spans="1:15" s="9" customFormat="1" ht="30" customHeight="1" x14ac:dyDescent="0.25">
      <c r="A24" s="75"/>
      <c r="B24" s="76"/>
      <c r="C24" s="76"/>
      <c r="D24" s="76"/>
      <c r="E24" s="76"/>
      <c r="F24" s="76"/>
      <c r="G24" s="76"/>
      <c r="H24" s="76"/>
      <c r="I24" s="76"/>
      <c r="J24" s="76"/>
      <c r="K24" s="77"/>
      <c r="L24" s="60" t="s">
        <v>31</v>
      </c>
      <c r="M24" s="61"/>
      <c r="N24" s="61"/>
      <c r="O24" s="40">
        <f>SUMIF(G:G,19%,M:M)</f>
        <v>0</v>
      </c>
    </row>
    <row r="25" spans="1:15" s="9" customFormat="1" ht="30" customHeight="1" x14ac:dyDescent="0.25">
      <c r="A25" s="75"/>
      <c r="B25" s="76"/>
      <c r="C25" s="76"/>
      <c r="D25" s="76"/>
      <c r="E25" s="76"/>
      <c r="F25" s="76"/>
      <c r="G25" s="76"/>
      <c r="H25" s="76"/>
      <c r="I25" s="76"/>
      <c r="J25" s="76"/>
      <c r="K25" s="77"/>
      <c r="L25" s="62" t="s">
        <v>32</v>
      </c>
      <c r="M25" s="63"/>
      <c r="N25" s="63"/>
      <c r="O25" s="39">
        <f>SUM(O23:O24)</f>
        <v>0</v>
      </c>
    </row>
    <row r="26" spans="1:15" s="9" customFormat="1" ht="30" customHeight="1" x14ac:dyDescent="0.25">
      <c r="A26" s="75"/>
      <c r="B26" s="76"/>
      <c r="C26" s="76"/>
      <c r="D26" s="76"/>
      <c r="E26" s="76"/>
      <c r="F26" s="76"/>
      <c r="G26" s="76"/>
      <c r="H26" s="76"/>
      <c r="I26" s="76"/>
      <c r="J26" s="76"/>
      <c r="K26" s="77"/>
      <c r="L26" s="64" t="s">
        <v>33</v>
      </c>
      <c r="M26" s="65"/>
      <c r="N26" s="65"/>
      <c r="O26" s="38">
        <f>SUMIF(I:I,8%,N:N)</f>
        <v>0</v>
      </c>
    </row>
    <row r="27" spans="1:15" s="9" customFormat="1" ht="37.5" customHeight="1" x14ac:dyDescent="0.25">
      <c r="A27" s="75"/>
      <c r="B27" s="76"/>
      <c r="C27" s="76"/>
      <c r="D27" s="76"/>
      <c r="E27" s="76"/>
      <c r="F27" s="76"/>
      <c r="G27" s="76"/>
      <c r="H27" s="76"/>
      <c r="I27" s="76"/>
      <c r="J27" s="76"/>
      <c r="K27" s="77"/>
      <c r="L27" s="70" t="s">
        <v>34</v>
      </c>
      <c r="M27" s="71"/>
      <c r="N27" s="71"/>
      <c r="O27" s="39">
        <f>SUM(O26)</f>
        <v>0</v>
      </c>
    </row>
    <row r="28" spans="1:15" s="9" customFormat="1" ht="32.25" customHeight="1" thickBot="1" x14ac:dyDescent="0.3">
      <c r="A28" s="78"/>
      <c r="B28" s="79"/>
      <c r="C28" s="79"/>
      <c r="D28" s="79"/>
      <c r="E28" s="79"/>
      <c r="F28" s="79"/>
      <c r="G28" s="79"/>
      <c r="H28" s="79"/>
      <c r="I28" s="79"/>
      <c r="J28" s="79"/>
      <c r="K28" s="80"/>
      <c r="L28" s="68" t="s">
        <v>35</v>
      </c>
      <c r="M28" s="69"/>
      <c r="N28" s="69"/>
      <c r="O28" s="41">
        <f>+O22+O25+O27</f>
        <v>0</v>
      </c>
    </row>
    <row r="30" spans="1:15" ht="50.1" customHeight="1" thickBot="1" x14ac:dyDescent="0.3">
      <c r="B30" s="84"/>
      <c r="C30" s="84"/>
    </row>
    <row r="31" spans="1:15" x14ac:dyDescent="0.25">
      <c r="B31" s="105" t="s">
        <v>36</v>
      </c>
      <c r="C31" s="105"/>
    </row>
    <row r="32" spans="1:15" ht="15" customHeight="1" x14ac:dyDescent="0.25">
      <c r="M32" s="43"/>
      <c r="N32" s="44"/>
      <c r="O32" s="45"/>
    </row>
    <row r="33" spans="1:17" ht="15.75" customHeight="1" x14ac:dyDescent="0.25">
      <c r="M33" s="43"/>
      <c r="N33" s="44"/>
      <c r="O33" s="45"/>
    </row>
    <row r="34" spans="1:17" ht="15" customHeight="1" x14ac:dyDescent="0.25">
      <c r="A34" s="11" t="s">
        <v>37</v>
      </c>
      <c r="M34" s="43"/>
      <c r="N34" s="44"/>
      <c r="O34" s="45"/>
    </row>
    <row r="35" spans="1:17" x14ac:dyDescent="0.25">
      <c r="A35" s="104" t="s">
        <v>38</v>
      </c>
      <c r="B35" s="104"/>
      <c r="C35" s="104"/>
      <c r="D35" s="104"/>
      <c r="E35" s="104"/>
      <c r="F35" s="104"/>
      <c r="G35" s="104"/>
      <c r="H35" s="104"/>
      <c r="I35" s="104"/>
      <c r="J35" s="104"/>
      <c r="K35" s="104"/>
      <c r="L35" s="104"/>
      <c r="M35" s="104"/>
      <c r="N35" s="104"/>
      <c r="O35" s="104"/>
      <c r="P35" s="2"/>
      <c r="Q35" s="2"/>
    </row>
    <row r="36" spans="1:17" ht="15" customHeight="1" x14ac:dyDescent="0.25">
      <c r="A36" s="103" t="s">
        <v>39</v>
      </c>
      <c r="B36" s="103"/>
      <c r="C36" s="103"/>
      <c r="D36" s="103"/>
      <c r="E36" s="103"/>
      <c r="F36" s="103"/>
      <c r="G36" s="103"/>
      <c r="H36" s="103"/>
      <c r="I36" s="103"/>
      <c r="J36" s="103"/>
      <c r="K36" s="103"/>
      <c r="L36" s="103"/>
      <c r="M36" s="103"/>
      <c r="N36" s="103"/>
      <c r="O36" s="103"/>
      <c r="P36" s="42"/>
      <c r="Q36" s="42"/>
    </row>
    <row r="37" spans="1:17" x14ac:dyDescent="0.25">
      <c r="A37" s="102" t="s">
        <v>40</v>
      </c>
      <c r="B37" s="102"/>
      <c r="C37" s="102"/>
      <c r="D37" s="102"/>
      <c r="E37" s="102"/>
      <c r="F37" s="102"/>
      <c r="G37" s="102"/>
      <c r="H37" s="102"/>
      <c r="I37" s="102"/>
      <c r="J37" s="102"/>
      <c r="K37" s="102"/>
      <c r="L37" s="102"/>
      <c r="M37" s="102"/>
      <c r="N37" s="102"/>
      <c r="O37" s="102"/>
      <c r="P37" s="5"/>
      <c r="Q37" s="5"/>
    </row>
    <row r="38" spans="1:17" x14ac:dyDescent="0.25">
      <c r="A38" s="102" t="s">
        <v>41</v>
      </c>
      <c r="B38" s="102"/>
      <c r="C38" s="102"/>
      <c r="D38" s="102"/>
      <c r="E38" s="102"/>
      <c r="F38" s="102"/>
      <c r="G38" s="102"/>
      <c r="H38" s="102"/>
      <c r="I38" s="102"/>
      <c r="J38" s="102"/>
      <c r="K38" s="102"/>
      <c r="L38" s="102"/>
      <c r="M38" s="102"/>
      <c r="N38" s="102"/>
      <c r="O38" s="10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gvvls6J2QJzwTtBSRSQd4Yo9jtl0sbXqDlMnBiDWi+IqB76MCRHiqtD7s3up1rjZTfh3eU18LW3I/+ErrPchOw==" saltValue="wvtgqMEnoulfaKHVW1tj9w=="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2025-02-28T17:01:33Z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