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4"/>
  <workbookPr/>
  <mc:AlternateContent xmlns:mc="http://schemas.openxmlformats.org/markup-compatibility/2006">
    <mc:Choice Requires="x15">
      <x15ac:absPath xmlns:x15ac="http://schemas.microsoft.com/office/spreadsheetml/2010/11/ac" url="D:\wriveram.UCUNDINAMARCA.000\COMPRAS 2025\FUNCIONAMIENTO\APOYO LOGISTICO DIANA\PUBLICAR\"/>
    </mc:Choice>
  </mc:AlternateContent>
  <xr:revisionPtr revIDLastSave="0" documentId="8_{7E2E9290-CC0C-46A3-8F98-90C0991602A2}" xr6:coauthVersionLast="47" xr6:coauthVersionMax="47" xr10:uidLastSave="{00000000-0000-0000-0000-000000000000}"/>
  <bookViews>
    <workbookView xWindow="-120" yWindow="-120" windowWidth="29040" windowHeight="15720" tabRatio="876" xr2:uid="{00000000-000D-0000-FFFF-FFFF00000000}"/>
  </bookViews>
  <sheets>
    <sheet name="Bienes y Servicios" sheetId="7" r:id="rId1"/>
    <sheet name="Cálculos" sheetId="2" state="hidden" r:id="rId2"/>
  </sheets>
  <definedNames>
    <definedName name="_xlnm.Print_Area" localSheetId="0">'Bienes y Servicios'!$A$1:$O$42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6" i="7" l="1"/>
  <c r="J16" i="7"/>
  <c r="L16" i="7"/>
  <c r="M16" i="7" s="1"/>
  <c r="H17" i="7"/>
  <c r="J17" i="7"/>
  <c r="L17" i="7"/>
  <c r="M17" i="7" s="1"/>
  <c r="H18" i="7"/>
  <c r="J18" i="7"/>
  <c r="L18" i="7"/>
  <c r="M18" i="7" s="1"/>
  <c r="H19" i="7"/>
  <c r="J19" i="7"/>
  <c r="L19" i="7"/>
  <c r="M19" i="7" s="1"/>
  <c r="H20" i="7"/>
  <c r="J20" i="7"/>
  <c r="L20" i="7"/>
  <c r="M20" i="7" s="1"/>
  <c r="H21" i="7"/>
  <c r="J21" i="7"/>
  <c r="L21" i="7"/>
  <c r="N21" i="7" s="1"/>
  <c r="H22" i="7"/>
  <c r="J22" i="7"/>
  <c r="L22" i="7"/>
  <c r="N22" i="7" s="1"/>
  <c r="H15" i="7"/>
  <c r="J15" i="7"/>
  <c r="L15" i="7"/>
  <c r="M15" i="7" s="1"/>
  <c r="O25" i="7"/>
  <c r="O28" i="7" s="1"/>
  <c r="O24" i="7"/>
  <c r="O27" i="7" s="1"/>
  <c r="L14" i="7"/>
  <c r="M14" i="7" s="1"/>
  <c r="J14" i="7"/>
  <c r="H14" i="7"/>
  <c r="M21" i="7" l="1"/>
  <c r="M22" i="7"/>
  <c r="O22" i="7" s="1"/>
  <c r="K21" i="7"/>
  <c r="K19" i="7"/>
  <c r="N18" i="7"/>
  <c r="O18" i="7" s="1"/>
  <c r="N17" i="7"/>
  <c r="O17" i="7" s="1"/>
  <c r="K20" i="7"/>
  <c r="O21" i="7"/>
  <c r="K18" i="7"/>
  <c r="K17" i="7"/>
  <c r="K15" i="7"/>
  <c r="K22" i="7"/>
  <c r="K16" i="7"/>
  <c r="N20" i="7"/>
  <c r="O20" i="7" s="1"/>
  <c r="N16" i="7"/>
  <c r="O16" i="7" s="1"/>
  <c r="N19" i="7"/>
  <c r="O19" i="7" s="1"/>
  <c r="N15" i="7"/>
  <c r="O15" i="7" s="1"/>
  <c r="O23" i="7"/>
  <c r="O26" i="7" s="1"/>
  <c r="K14" i="7"/>
  <c r="O29" i="7"/>
  <c r="O30" i="7"/>
  <c r="O31" i="7" s="1"/>
  <c r="N14" i="7"/>
  <c r="O14" i="7" s="1"/>
  <c r="O32" i="7" l="1"/>
</calcChain>
</file>

<file path=xl/sharedStrings.xml><?xml version="1.0" encoding="utf-8"?>
<sst xmlns="http://schemas.openxmlformats.org/spreadsheetml/2006/main" count="68" uniqueCount="58">
  <si>
    <t>MACROPROCESO DE APOYO</t>
  </si>
  <si>
    <t xml:space="preserve">PROCESO GESTIÓN BIENES Y SERVICIOS </t>
  </si>
  <si>
    <t>COTIZACIÓN PARA PROCESOS DE BIENES, SERVICIOS U OBRAS</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</si>
  <si>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</si>
  <si>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</si>
  <si>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</si>
  <si>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</si>
  <si>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</si>
  <si>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</si>
  <si>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</si>
  <si>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</si>
  <si>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</si>
  <si>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</si>
  <si>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</si>
  <si>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</si>
  <si>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</si>
  <si>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</si>
  <si>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</si>
  <si>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</si>
  <si>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</si>
  <si>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</si>
  <si>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</si>
  <si>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</si>
  <si>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</si>
  <si>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</si>
  <si>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</si>
  <si>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</si>
  <si>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</si>
  <si>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</si>
  <si>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</si>
  <si>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</si>
  <si>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</si>
  <si>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</si>
  <si>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</si>
  <si>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</si>
  <si>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</si>
  <si>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Porcentajes IVA</t>
  </si>
  <si>
    <t>Porcentajes INC</t>
  </si>
  <si>
    <t>PERSONA NATURAL  NO RESPONSABLE DE IVA</t>
  </si>
  <si>
    <t>PERSONA NATURAL  RESPONSABLE DE IVA</t>
  </si>
  <si>
    <t>PERSONA JURÍDICA</t>
  </si>
  <si>
    <t>VERSIÓN: 6</t>
  </si>
  <si>
    <t>VIGENCIA: 2024-07-31</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</si>
  <si>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 - Adquisición de bienes, servicios u obras Contratación Directa o Términos de Referencia de la Invitación Pública /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ABSF125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</si>
  <si>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Documento controlado por el Sistema de Gestión de la Calidad
Asegúrese que corresponde a la última versión consultando el Portal Institucional</t>
  </si>
  <si>
    <t>Diagonal 18 No. 20-29 Fusagasugá – Cundinamarca 
Teléfono (601) 8281483 Línea Gratuita 018000180414
 www.ucundinamarca.edu.co   E-mail: info@ucundinamarca.edu.co
 NIT: 890.680.062-2</t>
  </si>
  <si>
    <t>CÓDIGO: ABSr125</t>
  </si>
  <si>
    <t>PÁGINA 1 DE 5</t>
  </si>
  <si>
    <t>Suministro de refrigerios para las actividades académica y
administrativas (actividad para el mejoramiento de la calidad de
vida del servidor, actividad navidad, campo de aprendizaje de
inteligencia emocional, experiencias vivenciales nacionales y
dinámicas curriculares del programa de admon de empresas, ing software e ing ambiental) que tengan lugar en la universidad de Cundinamarca seccional Girardot durante la vigencia 2025 Refrigerio Pastel de Pollo Hojaldrado de 180 gr, bebida jugo en caja de 237 ml.</t>
  </si>
  <si>
    <t>Suministro de refrigerios para las actividades académica y
administrativas (actividad para el mejoramiento de la calidad de
vida del servidor, actividad navidad, campo de aprendizaje de
inteligencia emocional, experiencias vivenciales nacionales y
dinámicas curriculares del programa de admon de empresas, ing software e ing ambiental) que tengan lugar en la universidad de Cundinamarca seccional Girardot durante la vigencia 2025 Refrigerio Sandwich de Pollo Con Champiñones incluye Jugo en caja de 237 ml.</t>
  </si>
  <si>
    <t>Suministro de refrigerios para las actividades académica y
administrativas (actividad para el mejoramiento de la calidad de
vida del servidor, actividad navidad, campo de aprendizaje de
inteligencia emocional, experiencias vivenciales nacionales y
dinámicas curriculares del programa de admon de empresas, ing software e ing ambiental) que tengan lugar en la universidad de Cundinamarca seccional Girardot durante la vigencia 2025 Refrigerio Sandwich de Jamon y Queso al horno incluye Jugo en caja de 237 ml.</t>
  </si>
  <si>
    <t>Suministro de refrigerios para las actividades académica y
administrativas (actividad para el mejoramiento de la calidad de
vida del servidor, actividad navidad, campo de aprendizaje de
inteligencia emocional, experiencias vivenciales nacionales y
dinámicas curriculares del programa de admon de empresas, ing software e ing ambiental) que tengan lugar en la universidad de Cundinamarca seccional Girardot durante la vigencia 2025 Refrigerio Empanada de Carne con Guacamole y Aji Incluye jugo en caja de 237 ml.</t>
  </si>
  <si>
    <t>Suministro de refrigerios para las actividades académica y
administrativas (actividad para el mejoramiento de la calidad de
vida del servidor, actividad navidad, campo de aprendizaje de
inteligencia emocional, experiencias vivenciales nacionales y
dinámicas curriculares del programa de admon de empresas, ing software e ing ambiental) que tengan lugar en la universidad de Cundinamarca seccional Girardot durante la vigencia 2025  Refrigerio Mini Empanadas cocteleras de 50 Gr Cantidad (4) incluye jugo de 237 ml.</t>
  </si>
  <si>
    <t>Suministro de Almuerzos para las actividades académica y
administrativas (actividad para el mejoramiento de la calidad de
vida del servidor, actividad navidad, campo de aprendizaje de
inteligencia emocional, experiencias vivenciales nacionales y
dinámicas curriculares del programa de admon de empresas, ing software e ing ambiental) que tengan lugar en la universidad de Cundinamarca seccional Girardot durante la vigencia 2025 Almuerzo Corriente con Sopa del Dia, 125 Gramos de Proteina (Pollo, Carne, Cerdo), Acompañamiento (Papa,Platano o Yuca) incluye Jugo o Limonada</t>
  </si>
  <si>
    <t>Suministro de Almuerzos para las actividades académica y
administrativas (actividad para el mejoramiento de la calidad de
vida del servidor, actividad navidad, campo de aprendizaje de
inteligencia emocional, experiencias vivenciales nacionales y
dinámicas curriculares del programa de admon de empresas, ing software e ing ambiental) que tengan lugar en la universidad de Cundinamarca seccional Girardot durante la vigencia 2025 Almuerzo Semi Ejecutivo Con Sopa Del Dia, 140 Gramos de Proteina (Pollo, Carne, Cerdo), Acompañamiento (Papa,Platano o Yuca) incluye Jugo o Limonada</t>
  </si>
  <si>
    <t>Servicio de presentación artística musical que consta de 7
personas (2 cantantes, 1 pianista, 1 saxofon, 1 trombon, 1
trompeta, 1 bateria) con sonido de 1000W adecuado para una
orquesta de 7 integrantes.</t>
  </si>
  <si>
    <t>UNIDAD</t>
  </si>
  <si>
    <t>HORAS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</si>
</sst>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4" formatCode="_-&quot;$&quot;\ * #,##0.00_-;\-&quot;$&quot;\ * #,##0.00_-;_-&quot;$&quot;\ * &quot;-&quot;??_-;_-@_-"/>
    <numFmt numFmtId="43" formatCode="_-* #,##0.00_-;\-* #,##0.00_-;_-* &quot;-&quot;??_-;_-@_-"/>
    <numFmt numFmtId="164" formatCode="_-* #,##0_-;\-* #,##0_-;_-* &quot;-&quot;??_-;_-@_-"/>
    <numFmt numFmtId="165" formatCode="yyyy\-mm\-dd;@"/>
  </numFmts>
  <fonts count="33"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Arial"/>
      <family val="2"/>
    </font>
    <font>
      <sz val="11"/>
      <color theme="6"/>
      <name val="Calibri"/>
      <family val="2"/>
      <scheme val="minor"/>
    </font>
    <font>
      <sz val="11"/>
      <name val="Arial"/>
      <family val="2"/>
    </font>
    <font>
      <b/>
      <sz val="12"/>
      <name val="Arial"/>
      <family val="2"/>
    </font>
    <font>
      <sz val="12"/>
      <name val="Arial"/>
      <family val="2"/>
    </font>
    <font>
      <i/>
      <sz val="12"/>
      <name val="Arial"/>
      <family val="2"/>
    </font>
    <font>
      <sz val="8"/>
      <color rgb="FF000000"/>
      <name val="Arial"/>
      <family val="2"/>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9" applyNumberFormat="0" applyFill="0" applyAlignment="0" applyProtection="0"/>
    <xf numFmtId="0" fontId="12" fillId="0" borderId="10" applyNumberFormat="0" applyFill="0" applyAlignment="0" applyProtection="0"/>
    <xf numFmtId="0" fontId="13" fillId="0" borderId="11"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2" applyNumberFormat="0" applyAlignment="0" applyProtection="0"/>
    <xf numFmtId="0" fontId="18" fillId="8" borderId="13" applyNumberFormat="0" applyAlignment="0" applyProtection="0"/>
    <xf numFmtId="0" fontId="19" fillId="8" borderId="12" applyNumberFormat="0" applyAlignment="0" applyProtection="0"/>
    <xf numFmtId="0" fontId="20" fillId="0" borderId="14" applyNumberFormat="0" applyFill="0" applyAlignment="0" applyProtection="0"/>
    <xf numFmtId="0" fontId="21" fillId="9" borderId="15" applyNumberFormat="0" applyAlignment="0" applyProtection="0"/>
    <xf numFmtId="0" fontId="22" fillId="0" borderId="0" applyNumberFormat="0" applyFill="0" applyBorder="0" applyAlignment="0" applyProtection="0"/>
    <xf numFmtId="0" fontId="5" fillId="10" borderId="16" applyNumberFormat="0" applyFont="0" applyAlignment="0" applyProtection="0"/>
    <xf numFmtId="0" fontId="23" fillId="0" borderId="0" applyNumberFormat="0" applyFill="0" applyBorder="0" applyAlignment="0" applyProtection="0"/>
    <xf numFmtId="0" fontId="24" fillId="0" borderId="17"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97">
    <xf numFmtId="0" fontId="0" fillId="0" borderId="0" xfId="0"/>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0" fillId="2" borderId="0" xfId="0" applyFill="1" applyAlignment="1" applyProtection="1">
      <alignment vertical="center"/>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164" fontId="9" fillId="35" borderId="1" xfId="4" applyNumberFormat="1" applyFont="1" applyFill="1" applyBorder="1" applyAlignment="1" applyProtection="1">
      <alignment horizontal="center" vertical="center"/>
      <protection locked="0"/>
    </xf>
    <xf numFmtId="0" fontId="8" fillId="2" borderId="0" xfId="0" applyFont="1" applyFill="1" applyProtection="1">
      <protection hidden="1"/>
    </xf>
    <xf numFmtId="0" fontId="1" fillId="2" borderId="0" xfId="0" applyFont="1" applyFill="1" applyAlignment="1" applyProtection="1">
      <alignment vertical="center"/>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7"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7" fillId="2" borderId="0" xfId="0" applyFont="1" applyFill="1" applyAlignment="1" applyProtection="1">
      <alignment vertical="center" wrapText="1"/>
      <protection hidden="1"/>
    </xf>
    <xf numFmtId="0" fontId="7" fillId="3" borderId="29" xfId="0" applyFont="1" applyFill="1" applyBorder="1" applyAlignment="1" applyProtection="1">
      <alignment horizontal="center" vertical="center" wrapText="1"/>
      <protection hidden="1"/>
    </xf>
    <xf numFmtId="0" fontId="7" fillId="3" borderId="30" xfId="0" applyFont="1" applyFill="1" applyBorder="1" applyAlignment="1" applyProtection="1">
      <alignment horizontal="center" vertical="center" wrapText="1"/>
      <protection hidden="1"/>
    </xf>
    <xf numFmtId="43" fontId="7" fillId="3" borderId="30" xfId="3" applyFont="1" applyFill="1" applyBorder="1" applyAlignment="1" applyProtection="1">
      <alignment horizontal="center" vertical="center" wrapText="1"/>
      <protection hidden="1"/>
    </xf>
    <xf numFmtId="43" fontId="7" fillId="3" borderId="35" xfId="3" applyFont="1" applyFill="1" applyBorder="1" applyAlignment="1" applyProtection="1">
      <alignment horizontal="center" vertical="center" wrapText="1"/>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43" fontId="3" fillId="0" borderId="35" xfId="4" applyFont="1" applyBorder="1" applyAlignment="1" applyProtection="1">
      <alignment vertical="center"/>
      <protection hidden="1"/>
    </xf>
    <xf numFmtId="43" fontId="3" fillId="0" borderId="36" xfId="4" applyFont="1" applyBorder="1" applyAlignment="1" applyProtection="1">
      <alignment vertical="center"/>
      <protection hidden="1"/>
    </xf>
    <xf numFmtId="43" fontId="6" fillId="0" borderId="36" xfId="4" applyFont="1" applyBorder="1" applyAlignment="1" applyProtection="1">
      <alignment vertical="center"/>
      <protection hidden="1"/>
    </xf>
    <xf numFmtId="43" fontId="3" fillId="0" borderId="36" xfId="4" applyFont="1" applyFill="1" applyBorder="1" applyAlignment="1" applyProtection="1">
      <alignment vertical="center"/>
      <protection hidden="1"/>
    </xf>
    <xf numFmtId="43" fontId="6" fillId="0" borderId="37" xfId="4" applyFont="1" applyBorder="1" applyAlignment="1" applyProtection="1">
      <alignment vertical="center"/>
      <protection hidden="1"/>
    </xf>
    <xf numFmtId="0" fontId="3" fillId="2" borderId="0" xfId="0" applyFont="1" applyFill="1" applyAlignment="1" applyProtection="1">
      <alignment wrapText="1"/>
      <protection hidden="1"/>
    </xf>
    <xf numFmtId="43" fontId="26" fillId="0" borderId="0" xfId="3" applyFont="1" applyBorder="1" applyAlignment="1" applyProtection="1">
      <alignment vertical="center"/>
      <protection hidden="1"/>
    </xf>
    <xf numFmtId="43" fontId="26" fillId="0" borderId="0" xfId="3" applyFont="1" applyBorder="1" applyAlignment="1" applyProtection="1">
      <alignment vertical="center" wrapText="1"/>
      <protection hidden="1"/>
    </xf>
    <xf numFmtId="43" fontId="26" fillId="0" borderId="0" xfId="4" applyFont="1" applyBorder="1" applyProtection="1">
      <protection hidden="1"/>
    </xf>
    <xf numFmtId="0" fontId="3" fillId="0" borderId="1" xfId="0" applyFont="1" applyBorder="1" applyAlignment="1" applyProtection="1">
      <alignment horizontal="center" vertical="center" wrapText="1"/>
      <protection locked="0"/>
    </xf>
    <xf numFmtId="0" fontId="1" fillId="0" borderId="1" xfId="0" applyFont="1" applyBorder="1" applyAlignment="1" applyProtection="1">
      <alignment horizontal="center" vertical="center" wrapText="1"/>
      <protection locked="0"/>
    </xf>
    <xf numFmtId="43" fontId="3" fillId="0" borderId="1" xfId="3" applyFont="1" applyFill="1" applyBorder="1" applyAlignment="1" applyProtection="1">
      <alignment horizontal="center" vertical="center"/>
      <protection locked="0"/>
    </xf>
    <xf numFmtId="43" fontId="3" fillId="0" borderId="36" xfId="3" applyFont="1" applyFill="1" applyBorder="1" applyAlignment="1" applyProtection="1">
      <alignment vertical="center"/>
      <protection locked="0"/>
    </xf>
    <xf numFmtId="0" fontId="3" fillId="0" borderId="1" xfId="0" applyFont="1" applyBorder="1" applyAlignment="1" applyProtection="1">
      <alignment horizontal="left" vertical="center" wrapText="1"/>
      <protection locked="0"/>
    </xf>
    <xf numFmtId="0" fontId="3" fillId="0" borderId="31" xfId="0" applyFont="1" applyBorder="1" applyAlignment="1" applyProtection="1">
      <alignment horizontal="center" vertical="center"/>
      <protection locked="0"/>
    </xf>
    <xf numFmtId="0" fontId="0" fillId="2" borderId="0" xfId="0" applyFill="1" applyAlignment="1" applyProtection="1">
      <alignment vertical="center"/>
      <protection locked="0"/>
    </xf>
    <xf numFmtId="0" fontId="32" fillId="0" borderId="0" xfId="0" applyFont="1" applyAlignment="1">
      <alignment horizontal="right" vertical="center" wrapText="1"/>
    </xf>
    <xf numFmtId="0" fontId="3" fillId="2" borderId="0" xfId="0" applyFont="1" applyFill="1" applyAlignment="1" applyProtection="1">
      <alignment horizontal="center"/>
      <protection hidden="1"/>
    </xf>
    <xf numFmtId="0" fontId="32" fillId="0" borderId="0" xfId="0" applyFont="1" applyAlignment="1">
      <alignment horizontal="center" vertical="center" wrapText="1"/>
    </xf>
    <xf numFmtId="0" fontId="1" fillId="2" borderId="0" xfId="0" applyFont="1" applyFill="1" applyAlignment="1" applyProtection="1">
      <alignment horizontal="center"/>
      <protection hidden="1"/>
    </xf>
    <xf numFmtId="0" fontId="8" fillId="2" borderId="5" xfId="0" applyFont="1" applyFill="1" applyBorder="1" applyAlignment="1" applyProtection="1">
      <alignment horizontal="center"/>
      <protection hidden="1"/>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0" fontId="6" fillId="0" borderId="1" xfId="0"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locked="0"/>
    </xf>
    <xf numFmtId="3" fontId="1" fillId="35" borderId="2" xfId="0" applyNumberFormat="1" applyFont="1" applyFill="1" applyBorder="1" applyAlignment="1" applyProtection="1">
      <alignment horizontal="center" vertical="center"/>
      <protection locked="0"/>
    </xf>
    <xf numFmtId="3" fontId="1" fillId="35" borderId="4" xfId="0" applyNumberFormat="1" applyFont="1" applyFill="1" applyBorder="1" applyAlignment="1" applyProtection="1">
      <alignment horizontal="center" vertical="center"/>
      <protection locked="0"/>
    </xf>
    <xf numFmtId="165" fontId="28" fillId="35" borderId="2" xfId="0" applyNumberFormat="1" applyFont="1" applyFill="1" applyBorder="1" applyAlignment="1" applyProtection="1">
      <alignment horizontal="center" vertical="center" wrapText="1"/>
      <protection locked="0"/>
    </xf>
    <xf numFmtId="165" fontId="28" fillId="35" borderId="4" xfId="0" applyNumberFormat="1" applyFont="1" applyFill="1" applyBorder="1" applyAlignment="1" applyProtection="1">
      <alignment horizontal="center" vertical="center" wrapText="1"/>
      <protection locked="0"/>
    </xf>
    <xf numFmtId="0" fontId="7" fillId="3" borderId="2"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1" fillId="35" borderId="2" xfId="0" applyFont="1" applyFill="1" applyBorder="1" applyAlignment="1" applyProtection="1">
      <alignment horizontal="center" vertical="center"/>
      <protection locked="0"/>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29" fillId="2" borderId="20" xfId="0" applyFont="1" applyFill="1" applyBorder="1" applyAlignment="1" applyProtection="1">
      <alignment horizontal="left" vertical="center" wrapText="1"/>
      <protection hidden="1"/>
    </xf>
    <xf numFmtId="0" fontId="29" fillId="2" borderId="5" xfId="0" applyFont="1" applyFill="1" applyBorder="1" applyAlignment="1" applyProtection="1">
      <alignment horizontal="left" vertical="center" wrapText="1"/>
      <protection hidden="1"/>
    </xf>
    <xf numFmtId="0" fontId="29" fillId="2" borderId="21" xfId="0" applyFont="1" applyFill="1" applyBorder="1" applyAlignment="1" applyProtection="1">
      <alignment horizontal="left" vertical="center" wrapText="1"/>
      <protection hidden="1"/>
    </xf>
    <xf numFmtId="0" fontId="29" fillId="2" borderId="22" xfId="0" applyFont="1" applyFill="1" applyBorder="1" applyAlignment="1" applyProtection="1">
      <alignment horizontal="left" vertical="center" wrapText="1"/>
      <protection hidden="1"/>
    </xf>
    <xf numFmtId="0" fontId="29" fillId="2" borderId="0" xfId="0" applyFont="1" applyFill="1" applyAlignment="1" applyProtection="1">
      <alignment horizontal="left" vertical="center" wrapText="1"/>
      <protection hidden="1"/>
    </xf>
    <xf numFmtId="0" fontId="29" fillId="2" borderId="23" xfId="0" applyFont="1" applyFill="1" applyBorder="1" applyAlignment="1" applyProtection="1">
      <alignment horizontal="left" vertical="center" wrapText="1"/>
      <protection hidden="1"/>
    </xf>
    <xf numFmtId="0" fontId="29" fillId="2" borderId="24" xfId="0" applyFont="1" applyFill="1" applyBorder="1" applyAlignment="1" applyProtection="1">
      <alignment horizontal="left" vertical="center" wrapText="1"/>
      <protection hidden="1"/>
    </xf>
    <xf numFmtId="0" fontId="29" fillId="2" borderId="6" xfId="0" applyFont="1" applyFill="1" applyBorder="1" applyAlignment="1" applyProtection="1">
      <alignment horizontal="left" vertical="center" wrapText="1"/>
      <protection hidden="1"/>
    </xf>
    <xf numFmtId="0" fontId="29" fillId="2" borderId="25" xfId="0" applyFont="1" applyFill="1" applyBorder="1" applyAlignment="1" applyProtection="1">
      <alignment horizontal="left" vertical="center" wrapText="1"/>
      <protection hidden="1"/>
    </xf>
    <xf numFmtId="0" fontId="1" fillId="36" borderId="6" xfId="0" applyFont="1" applyFill="1" applyBorder="1" applyAlignment="1" applyProtection="1">
      <alignment horizontal="center" vertical="center"/>
      <protection locked="0"/>
    </xf>
    <xf numFmtId="0" fontId="27" fillId="35" borderId="28" xfId="0" applyFont="1" applyFill="1" applyBorder="1" applyAlignment="1" applyProtection="1">
      <alignment horizontal="center" vertical="center"/>
      <protection locked="0"/>
    </xf>
    <xf numFmtId="0" fontId="27" fillId="35" borderId="26" xfId="0" applyFont="1" applyFill="1" applyBorder="1" applyAlignment="1" applyProtection="1">
      <alignment horizontal="center" vertical="center"/>
      <protection locked="0"/>
    </xf>
    <xf numFmtId="0" fontId="27" fillId="35" borderId="34" xfId="0" applyFont="1" applyFill="1" applyBorder="1" applyAlignment="1" applyProtection="1">
      <alignment horizontal="center" vertical="center"/>
      <protection locked="0"/>
    </xf>
    <xf numFmtId="0" fontId="27" fillId="35" borderId="19" xfId="0" applyFont="1" applyFill="1" applyBorder="1" applyAlignment="1" applyProtection="1">
      <alignment horizontal="center" vertical="center"/>
      <protection locked="0"/>
    </xf>
    <xf numFmtId="0" fontId="27" fillId="35" borderId="18" xfId="0" applyFont="1" applyFill="1" applyBorder="1" applyAlignment="1" applyProtection="1">
      <alignment horizontal="center" vertical="center"/>
      <protection locked="0"/>
    </xf>
    <xf numFmtId="0" fontId="27" fillId="35" borderId="27" xfId="0" applyFont="1" applyFill="1" applyBorder="1" applyAlignment="1" applyProtection="1">
      <alignment horizontal="center" vertical="center"/>
      <protection locked="0"/>
    </xf>
    <xf numFmtId="0" fontId="7" fillId="3" borderId="7" xfId="0" applyFont="1" applyFill="1" applyBorder="1" applyAlignment="1" applyProtection="1">
      <alignment horizontal="center" vertical="center"/>
      <protection hidden="1"/>
    </xf>
    <xf numFmtId="0" fontId="7" fillId="3" borderId="8" xfId="0" applyFont="1" applyFill="1" applyBorder="1" applyAlignment="1" applyProtection="1">
      <alignment horizontal="center" vertical="center"/>
      <protection hidden="1"/>
    </xf>
    <xf numFmtId="0" fontId="6" fillId="0" borderId="32" xfId="3" applyNumberFormat="1" applyFont="1" applyBorder="1" applyAlignment="1" applyProtection="1">
      <alignment horizontal="center" vertical="center" wrapText="1"/>
      <protection hidden="1"/>
    </xf>
    <xf numFmtId="0" fontId="6" fillId="0" borderId="33" xfId="3" applyNumberFormat="1" applyFont="1" applyBorder="1" applyAlignment="1" applyProtection="1">
      <alignment horizontal="center" vertical="center" wrapText="1"/>
      <protection hidden="1"/>
    </xf>
    <xf numFmtId="0" fontId="6" fillId="0" borderId="31"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3" fillId="0" borderId="31"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6" fillId="0" borderId="31"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1"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3" fillId="0" borderId="29" xfId="3" applyNumberFormat="1" applyFont="1" applyBorder="1" applyAlignment="1" applyProtection="1">
      <alignment horizontal="center" vertical="center" wrapText="1"/>
      <protection hidden="1"/>
    </xf>
    <xf numFmtId="0" fontId="3" fillId="0" borderId="30" xfId="3" applyNumberFormat="1" applyFont="1" applyBorder="1" applyAlignment="1" applyProtection="1">
      <alignment horizontal="center" vertical="center" wrapText="1"/>
      <protection hidden="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xr:uid="{00000000-0005-0000-0000-000021000000}"/>
    <cellStyle name="Millares 2" xfId="3" xr:uid="{00000000-0005-0000-0000-000022000000}"/>
    <cellStyle name="Moneda 2" xfId="46" xr:uid="{00000000-0005-0000-0000-000023000000}"/>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136071</xdr:colOff>
      <xdr:row>1</xdr:row>
      <xdr:rowOff>54429</xdr:rowOff>
    </xdr:from>
    <xdr:to>
      <xdr:col>0</xdr:col>
      <xdr:colOff>585107</xdr:colOff>
      <xdr:row>4</xdr:row>
      <xdr:rowOff>145049</xdr:rowOff>
    </xdr:to>
    <xdr:pic>
      <xdr:nvPicPr>
        <xdr:cNvPr id="3" name="Imagen 2">
          <a:extLst>
            <a:ext uri="{FF2B5EF4-FFF2-40B4-BE49-F238E27FC236}">
              <a16:creationId xmlns:a16="http://schemas.microsoft.com/office/drawing/2014/main" id="{BE28D0EC-F632-0C65-D23A-82744EB5654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6071" y="244929"/>
          <a:ext cx="449036" cy="702941"/>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8"/>
  <sheetViews>
    <sheetView showGridLines="0" tabSelected="1" view="pageBreakPreview" topLeftCell="A7" zoomScale="85" zoomScaleNormal="70" zoomScaleSheetLayoutView="85" zoomScalePageLayoutView="55" workbookViewId="0">
      <selection activeCell="G15" sqref="G15"/>
    </sheetView>
  </sheetViews>
  <sheetFormatPr baseColWidth="10" defaultColWidth="11.42578125" defaultRowHeight="15" x14ac:dyDescent="0.25"/>
  <cols>
    <col min="1" max="1" width="10.42578125" style="1" customWidth="1"/>
    <col min="2" max="2" width="56.5703125" style="1" customWidth="1"/>
    <col min="3" max="3" width="23" style="1" customWidth="1"/>
    <col min="4" max="4" width="13.5703125" style="1" bestFit="1" customWidth="1"/>
    <col min="5" max="5" width="14" style="1" bestFit="1" customWidth="1"/>
    <col min="6" max="6" width="13.5703125" style="1" customWidth="1"/>
    <col min="7" max="7" width="17.7109375" style="1" customWidth="1"/>
    <col min="8" max="8" width="15" style="1" customWidth="1"/>
    <col min="9" max="9" width="17.7109375" style="1" customWidth="1"/>
    <col min="10" max="10" width="15" style="1" customWidth="1"/>
    <col min="11" max="11" width="17.85546875" style="3" customWidth="1"/>
    <col min="12" max="13" width="16.7109375" style="3" customWidth="1"/>
    <col min="14" max="14" width="14.7109375" style="3" customWidth="1"/>
    <col min="15" max="15" width="20.28515625" style="3" customWidth="1"/>
    <col min="16" max="16384" width="11.42578125" style="3"/>
  </cols>
  <sheetData>
    <row r="1" spans="1:15" x14ac:dyDescent="0.25">
      <c r="F1" s="2"/>
    </row>
    <row r="2" spans="1:15" ht="15.75" customHeight="1" x14ac:dyDescent="0.25">
      <c r="A2" s="53"/>
      <c r="B2" s="54" t="s">
        <v>0</v>
      </c>
      <c r="C2" s="54"/>
      <c r="D2" s="54"/>
      <c r="E2" s="54"/>
      <c r="F2" s="54"/>
      <c r="G2" s="54"/>
      <c r="H2" s="54"/>
      <c r="I2" s="54"/>
      <c r="J2" s="54"/>
      <c r="K2" s="54"/>
      <c r="L2" s="54"/>
      <c r="M2" s="54"/>
      <c r="N2" s="55" t="s">
        <v>46</v>
      </c>
      <c r="O2" s="55"/>
    </row>
    <row r="3" spans="1:15" ht="15.75" customHeight="1" x14ac:dyDescent="0.25">
      <c r="A3" s="53"/>
      <c r="B3" s="54" t="s">
        <v>1</v>
      </c>
      <c r="C3" s="54"/>
      <c r="D3" s="54"/>
      <c r="E3" s="54"/>
      <c r="F3" s="54"/>
      <c r="G3" s="54"/>
      <c r="H3" s="54"/>
      <c r="I3" s="54"/>
      <c r="J3" s="54"/>
      <c r="K3" s="54"/>
      <c r="L3" s="54"/>
      <c r="M3" s="54"/>
      <c r="N3" s="55" t="s">
        <v>41</v>
      </c>
      <c r="O3" s="55"/>
    </row>
    <row r="4" spans="1:15" ht="16.5" customHeight="1" x14ac:dyDescent="0.25">
      <c r="A4" s="53"/>
      <c r="B4" s="54" t="s">
        <v>2</v>
      </c>
      <c r="C4" s="54"/>
      <c r="D4" s="54"/>
      <c r="E4" s="54"/>
      <c r="F4" s="54"/>
      <c r="G4" s="54"/>
      <c r="H4" s="54"/>
      <c r="I4" s="54"/>
      <c r="J4" s="54"/>
      <c r="K4" s="54"/>
      <c r="L4" s="54"/>
      <c r="M4" s="54"/>
      <c r="N4" s="56" t="s">
        <v>42</v>
      </c>
      <c r="O4" s="56"/>
    </row>
    <row r="5" spans="1:15" ht="15" customHeight="1" x14ac:dyDescent="0.25">
      <c r="A5" s="53"/>
      <c r="B5" s="54"/>
      <c r="C5" s="54"/>
      <c r="D5" s="54"/>
      <c r="E5" s="54"/>
      <c r="F5" s="54"/>
      <c r="G5" s="54"/>
      <c r="H5" s="54"/>
      <c r="I5" s="54"/>
      <c r="J5" s="54"/>
      <c r="K5" s="54"/>
      <c r="L5" s="54"/>
      <c r="M5" s="54"/>
      <c r="N5" s="57" t="s">
        <v>47</v>
      </c>
      <c r="O5" s="57"/>
    </row>
    <row r="7" spans="1:15" x14ac:dyDescent="0.25">
      <c r="A7" s="4" t="s">
        <v>3</v>
      </c>
    </row>
    <row r="8" spans="1:15" ht="9.9499999999999993" customHeight="1" x14ac:dyDescent="0.25">
      <c r="A8" s="5"/>
    </row>
    <row r="9" spans="1:15" ht="30" customHeight="1" x14ac:dyDescent="0.25">
      <c r="A9" s="77" t="s">
        <v>4</v>
      </c>
      <c r="B9" s="78"/>
      <c r="D9" s="62" t="s">
        <v>5</v>
      </c>
      <c r="E9" s="63"/>
      <c r="F9" s="64"/>
      <c r="G9" s="65"/>
      <c r="H9" s="65"/>
      <c r="I9" s="66"/>
      <c r="K9" s="62" t="s">
        <v>6</v>
      </c>
      <c r="L9" s="63"/>
      <c r="M9" s="60"/>
      <c r="N9" s="61"/>
    </row>
    <row r="10" spans="1:15" ht="8.25" customHeight="1" x14ac:dyDescent="0.25">
      <c r="A10" s="79"/>
      <c r="B10" s="80"/>
      <c r="C10" s="6"/>
      <c r="E10" s="7"/>
      <c r="F10" s="7"/>
      <c r="M10" s="7"/>
      <c r="N10" s="1"/>
    </row>
    <row r="11" spans="1:15" ht="30" customHeight="1" x14ac:dyDescent="0.25">
      <c r="A11" s="81"/>
      <c r="B11" s="82"/>
      <c r="D11" s="62" t="s">
        <v>7</v>
      </c>
      <c r="E11" s="63"/>
      <c r="F11" s="64"/>
      <c r="G11" s="65"/>
      <c r="H11" s="65"/>
      <c r="I11" s="66"/>
      <c r="K11" s="62" t="s">
        <v>8</v>
      </c>
      <c r="L11" s="63"/>
      <c r="M11" s="58"/>
      <c r="N11" s="59"/>
      <c r="O11" s="17"/>
    </row>
    <row r="12" spans="1:15" ht="9.9499999999999993" customHeight="1" thickBot="1" x14ac:dyDescent="0.3">
      <c r="A12" s="16"/>
      <c r="B12" s="18"/>
      <c r="C12" s="14"/>
      <c r="D12" s="16"/>
      <c r="E12" s="18"/>
      <c r="F12" s="18"/>
      <c r="G12" s="18"/>
      <c r="H12" s="16"/>
      <c r="I12" s="19"/>
      <c r="J12" s="15"/>
      <c r="K12" s="15"/>
      <c r="L12" s="15"/>
      <c r="N12" s="20"/>
      <c r="O12" s="20"/>
    </row>
    <row r="13" spans="1:15" s="8" customFormat="1" ht="111.75" customHeight="1" x14ac:dyDescent="0.25">
      <c r="A13" s="21" t="s">
        <v>9</v>
      </c>
      <c r="B13" s="22" t="s">
        <v>10</v>
      </c>
      <c r="C13" s="22" t="s">
        <v>11</v>
      </c>
      <c r="D13" s="22" t="s">
        <v>12</v>
      </c>
      <c r="E13" s="22" t="s">
        <v>13</v>
      </c>
      <c r="F13" s="23" t="s">
        <v>14</v>
      </c>
      <c r="G13" s="23" t="s">
        <v>15</v>
      </c>
      <c r="H13" s="23" t="s">
        <v>16</v>
      </c>
      <c r="I13" s="23" t="s">
        <v>17</v>
      </c>
      <c r="J13" s="23" t="s">
        <v>18</v>
      </c>
      <c r="K13" s="23" t="s">
        <v>19</v>
      </c>
      <c r="L13" s="23" t="s">
        <v>20</v>
      </c>
      <c r="M13" s="23" t="s">
        <v>21</v>
      </c>
      <c r="N13" s="23" t="s">
        <v>22</v>
      </c>
      <c r="O13" s="24" t="s">
        <v>23</v>
      </c>
    </row>
    <row r="14" spans="1:15" s="47" customFormat="1" ht="111" customHeight="1" x14ac:dyDescent="0.25">
      <c r="A14" s="46">
        <v>1</v>
      </c>
      <c r="B14" s="45" t="s">
        <v>48</v>
      </c>
      <c r="C14" s="11"/>
      <c r="D14" s="41">
        <v>360</v>
      </c>
      <c r="E14" s="42" t="s">
        <v>56</v>
      </c>
      <c r="F14" s="12"/>
      <c r="G14" s="10"/>
      <c r="H14" s="43">
        <f>+ROUND(F14*G14,0)</f>
        <v>0</v>
      </c>
      <c r="I14" s="10"/>
      <c r="J14" s="43">
        <f t="shared" ref="J14" si="0">ROUND(F14*I14,0)</f>
        <v>0</v>
      </c>
      <c r="K14" s="43">
        <f t="shared" ref="K14" si="1">ROUND(F14+H14+J14,0)</f>
        <v>0</v>
      </c>
      <c r="L14" s="43">
        <f t="shared" ref="L14" si="2">ROUND(F14*D14,0)</f>
        <v>0</v>
      </c>
      <c r="M14" s="43">
        <f t="shared" ref="M14" si="3">ROUND(L14*G14,0)</f>
        <v>0</v>
      </c>
      <c r="N14" s="43">
        <f t="shared" ref="N14" si="4">ROUND(L14*I14,0)</f>
        <v>0</v>
      </c>
      <c r="O14" s="44">
        <f t="shared" ref="O14" si="5">ROUND(L14+N14+M14,0)</f>
        <v>0</v>
      </c>
    </row>
    <row r="15" spans="1:15" s="47" customFormat="1" ht="115.5" customHeight="1" x14ac:dyDescent="0.25">
      <c r="A15" s="46">
        <v>2</v>
      </c>
      <c r="B15" s="45" t="s">
        <v>49</v>
      </c>
      <c r="C15" s="11"/>
      <c r="D15" s="41">
        <v>350</v>
      </c>
      <c r="E15" s="42" t="s">
        <v>56</v>
      </c>
      <c r="F15" s="12"/>
      <c r="G15" s="10"/>
      <c r="H15" s="43">
        <f t="shared" ref="H15" si="6">+ROUND(F15*G15,0)</f>
        <v>0</v>
      </c>
      <c r="I15" s="10"/>
      <c r="J15" s="43">
        <f t="shared" ref="J15" si="7">ROUND(F15*I15,0)</f>
        <v>0</v>
      </c>
      <c r="K15" s="43">
        <f t="shared" ref="K15" si="8">ROUND(F15+H15+J15,0)</f>
        <v>0</v>
      </c>
      <c r="L15" s="43">
        <f t="shared" ref="L15" si="9">ROUND(F15*D15,0)</f>
        <v>0</v>
      </c>
      <c r="M15" s="43">
        <f t="shared" ref="M15" si="10">ROUND(L15*G15,0)</f>
        <v>0</v>
      </c>
      <c r="N15" s="43">
        <f t="shared" ref="N15" si="11">ROUND(L15*I15,0)</f>
        <v>0</v>
      </c>
      <c r="O15" s="44">
        <f t="shared" ref="O15" si="12">ROUND(L15+N15+M15,0)</f>
        <v>0</v>
      </c>
    </row>
    <row r="16" spans="1:15" s="47" customFormat="1" ht="115.5" customHeight="1" x14ac:dyDescent="0.25">
      <c r="A16" s="46">
        <v>3</v>
      </c>
      <c r="B16" s="45" t="s">
        <v>50</v>
      </c>
      <c r="C16" s="11"/>
      <c r="D16" s="41">
        <v>300</v>
      </c>
      <c r="E16" s="42" t="s">
        <v>56</v>
      </c>
      <c r="F16" s="12"/>
      <c r="G16" s="10"/>
      <c r="H16" s="43">
        <f t="shared" ref="H16:H22" si="13">+ROUND(F16*G16,0)</f>
        <v>0</v>
      </c>
      <c r="I16" s="10"/>
      <c r="J16" s="43">
        <f t="shared" ref="J16:J22" si="14">ROUND(F16*I16,0)</f>
        <v>0</v>
      </c>
      <c r="K16" s="43">
        <f t="shared" ref="K16:K22" si="15">ROUND(F16+H16+J16,0)</f>
        <v>0</v>
      </c>
      <c r="L16" s="43">
        <f t="shared" ref="L16:L22" si="16">ROUND(F16*D16,0)</f>
        <v>0</v>
      </c>
      <c r="M16" s="43">
        <f t="shared" ref="M16:M22" si="17">ROUND(L16*G16,0)</f>
        <v>0</v>
      </c>
      <c r="N16" s="43">
        <f t="shared" ref="N16:N22" si="18">ROUND(L16*I16,0)</f>
        <v>0</v>
      </c>
      <c r="O16" s="44">
        <f t="shared" ref="O16:O22" si="19">ROUND(L16+N16+M16,0)</f>
        <v>0</v>
      </c>
    </row>
    <row r="17" spans="1:15" s="47" customFormat="1" ht="114.75" customHeight="1" x14ac:dyDescent="0.25">
      <c r="A17" s="46">
        <v>4</v>
      </c>
      <c r="B17" s="45" t="s">
        <v>51</v>
      </c>
      <c r="C17" s="11"/>
      <c r="D17" s="41">
        <v>1300</v>
      </c>
      <c r="E17" s="42" t="s">
        <v>56</v>
      </c>
      <c r="F17" s="12"/>
      <c r="G17" s="10"/>
      <c r="H17" s="43">
        <f t="shared" si="13"/>
        <v>0</v>
      </c>
      <c r="I17" s="10"/>
      <c r="J17" s="43">
        <f t="shared" si="14"/>
        <v>0</v>
      </c>
      <c r="K17" s="43">
        <f t="shared" si="15"/>
        <v>0</v>
      </c>
      <c r="L17" s="43">
        <f t="shared" si="16"/>
        <v>0</v>
      </c>
      <c r="M17" s="43">
        <f t="shared" si="17"/>
        <v>0</v>
      </c>
      <c r="N17" s="43">
        <f t="shared" si="18"/>
        <v>0</v>
      </c>
      <c r="O17" s="44">
        <f t="shared" si="19"/>
        <v>0</v>
      </c>
    </row>
    <row r="18" spans="1:15" s="47" customFormat="1" ht="126" customHeight="1" x14ac:dyDescent="0.25">
      <c r="A18" s="46">
        <v>5</v>
      </c>
      <c r="B18" s="45" t="s">
        <v>52</v>
      </c>
      <c r="C18" s="11"/>
      <c r="D18" s="41">
        <v>100</v>
      </c>
      <c r="E18" s="42" t="s">
        <v>56</v>
      </c>
      <c r="F18" s="12"/>
      <c r="G18" s="10"/>
      <c r="H18" s="43">
        <f t="shared" si="13"/>
        <v>0</v>
      </c>
      <c r="I18" s="10"/>
      <c r="J18" s="43">
        <f t="shared" si="14"/>
        <v>0</v>
      </c>
      <c r="K18" s="43">
        <f t="shared" si="15"/>
        <v>0</v>
      </c>
      <c r="L18" s="43">
        <f t="shared" si="16"/>
        <v>0</v>
      </c>
      <c r="M18" s="43">
        <f t="shared" si="17"/>
        <v>0</v>
      </c>
      <c r="N18" s="43">
        <f t="shared" si="18"/>
        <v>0</v>
      </c>
      <c r="O18" s="44">
        <f t="shared" si="19"/>
        <v>0</v>
      </c>
    </row>
    <row r="19" spans="1:15" s="47" customFormat="1" ht="131.25" customHeight="1" x14ac:dyDescent="0.25">
      <c r="A19" s="46">
        <v>6</v>
      </c>
      <c r="B19" s="45" t="s">
        <v>53</v>
      </c>
      <c r="C19" s="11"/>
      <c r="D19" s="41">
        <v>380</v>
      </c>
      <c r="E19" s="42" t="s">
        <v>56</v>
      </c>
      <c r="F19" s="12"/>
      <c r="G19" s="10"/>
      <c r="H19" s="43">
        <f t="shared" si="13"/>
        <v>0</v>
      </c>
      <c r="I19" s="10"/>
      <c r="J19" s="43">
        <f t="shared" si="14"/>
        <v>0</v>
      </c>
      <c r="K19" s="43">
        <f t="shared" si="15"/>
        <v>0</v>
      </c>
      <c r="L19" s="43">
        <f t="shared" si="16"/>
        <v>0</v>
      </c>
      <c r="M19" s="43">
        <f t="shared" si="17"/>
        <v>0</v>
      </c>
      <c r="N19" s="43">
        <f t="shared" si="18"/>
        <v>0</v>
      </c>
      <c r="O19" s="44">
        <f t="shared" si="19"/>
        <v>0</v>
      </c>
    </row>
    <row r="20" spans="1:15" s="47" customFormat="1" ht="130.5" customHeight="1" x14ac:dyDescent="0.25">
      <c r="A20" s="46">
        <v>7</v>
      </c>
      <c r="B20" s="45" t="s">
        <v>54</v>
      </c>
      <c r="C20" s="11"/>
      <c r="D20" s="41">
        <v>150</v>
      </c>
      <c r="E20" s="42" t="s">
        <v>56</v>
      </c>
      <c r="F20" s="12"/>
      <c r="G20" s="10"/>
      <c r="H20" s="43">
        <f t="shared" si="13"/>
        <v>0</v>
      </c>
      <c r="I20" s="10"/>
      <c r="J20" s="43">
        <f t="shared" si="14"/>
        <v>0</v>
      </c>
      <c r="K20" s="43">
        <f t="shared" si="15"/>
        <v>0</v>
      </c>
      <c r="L20" s="43">
        <f t="shared" si="16"/>
        <v>0</v>
      </c>
      <c r="M20" s="43">
        <f t="shared" si="17"/>
        <v>0</v>
      </c>
      <c r="N20" s="43">
        <f t="shared" si="18"/>
        <v>0</v>
      </c>
      <c r="O20" s="44">
        <f t="shared" si="19"/>
        <v>0</v>
      </c>
    </row>
    <row r="21" spans="1:15" s="47" customFormat="1" ht="63.75" customHeight="1" x14ac:dyDescent="0.25">
      <c r="A21" s="46">
        <v>8</v>
      </c>
      <c r="B21" s="45" t="s">
        <v>55</v>
      </c>
      <c r="C21" s="11"/>
      <c r="D21" s="41">
        <v>1</v>
      </c>
      <c r="E21" s="42" t="s">
        <v>57</v>
      </c>
      <c r="F21" s="12"/>
      <c r="G21" s="10"/>
      <c r="H21" s="43">
        <f t="shared" si="13"/>
        <v>0</v>
      </c>
      <c r="I21" s="10"/>
      <c r="J21" s="43">
        <f t="shared" si="14"/>
        <v>0</v>
      </c>
      <c r="K21" s="43">
        <f t="shared" si="15"/>
        <v>0</v>
      </c>
      <c r="L21" s="43">
        <f t="shared" si="16"/>
        <v>0</v>
      </c>
      <c r="M21" s="43">
        <f t="shared" si="17"/>
        <v>0</v>
      </c>
      <c r="N21" s="43">
        <f t="shared" si="18"/>
        <v>0</v>
      </c>
      <c r="O21" s="44">
        <f t="shared" si="19"/>
        <v>0</v>
      </c>
    </row>
    <row r="22" spans="1:15" s="47" customFormat="1" ht="60.75" customHeight="1" thickBot="1" x14ac:dyDescent="0.3">
      <c r="A22" s="46">
        <v>9</v>
      </c>
      <c r="B22" s="45" t="s">
        <v>55</v>
      </c>
      <c r="C22" s="11"/>
      <c r="D22" s="41">
        <v>1</v>
      </c>
      <c r="E22" s="42" t="s">
        <v>57</v>
      </c>
      <c r="F22" s="12"/>
      <c r="G22" s="10"/>
      <c r="H22" s="43">
        <f t="shared" si="13"/>
        <v>0</v>
      </c>
      <c r="I22" s="10"/>
      <c r="J22" s="43">
        <f t="shared" si="14"/>
        <v>0</v>
      </c>
      <c r="K22" s="43">
        <f t="shared" si="15"/>
        <v>0</v>
      </c>
      <c r="L22" s="43">
        <f t="shared" si="16"/>
        <v>0</v>
      </c>
      <c r="M22" s="43">
        <f t="shared" si="17"/>
        <v>0</v>
      </c>
      <c r="N22" s="43">
        <f t="shared" si="18"/>
        <v>0</v>
      </c>
      <c r="O22" s="44">
        <f t="shared" si="19"/>
        <v>0</v>
      </c>
    </row>
    <row r="23" spans="1:15" s="8" customFormat="1" ht="42" customHeight="1" thickBot="1" x14ac:dyDescent="0.3">
      <c r="A23" s="83" t="s">
        <v>24</v>
      </c>
      <c r="B23" s="84"/>
      <c r="C23" s="84"/>
      <c r="D23" s="84"/>
      <c r="E23" s="84"/>
      <c r="F23" s="84"/>
      <c r="G23" s="84"/>
      <c r="H23" s="84"/>
      <c r="I23" s="84"/>
      <c r="J23" s="84"/>
      <c r="K23" s="84"/>
      <c r="L23" s="95" t="s">
        <v>25</v>
      </c>
      <c r="M23" s="96"/>
      <c r="N23" s="96"/>
      <c r="O23" s="32">
        <f>SUMIF(G:G,0%,L:L)+SUMIF(G:G,"",L:L)</f>
        <v>0</v>
      </c>
    </row>
    <row r="24" spans="1:15" s="8" customFormat="1" ht="39" customHeight="1" x14ac:dyDescent="0.25">
      <c r="A24" s="67" t="s">
        <v>43</v>
      </c>
      <c r="B24" s="68"/>
      <c r="C24" s="68"/>
      <c r="D24" s="68"/>
      <c r="E24" s="68"/>
      <c r="F24" s="68"/>
      <c r="G24" s="68"/>
      <c r="H24" s="68"/>
      <c r="I24" s="68"/>
      <c r="J24" s="68"/>
      <c r="K24" s="69"/>
      <c r="L24" s="89" t="s">
        <v>26</v>
      </c>
      <c r="M24" s="90"/>
      <c r="N24" s="90"/>
      <c r="O24" s="33">
        <f>SUMIF(G:G,5%,L:L)</f>
        <v>0</v>
      </c>
    </row>
    <row r="25" spans="1:15" s="8" customFormat="1" ht="30" customHeight="1" x14ac:dyDescent="0.25">
      <c r="A25" s="70"/>
      <c r="B25" s="71"/>
      <c r="C25" s="71"/>
      <c r="D25" s="71"/>
      <c r="E25" s="71"/>
      <c r="F25" s="71"/>
      <c r="G25" s="71"/>
      <c r="H25" s="71"/>
      <c r="I25" s="71"/>
      <c r="J25" s="71"/>
      <c r="K25" s="72"/>
      <c r="L25" s="89" t="s">
        <v>27</v>
      </c>
      <c r="M25" s="90"/>
      <c r="N25" s="90"/>
      <c r="O25" s="33">
        <f>SUMIF(G:G,19%,L:L)</f>
        <v>0</v>
      </c>
    </row>
    <row r="26" spans="1:15" s="8" customFormat="1" ht="30" customHeight="1" x14ac:dyDescent="0.25">
      <c r="A26" s="70"/>
      <c r="B26" s="71"/>
      <c r="C26" s="71"/>
      <c r="D26" s="71"/>
      <c r="E26" s="71"/>
      <c r="F26" s="71"/>
      <c r="G26" s="71"/>
      <c r="H26" s="71"/>
      <c r="I26" s="71"/>
      <c r="J26" s="71"/>
      <c r="K26" s="72"/>
      <c r="L26" s="91" t="s">
        <v>20</v>
      </c>
      <c r="M26" s="92"/>
      <c r="N26" s="92"/>
      <c r="O26" s="34">
        <f>SUM(O23:O25)</f>
        <v>0</v>
      </c>
    </row>
    <row r="27" spans="1:15" s="8" customFormat="1" ht="30" customHeight="1" x14ac:dyDescent="0.25">
      <c r="A27" s="70"/>
      <c r="B27" s="71"/>
      <c r="C27" s="71"/>
      <c r="D27" s="71"/>
      <c r="E27" s="71"/>
      <c r="F27" s="71"/>
      <c r="G27" s="71"/>
      <c r="H27" s="71"/>
      <c r="I27" s="71"/>
      <c r="J27" s="71"/>
      <c r="K27" s="72"/>
      <c r="L27" s="93" t="s">
        <v>28</v>
      </c>
      <c r="M27" s="94"/>
      <c r="N27" s="94"/>
      <c r="O27" s="35">
        <f>ROUND(O24*5%,0)</f>
        <v>0</v>
      </c>
    </row>
    <row r="28" spans="1:15" s="8" customFormat="1" ht="30" customHeight="1" x14ac:dyDescent="0.25">
      <c r="A28" s="70"/>
      <c r="B28" s="71"/>
      <c r="C28" s="71"/>
      <c r="D28" s="71"/>
      <c r="E28" s="71"/>
      <c r="F28" s="71"/>
      <c r="G28" s="71"/>
      <c r="H28" s="71"/>
      <c r="I28" s="71"/>
      <c r="J28" s="71"/>
      <c r="K28" s="72"/>
      <c r="L28" s="93" t="s">
        <v>29</v>
      </c>
      <c r="M28" s="94"/>
      <c r="N28" s="94"/>
      <c r="O28" s="33">
        <f>ROUND(O25*19%,0)</f>
        <v>0</v>
      </c>
    </row>
    <row r="29" spans="1:15" s="8" customFormat="1" ht="30" customHeight="1" x14ac:dyDescent="0.25">
      <c r="A29" s="70"/>
      <c r="B29" s="71"/>
      <c r="C29" s="71"/>
      <c r="D29" s="71"/>
      <c r="E29" s="71"/>
      <c r="F29" s="71"/>
      <c r="G29" s="71"/>
      <c r="H29" s="71"/>
      <c r="I29" s="71"/>
      <c r="J29" s="71"/>
      <c r="K29" s="72"/>
      <c r="L29" s="91" t="s">
        <v>30</v>
      </c>
      <c r="M29" s="92"/>
      <c r="N29" s="92"/>
      <c r="O29" s="34">
        <f>SUM(O27:O28)</f>
        <v>0</v>
      </c>
    </row>
    <row r="30" spans="1:15" s="8" customFormat="1" ht="30" customHeight="1" x14ac:dyDescent="0.25">
      <c r="A30" s="70"/>
      <c r="B30" s="71"/>
      <c r="C30" s="71"/>
      <c r="D30" s="71"/>
      <c r="E30" s="71"/>
      <c r="F30" s="71"/>
      <c r="G30" s="71"/>
      <c r="H30" s="71"/>
      <c r="I30" s="71"/>
      <c r="J30" s="71"/>
      <c r="K30" s="72"/>
      <c r="L30" s="89" t="s">
        <v>31</v>
      </c>
      <c r="M30" s="90"/>
      <c r="N30" s="90"/>
      <c r="O30" s="33">
        <f>SUMIF(I:I,8%,N:N)</f>
        <v>0</v>
      </c>
    </row>
    <row r="31" spans="1:15" s="8" customFormat="1" ht="37.5" customHeight="1" x14ac:dyDescent="0.25">
      <c r="A31" s="70"/>
      <c r="B31" s="71"/>
      <c r="C31" s="71"/>
      <c r="D31" s="71"/>
      <c r="E31" s="71"/>
      <c r="F31" s="71"/>
      <c r="G31" s="71"/>
      <c r="H31" s="71"/>
      <c r="I31" s="71"/>
      <c r="J31" s="71"/>
      <c r="K31" s="72"/>
      <c r="L31" s="87" t="s">
        <v>32</v>
      </c>
      <c r="M31" s="88"/>
      <c r="N31" s="88"/>
      <c r="O31" s="34">
        <f>SUM(O30)</f>
        <v>0</v>
      </c>
    </row>
    <row r="32" spans="1:15" s="8" customFormat="1" ht="32.25" customHeight="1" thickBot="1" x14ac:dyDescent="0.3">
      <c r="A32" s="73"/>
      <c r="B32" s="74"/>
      <c r="C32" s="74"/>
      <c r="D32" s="74"/>
      <c r="E32" s="74"/>
      <c r="F32" s="74"/>
      <c r="G32" s="74"/>
      <c r="H32" s="74"/>
      <c r="I32" s="74"/>
      <c r="J32" s="74"/>
      <c r="K32" s="75"/>
      <c r="L32" s="85" t="s">
        <v>33</v>
      </c>
      <c r="M32" s="86"/>
      <c r="N32" s="86"/>
      <c r="O32" s="36">
        <f>+O26+O29+O31</f>
        <v>0</v>
      </c>
    </row>
    <row r="34" spans="1:17" ht="50.1" customHeight="1" thickBot="1" x14ac:dyDescent="0.3">
      <c r="B34" s="76"/>
      <c r="C34" s="76"/>
    </row>
    <row r="35" spans="1:17" x14ac:dyDescent="0.25">
      <c r="B35" s="52" t="s">
        <v>34</v>
      </c>
      <c r="C35" s="52"/>
    </row>
    <row r="36" spans="1:17" ht="15" customHeight="1" x14ac:dyDescent="0.25">
      <c r="M36" s="38"/>
      <c r="N36" s="39"/>
      <c r="O36" s="40"/>
    </row>
    <row r="37" spans="1:17" ht="15.75" customHeight="1" x14ac:dyDescent="0.25">
      <c r="M37" s="38"/>
      <c r="N37" s="39"/>
      <c r="O37" s="40"/>
    </row>
    <row r="38" spans="1:17" ht="15" customHeight="1" x14ac:dyDescent="0.25">
      <c r="A38" s="9" t="s">
        <v>35</v>
      </c>
      <c r="M38" s="38"/>
      <c r="N38" s="39"/>
      <c r="O38" s="40"/>
    </row>
    <row r="39" spans="1:17" x14ac:dyDescent="0.25">
      <c r="A39" s="51"/>
      <c r="B39" s="51"/>
      <c r="C39" s="51"/>
      <c r="D39" s="51"/>
      <c r="E39" s="51"/>
      <c r="F39" s="51"/>
      <c r="G39" s="51"/>
      <c r="H39" s="51"/>
      <c r="I39" s="51"/>
      <c r="J39" s="51"/>
      <c r="K39" s="51"/>
      <c r="L39" s="51"/>
      <c r="M39" s="51"/>
      <c r="N39" s="51"/>
      <c r="O39" s="51"/>
      <c r="P39" s="1"/>
      <c r="Q39" s="1"/>
    </row>
    <row r="40" spans="1:17" ht="55.5" customHeight="1" x14ac:dyDescent="0.25">
      <c r="A40" s="50" t="s">
        <v>45</v>
      </c>
      <c r="B40" s="50"/>
      <c r="C40" s="50"/>
      <c r="D40" s="50"/>
      <c r="E40" s="50"/>
      <c r="F40" s="50"/>
      <c r="G40" s="50"/>
      <c r="H40" s="50"/>
      <c r="I40" s="50"/>
      <c r="J40" s="50"/>
      <c r="K40" s="50"/>
      <c r="L40" s="50"/>
      <c r="M40" s="50"/>
      <c r="N40" s="50"/>
      <c r="O40" s="50"/>
      <c r="P40" s="37"/>
      <c r="Q40" s="37"/>
    </row>
    <row r="41" spans="1:17" ht="5.25" customHeight="1" x14ac:dyDescent="0.25">
      <c r="A41" s="49"/>
      <c r="B41" s="49"/>
      <c r="C41" s="49"/>
      <c r="D41" s="49"/>
      <c r="E41" s="49"/>
      <c r="F41" s="49"/>
      <c r="G41" s="49"/>
      <c r="H41" s="49"/>
      <c r="I41" s="49"/>
      <c r="J41" s="49"/>
      <c r="K41" s="49"/>
      <c r="L41" s="49"/>
      <c r="M41" s="49"/>
      <c r="N41" s="49"/>
      <c r="O41" s="49"/>
      <c r="P41" s="4"/>
      <c r="Q41" s="4"/>
    </row>
    <row r="42" spans="1:17" ht="33" customHeight="1" x14ac:dyDescent="0.25">
      <c r="A42" s="48" t="s">
        <v>44</v>
      </c>
      <c r="B42" s="48"/>
      <c r="C42" s="48"/>
      <c r="D42" s="48"/>
      <c r="E42" s="48"/>
      <c r="F42" s="48"/>
      <c r="G42" s="48"/>
      <c r="H42" s="48"/>
      <c r="I42" s="48"/>
      <c r="J42" s="48"/>
      <c r="K42" s="48"/>
      <c r="L42" s="48"/>
      <c r="M42" s="48"/>
      <c r="N42" s="48"/>
      <c r="O42" s="48"/>
      <c r="P42" s="4"/>
      <c r="Q42" s="4"/>
    </row>
    <row r="43" spans="1:17" x14ac:dyDescent="0.25">
      <c r="K43" s="1"/>
      <c r="L43" s="1"/>
      <c r="M43" s="1"/>
      <c r="N43" s="1"/>
    </row>
    <row r="85" spans="11:15" s="1" customFormat="1" x14ac:dyDescent="0.25">
      <c r="K85" s="3"/>
      <c r="L85" s="3"/>
      <c r="M85" s="3"/>
      <c r="N85" s="3"/>
      <c r="O85" s="3"/>
    </row>
    <row r="86" spans="11:15" s="1" customFormat="1" x14ac:dyDescent="0.25">
      <c r="K86" s="3"/>
      <c r="L86" s="3"/>
      <c r="M86" s="3"/>
      <c r="N86" s="3"/>
      <c r="O86" s="3"/>
    </row>
    <row r="87" spans="11:15" s="1" customFormat="1" x14ac:dyDescent="0.25">
      <c r="K87" s="3"/>
      <c r="L87" s="3"/>
      <c r="M87" s="3"/>
      <c r="N87" s="3"/>
      <c r="O87" s="3"/>
    </row>
    <row r="88" spans="11:15" s="1" customFormat="1" x14ac:dyDescent="0.25">
      <c r="K88" s="3"/>
      <c r="L88" s="3"/>
      <c r="M88" s="3"/>
      <c r="N88" s="3"/>
      <c r="O88" s="3"/>
    </row>
  </sheetData>
  <sheetProtection password="E6F5" sheet="1" formatRows="0" insertRows="0" deleteRows="0" selectLockedCells="1"/>
  <mergeCells count="35">
    <mergeCell ref="L27:N27"/>
    <mergeCell ref="L26:N26"/>
    <mergeCell ref="L25:N25"/>
    <mergeCell ref="L24:N24"/>
    <mergeCell ref="L23:N23"/>
    <mergeCell ref="L32:N32"/>
    <mergeCell ref="L31:N31"/>
    <mergeCell ref="L30:N30"/>
    <mergeCell ref="L29:N29"/>
    <mergeCell ref="L28:N28"/>
    <mergeCell ref="A24:K32"/>
    <mergeCell ref="F9:I9"/>
    <mergeCell ref="B34:C34"/>
    <mergeCell ref="A9:B11"/>
    <mergeCell ref="D9:E9"/>
    <mergeCell ref="D11:E11"/>
    <mergeCell ref="A23:K23"/>
    <mergeCell ref="M11:N11"/>
    <mergeCell ref="M9:N9"/>
    <mergeCell ref="K9:L9"/>
    <mergeCell ref="K11:L11"/>
    <mergeCell ref="F11:I11"/>
    <mergeCell ref="A2:A5"/>
    <mergeCell ref="B2:M2"/>
    <mergeCell ref="N2:O2"/>
    <mergeCell ref="B3:M3"/>
    <mergeCell ref="N3:O3"/>
    <mergeCell ref="B4:M5"/>
    <mergeCell ref="N4:O4"/>
    <mergeCell ref="N5:O5"/>
    <mergeCell ref="A42:O42"/>
    <mergeCell ref="A41:O41"/>
    <mergeCell ref="A40:O40"/>
    <mergeCell ref="A39:O39"/>
    <mergeCell ref="B35:C35"/>
  </mergeCells>
  <dataValidations count="4">
    <dataValidation allowBlank="1" showInputMessage="1" showErrorMessage="1" promptTitle="Señor Cotizante" prompt="Por favor digite su número de identificación (NIT para PERSONA JURÍDICA o CC PERSONA NATURAL) según sea el caso." sqref="M11" xr:uid="{00000000-0002-0000-0000-000000000000}"/>
    <dataValidation allowBlank="1" showInputMessage="1" showErrorMessage="1" promptTitle="Señor Cotizante" prompt="Por favor adjunte el logo de su empresa, en caso de no contar con el logo escriba nuevamente su nombre, razón social o dejar en blanco." sqref="A9:B11" xr:uid="{00000000-0002-0000-0000-000001000000}"/>
    <dataValidation type="whole" allowBlank="1" showInputMessage="1" showErrorMessage="1" sqref="F14:F22" xr:uid="{00000000-0002-0000-0000-000002000000}">
      <formula1>0</formula1>
      <formula2>1000000000000000</formula2>
    </dataValidation>
    <dataValidation allowBlank="1" showInputMessage="1" showErrorMessage="1" promptTitle="NOMBRE/RAZÓN SOCIAL" prompt="NOMBRE/RAZÓN SOCIAL" sqref="F9:I9" xr:uid="{00000000-0002-0000-0000-000003000000}"/>
  </dataValidations>
  <printOptions horizontalCentered="1"/>
  <pageMargins left="1.2598425196850394" right="0.70866141732283472" top="0.74803149606299213" bottom="0.74803149606299213" header="0.31496062992125984" footer="0.31496062992125984"/>
  <pageSetup paperSize="9" scale="14" orientation="landscape" r:id="rId1"/>
  <rowBreaks count="1" manualBreakCount="1">
    <brk id="42" max="14" man="1"/>
  </rowBreaks>
  <colBreaks count="1" manualBreakCount="1">
    <brk id="15" max="41" man="1"/>
  </col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5000000}">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r:uid="{00000000-0002-0000-0000-000006000000}">
          <x14:formula1>
            <xm:f>Cálculos!$B$7:$B$9</xm:f>
          </x14:formula1>
          <xm:sqref>F11:I11</xm:sqref>
        </x14:dataValidation>
        <x14:dataValidation type="list" showInputMessage="1" showErrorMessage="1" xr:uid="{00000000-0002-0000-0000-000007000000}">
          <x14:formula1>
            <xm:f>Cálculos!$D$7:$D$9</xm:f>
          </x14:formula1>
          <xm:sqref>G14:G22</xm:sqref>
        </x14:dataValidation>
        <x14:dataValidation type="list" allowBlank="1" showInputMessage="1" showErrorMessage="1" xr:uid="{00000000-0002-0000-0000-000008000000}">
          <x14:formula1>
            <xm:f>Cálculos!$F$7:$F$8</xm:f>
          </x14:formula1>
          <xm:sqref>I14:I22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27" bestFit="1" customWidth="1"/>
    <col min="6" max="6" width="15" style="31" bestFit="1" customWidth="1"/>
  </cols>
  <sheetData>
    <row r="6" spans="2:6" x14ac:dyDescent="0.25">
      <c r="B6" s="13" t="s">
        <v>7</v>
      </c>
      <c r="D6" s="25" t="s">
        <v>36</v>
      </c>
      <c r="F6" s="28" t="s">
        <v>37</v>
      </c>
    </row>
    <row r="7" spans="2:6" x14ac:dyDescent="0.25">
      <c r="B7" s="1" t="s">
        <v>38</v>
      </c>
      <c r="D7" s="26">
        <v>0</v>
      </c>
      <c r="F7" s="29">
        <v>0.08</v>
      </c>
    </row>
    <row r="8" spans="2:6" x14ac:dyDescent="0.25">
      <c r="B8" s="1" t="s">
        <v>39</v>
      </c>
      <c r="D8" s="26">
        <v>0.05</v>
      </c>
      <c r="F8" s="30">
        <v>0</v>
      </c>
    </row>
    <row r="9" spans="2:6" x14ac:dyDescent="0.25">
      <c r="B9" s="1" t="s">
        <v>40</v>
      </c>
      <c r="D9" s="26">
        <v>0.19</v>
      </c>
    </row>
    <row r="10" spans="2:6" x14ac:dyDescent="0.25">
      <c r="D10" s="26"/>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2.xml><?xml version="1.0" encoding="utf-8"?>
<ds:datastoreItem xmlns:ds="http://schemas.openxmlformats.org/officeDocument/2006/customXml" ds:itemID="{564083AE-2A34-40CD-86CF-CD8A8FEF5E61}">
  <ds:schemaRefs>
    <ds:schemaRef ds:uri="39f7a895-868e-4739-ab10-589c64175fbd"/>
    <ds:schemaRef ds:uri="http://www.w3.org/XML/1998/namespace"/>
    <ds:schemaRef ds:uri="http://schemas.microsoft.com/office/2006/metadata/properties"/>
    <ds:schemaRef ds:uri="http://purl.org/dc/terms/"/>
    <ds:schemaRef ds:uri="632c1e4e-69c6-4d1f-81a1-009441d464e5"/>
    <ds:schemaRef ds:uri="http://schemas.microsoft.com/office/2006/documentManagement/types"/>
    <ds:schemaRef ds:uri="http://purl.org/dc/elements/1.1/"/>
    <ds:schemaRef ds:uri="http://schemas.microsoft.com/office/infopath/2007/PartnerControls"/>
    <ds:schemaRef ds:uri="http://schemas.openxmlformats.org/package/2006/metadata/core-properties"/>
    <ds:schemaRef ds:uri="http://purl.org/dc/dcmitype/"/>
  </ds:schemaRefs>
</ds:datastoreItem>
</file>

<file path=customXml/itemProps3.xml><?xml version="1.0" encoding="utf-8"?>
<ds:datastoreItem xmlns:ds="http://schemas.openxmlformats.org/officeDocument/2006/customXml" ds:itemID="{B9703D78-6D0D-4533-BBE6-11215A1FEE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Bienes y Servicios</vt:lpstr>
      <vt:lpstr>Cálculos</vt:lpstr>
      <vt:lpstr>'Bienes y Servicios'!Área_de_impresión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Compras de la Seccional Girardot</cp:lastModifiedBy>
  <cp:revision/>
  <cp:lastPrinted>2024-08-28T15:21:39Z</cp:lastPrinted>
  <dcterms:created xsi:type="dcterms:W3CDTF">2017-04-28T13:22:52Z</dcterms:created>
  <dcterms:modified xsi:type="dcterms:W3CDTF">2025-07-17T23:59:57Z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