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32.1 COMPRAS 2025\32.1-41 ORDEN CONTRACTUAL DE FUNCIONAMIENTO\32.1-41.1 ORDEN CONTRACTUAL DE COMPRA\ELEMENTOS EPP\"/>
    </mc:Choice>
  </mc:AlternateContent>
  <xr:revisionPtr revIDLastSave="0" documentId="13_ncr:1_{0D07E22A-7BAF-4994-811C-8B3A7A2F8284}"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 i="7" l="1"/>
  <c r="J43" i="7"/>
  <c r="K43" i="7"/>
  <c r="L43" i="7"/>
  <c r="M43" i="7"/>
  <c r="O43" i="7" s="1"/>
  <c r="N43" i="7"/>
  <c r="H44" i="7"/>
  <c r="J44" i="7"/>
  <c r="K44" i="7"/>
  <c r="L44" i="7"/>
  <c r="N44" i="7" s="1"/>
  <c r="H45" i="7"/>
  <c r="J45" i="7"/>
  <c r="K45" i="7"/>
  <c r="L45" i="7"/>
  <c r="M45" i="7"/>
  <c r="N45" i="7"/>
  <c r="H46" i="7"/>
  <c r="J46" i="7"/>
  <c r="K46" i="7"/>
  <c r="L46" i="7"/>
  <c r="M46" i="7" s="1"/>
  <c r="H47" i="7"/>
  <c r="J47" i="7"/>
  <c r="K47" i="7"/>
  <c r="L47" i="7"/>
  <c r="M47" i="7" s="1"/>
  <c r="N47" i="7"/>
  <c r="H48" i="7"/>
  <c r="K48" i="7" s="1"/>
  <c r="J48" i="7"/>
  <c r="L48" i="7"/>
  <c r="M48" i="7"/>
  <c r="N48" i="7"/>
  <c r="O48" i="7"/>
  <c r="H49" i="7"/>
  <c r="K49" i="7" s="1"/>
  <c r="J49" i="7"/>
  <c r="L49" i="7"/>
  <c r="M49" i="7"/>
  <c r="N49" i="7"/>
  <c r="H50" i="7"/>
  <c r="J50" i="7"/>
  <c r="K50" i="7"/>
  <c r="L50" i="7"/>
  <c r="M50" i="7"/>
  <c r="N50" i="7"/>
  <c r="O50" i="7"/>
  <c r="H51" i="7"/>
  <c r="J51" i="7"/>
  <c r="K51" i="7"/>
  <c r="L51" i="7"/>
  <c r="M51" i="7" s="1"/>
  <c r="H52" i="7"/>
  <c r="J52" i="7"/>
  <c r="K52" i="7"/>
  <c r="L52" i="7"/>
  <c r="M52" i="7"/>
  <c r="N52" i="7"/>
  <c r="O52" i="7"/>
  <c r="H53" i="7"/>
  <c r="K53" i="7" s="1"/>
  <c r="J53" i="7"/>
  <c r="L53" i="7"/>
  <c r="M53" i="7"/>
  <c r="N53" i="7"/>
  <c r="O53" i="7"/>
  <c r="H54" i="7"/>
  <c r="J54" i="7"/>
  <c r="K54" i="7"/>
  <c r="L54" i="7"/>
  <c r="M54" i="7"/>
  <c r="N54" i="7"/>
  <c r="O54" i="7"/>
  <c r="H55" i="7"/>
  <c r="J55" i="7"/>
  <c r="K55" i="7"/>
  <c r="L55" i="7"/>
  <c r="N55" i="7"/>
  <c r="H56" i="7"/>
  <c r="J56" i="7"/>
  <c r="K56" i="7"/>
  <c r="L56" i="7"/>
  <c r="N56" i="7" s="1"/>
  <c r="M56" i="7"/>
  <c r="H57" i="7"/>
  <c r="J57" i="7"/>
  <c r="K57" i="7"/>
  <c r="L57" i="7"/>
  <c r="M57" i="7" s="1"/>
  <c r="N57" i="7"/>
  <c r="H58" i="7"/>
  <c r="J58" i="7"/>
  <c r="K58" i="7"/>
  <c r="L58" i="7"/>
  <c r="M58" i="7" s="1"/>
  <c r="H59" i="7"/>
  <c r="J59" i="7"/>
  <c r="K59" i="7"/>
  <c r="L59" i="7"/>
  <c r="M59" i="7" s="1"/>
  <c r="N59" i="7"/>
  <c r="H60" i="7"/>
  <c r="K60" i="7" s="1"/>
  <c r="J60" i="7"/>
  <c r="L60" i="7"/>
  <c r="H61" i="7"/>
  <c r="J61" i="7"/>
  <c r="K61" i="7" s="1"/>
  <c r="L61" i="7"/>
  <c r="M61" i="7" s="1"/>
  <c r="N61" i="7"/>
  <c r="H62" i="7"/>
  <c r="J62" i="7"/>
  <c r="K62" i="7"/>
  <c r="L62" i="7"/>
  <c r="M62" i="7"/>
  <c r="N62" i="7"/>
  <c r="O62" i="7"/>
  <c r="H63" i="7"/>
  <c r="J63" i="7"/>
  <c r="K63" i="7"/>
  <c r="L63" i="7"/>
  <c r="M63" i="7" s="1"/>
  <c r="H64" i="7"/>
  <c r="J64" i="7"/>
  <c r="K64" i="7"/>
  <c r="L64" i="7"/>
  <c r="M64" i="7"/>
  <c r="N64" i="7"/>
  <c r="O64" i="7"/>
  <c r="H65" i="7"/>
  <c r="K65" i="7" s="1"/>
  <c r="J65" i="7"/>
  <c r="L65" i="7"/>
  <c r="N65" i="7" s="1"/>
  <c r="M65" i="7"/>
  <c r="H66" i="7"/>
  <c r="J66" i="7"/>
  <c r="K66" i="7"/>
  <c r="L66" i="7"/>
  <c r="M66" i="7"/>
  <c r="N66" i="7"/>
  <c r="O66" i="7"/>
  <c r="H67" i="7"/>
  <c r="J67" i="7"/>
  <c r="K67" i="7"/>
  <c r="L67" i="7"/>
  <c r="N67" i="7" s="1"/>
  <c r="H68" i="7"/>
  <c r="J68" i="7"/>
  <c r="K68" i="7"/>
  <c r="L68" i="7"/>
  <c r="N68" i="7" s="1"/>
  <c r="M68" i="7"/>
  <c r="H69" i="7"/>
  <c r="J69" i="7"/>
  <c r="K69" i="7"/>
  <c r="L69" i="7"/>
  <c r="M69" i="7"/>
  <c r="N69" i="7"/>
  <c r="O69" i="7" s="1"/>
  <c r="H70" i="7"/>
  <c r="J70" i="7"/>
  <c r="K70" i="7"/>
  <c r="L70" i="7"/>
  <c r="M70" i="7" s="1"/>
  <c r="H71" i="7"/>
  <c r="J71" i="7"/>
  <c r="K71" i="7"/>
  <c r="L71" i="7"/>
  <c r="M71" i="7" s="1"/>
  <c r="N71" i="7"/>
  <c r="H72" i="7"/>
  <c r="K72" i="7" s="1"/>
  <c r="J72" i="7"/>
  <c r="L72" i="7"/>
  <c r="M72" i="7"/>
  <c r="N72" i="7"/>
  <c r="O72" i="7"/>
  <c r="H73" i="7"/>
  <c r="J73" i="7"/>
  <c r="K73" i="7" s="1"/>
  <c r="L73" i="7"/>
  <c r="M73" i="7"/>
  <c r="N73" i="7"/>
  <c r="H74" i="7"/>
  <c r="J74" i="7"/>
  <c r="K74" i="7"/>
  <c r="L74" i="7"/>
  <c r="M74" i="7"/>
  <c r="N74" i="7"/>
  <c r="O74" i="7"/>
  <c r="H75" i="7"/>
  <c r="J75" i="7"/>
  <c r="K75" i="7"/>
  <c r="L75" i="7"/>
  <c r="M75" i="7" s="1"/>
  <c r="H76" i="7"/>
  <c r="J76" i="7"/>
  <c r="K76" i="7"/>
  <c r="L76" i="7"/>
  <c r="M76" i="7"/>
  <c r="N76" i="7"/>
  <c r="O76" i="7"/>
  <c r="H77" i="7"/>
  <c r="K77" i="7" s="1"/>
  <c r="J77" i="7"/>
  <c r="L77" i="7"/>
  <c r="M77" i="7"/>
  <c r="N77" i="7"/>
  <c r="O77" i="7"/>
  <c r="H78" i="7"/>
  <c r="J78" i="7"/>
  <c r="K78" i="7"/>
  <c r="L78" i="7"/>
  <c r="M78" i="7"/>
  <c r="N78" i="7"/>
  <c r="O78" i="7"/>
  <c r="H79" i="7"/>
  <c r="J79" i="7"/>
  <c r="K79" i="7"/>
  <c r="L79" i="7"/>
  <c r="M79" i="7"/>
  <c r="N79" i="7"/>
  <c r="O79" i="7"/>
  <c r="H80" i="7"/>
  <c r="J80" i="7"/>
  <c r="K80" i="7"/>
  <c r="L80" i="7"/>
  <c r="N80" i="7" s="1"/>
  <c r="H81" i="7"/>
  <c r="J81" i="7"/>
  <c r="K81" i="7"/>
  <c r="L81" i="7"/>
  <c r="M81" i="7"/>
  <c r="N81" i="7"/>
  <c r="O81" i="7" s="1"/>
  <c r="H82" i="7"/>
  <c r="J82" i="7"/>
  <c r="K82" i="7"/>
  <c r="L82" i="7"/>
  <c r="M82" i="7" s="1"/>
  <c r="N82" i="7"/>
  <c r="H83" i="7"/>
  <c r="J83" i="7"/>
  <c r="K83" i="7"/>
  <c r="L83" i="7"/>
  <c r="M83" i="7" s="1"/>
  <c r="N83" i="7"/>
  <c r="H84" i="7"/>
  <c r="K84" i="7" s="1"/>
  <c r="J84" i="7"/>
  <c r="L84" i="7"/>
  <c r="M84" i="7"/>
  <c r="N84" i="7"/>
  <c r="O84" i="7"/>
  <c r="H85" i="7"/>
  <c r="J85" i="7"/>
  <c r="K85" i="7" s="1"/>
  <c r="L85" i="7"/>
  <c r="M85" i="7"/>
  <c r="N85" i="7"/>
  <c r="H86" i="7"/>
  <c r="J86" i="7"/>
  <c r="K86" i="7"/>
  <c r="L86" i="7"/>
  <c r="M86" i="7"/>
  <c r="N86" i="7"/>
  <c r="O86" i="7"/>
  <c r="H87" i="7"/>
  <c r="J87" i="7"/>
  <c r="K87" i="7"/>
  <c r="L87" i="7"/>
  <c r="M87" i="7" s="1"/>
  <c r="H88" i="7"/>
  <c r="J88" i="7"/>
  <c r="K88" i="7"/>
  <c r="L88" i="7"/>
  <c r="N88" i="7" s="1"/>
  <c r="H89" i="7"/>
  <c r="K89" i="7" s="1"/>
  <c r="J89" i="7"/>
  <c r="L89" i="7"/>
  <c r="M89" i="7"/>
  <c r="N89" i="7"/>
  <c r="O89" i="7"/>
  <c r="H90" i="7"/>
  <c r="J90" i="7"/>
  <c r="K90" i="7"/>
  <c r="L90" i="7"/>
  <c r="M90" i="7"/>
  <c r="N90" i="7"/>
  <c r="O90" i="7"/>
  <c r="H91" i="7"/>
  <c r="J91" i="7"/>
  <c r="K91" i="7"/>
  <c r="L91" i="7"/>
  <c r="M91" i="7"/>
  <c r="N91" i="7"/>
  <c r="O91" i="7"/>
  <c r="H92" i="7"/>
  <c r="J92" i="7"/>
  <c r="K92" i="7"/>
  <c r="L92" i="7"/>
  <c r="N92" i="7" s="1"/>
  <c r="M92" i="7"/>
  <c r="H93" i="7"/>
  <c r="J93" i="7"/>
  <c r="K93" i="7"/>
  <c r="L93" i="7"/>
  <c r="N93" i="7" s="1"/>
  <c r="O93" i="7" s="1"/>
  <c r="M93" i="7"/>
  <c r="H94" i="7"/>
  <c r="J94" i="7"/>
  <c r="K94" i="7"/>
  <c r="L94" i="7"/>
  <c r="M94" i="7" s="1"/>
  <c r="N94" i="7"/>
  <c r="H95" i="7"/>
  <c r="J95" i="7"/>
  <c r="K95" i="7"/>
  <c r="L95" i="7"/>
  <c r="M95" i="7" s="1"/>
  <c r="H96" i="7"/>
  <c r="K96" i="7" s="1"/>
  <c r="J96" i="7"/>
  <c r="L96" i="7"/>
  <c r="N96" i="7" s="1"/>
  <c r="M96" i="7"/>
  <c r="O102" i="7"/>
  <c r="O101" i="7"/>
  <c r="O96" i="7" l="1"/>
  <c r="N95" i="7"/>
  <c r="O95" i="7" s="1"/>
  <c r="O94" i="7"/>
  <c r="M88" i="7"/>
  <c r="O88" i="7" s="1"/>
  <c r="O85" i="7"/>
  <c r="O83" i="7"/>
  <c r="O82" i="7"/>
  <c r="M80" i="7"/>
  <c r="O73" i="7"/>
  <c r="O71" i="7"/>
  <c r="N70" i="7"/>
  <c r="O70" i="7" s="1"/>
  <c r="M67" i="7"/>
  <c r="O67" i="7" s="1"/>
  <c r="O65" i="7"/>
  <c r="O61" i="7"/>
  <c r="O60" i="7"/>
  <c r="N60" i="7"/>
  <c r="M60" i="7"/>
  <c r="O59" i="7"/>
  <c r="N58" i="7"/>
  <c r="O58" i="7" s="1"/>
  <c r="O57" i="7"/>
  <c r="M55" i="7"/>
  <c r="O55" i="7" s="1"/>
  <c r="O49" i="7"/>
  <c r="O47" i="7"/>
  <c r="N46" i="7"/>
  <c r="O46" i="7" s="1"/>
  <c r="O45" i="7"/>
  <c r="M44" i="7"/>
  <c r="O92" i="7"/>
  <c r="N87" i="7"/>
  <c r="O87" i="7" s="1"/>
  <c r="O80" i="7"/>
  <c r="N75" i="7"/>
  <c r="O75" i="7" s="1"/>
  <c r="O68" i="7"/>
  <c r="N63" i="7"/>
  <c r="O63" i="7" s="1"/>
  <c r="O56" i="7"/>
  <c r="N51" i="7"/>
  <c r="O51" i="7" s="1"/>
  <c r="O44" i="7"/>
  <c r="H16" i="7"/>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36" i="7"/>
  <c r="J36" i="7"/>
  <c r="L36" i="7"/>
  <c r="M36" i="7" s="1"/>
  <c r="H37" i="7"/>
  <c r="J37" i="7"/>
  <c r="L37" i="7"/>
  <c r="N37" i="7" s="1"/>
  <c r="H38" i="7"/>
  <c r="J38" i="7"/>
  <c r="L38" i="7"/>
  <c r="M38" i="7" s="1"/>
  <c r="H39" i="7"/>
  <c r="J39" i="7"/>
  <c r="L39" i="7"/>
  <c r="M39" i="7" s="1"/>
  <c r="H40" i="7"/>
  <c r="J40" i="7"/>
  <c r="L40" i="7"/>
  <c r="M40" i="7" s="1"/>
  <c r="H41" i="7"/>
  <c r="J41" i="7"/>
  <c r="L41" i="7"/>
  <c r="N41" i="7" s="1"/>
  <c r="H42" i="7"/>
  <c r="J42" i="7"/>
  <c r="L42" i="7"/>
  <c r="M42" i="7" s="1"/>
  <c r="H15" i="7"/>
  <c r="J15" i="7"/>
  <c r="L15" i="7"/>
  <c r="M15" i="7" s="1"/>
  <c r="O99" i="7"/>
  <c r="O98" i="7"/>
  <c r="L14" i="7"/>
  <c r="M14" i="7" s="1"/>
  <c r="J14" i="7"/>
  <c r="H14" i="7"/>
  <c r="M21" i="7" l="1"/>
  <c r="O21" i="7" s="1"/>
  <c r="M22" i="7"/>
  <c r="O22" i="7" s="1"/>
  <c r="K30" i="7"/>
  <c r="K21" i="7"/>
  <c r="K36" i="7"/>
  <c r="K19" i="7"/>
  <c r="N18" i="7"/>
  <c r="O18" i="7" s="1"/>
  <c r="K37" i="7"/>
  <c r="K24" i="7"/>
  <c r="K27" i="7"/>
  <c r="K35" i="7"/>
  <c r="M37" i="7"/>
  <c r="O37" i="7" s="1"/>
  <c r="M34" i="7"/>
  <c r="O34" i="7" s="1"/>
  <c r="K31" i="7"/>
  <c r="N27" i="7"/>
  <c r="O27" i="7" s="1"/>
  <c r="N17" i="7"/>
  <c r="O17" i="7" s="1"/>
  <c r="K25" i="7"/>
  <c r="M29" i="7"/>
  <c r="O29" i="7" s="1"/>
  <c r="N26" i="7"/>
  <c r="O26" i="7" s="1"/>
  <c r="K20" i="7"/>
  <c r="N39" i="7"/>
  <c r="O39" i="7" s="1"/>
  <c r="K23" i="7"/>
  <c r="K29" i="7"/>
  <c r="K26" i="7"/>
  <c r="M35" i="7"/>
  <c r="O35" i="7" s="1"/>
  <c r="N28" i="7"/>
  <c r="O28" i="7" s="1"/>
  <c r="K41" i="7"/>
  <c r="K38" i="7"/>
  <c r="K33" i="7"/>
  <c r="N40" i="7"/>
  <c r="O40" i="7" s="1"/>
  <c r="M23" i="7"/>
  <c r="O23" i="7" s="1"/>
  <c r="K18" i="7"/>
  <c r="K32" i="7"/>
  <c r="N25" i="7"/>
  <c r="O25" i="7" s="1"/>
  <c r="K40" i="7"/>
  <c r="K28" i="7"/>
  <c r="K17" i="7"/>
  <c r="K15" i="7"/>
  <c r="K39" i="7"/>
  <c r="K34" i="7"/>
  <c r="K42" i="7"/>
  <c r="M41" i="7"/>
  <c r="O41" i="7" s="1"/>
  <c r="N38" i="7"/>
  <c r="O38" i="7" s="1"/>
  <c r="M33" i="7"/>
  <c r="O33" i="7" s="1"/>
  <c r="K22" i="7"/>
  <c r="K16" i="7"/>
  <c r="N32" i="7"/>
  <c r="O32" i="7" s="1"/>
  <c r="N20" i="7"/>
  <c r="O20" i="7" s="1"/>
  <c r="N42" i="7"/>
  <c r="O42" i="7" s="1"/>
  <c r="N30" i="7"/>
  <c r="O30" i="7" s="1"/>
  <c r="N16" i="7"/>
  <c r="O16" i="7" s="1"/>
  <c r="N31" i="7"/>
  <c r="O31" i="7" s="1"/>
  <c r="N19" i="7"/>
  <c r="O19" i="7" s="1"/>
  <c r="N36" i="7"/>
  <c r="O36" i="7" s="1"/>
  <c r="N24" i="7"/>
  <c r="O24" i="7" s="1"/>
  <c r="N15" i="7"/>
  <c r="O15" i="7" s="1"/>
  <c r="O97" i="7"/>
  <c r="O100" i="7" s="1"/>
  <c r="K14" i="7"/>
  <c r="O103" i="7"/>
  <c r="O104" i="7"/>
  <c r="O105" i="7" s="1"/>
  <c r="N14" i="7"/>
  <c r="O14" i="7" s="1"/>
  <c r="O106" i="7" l="1"/>
</calcChain>
</file>

<file path=xl/sharedStrings.xml><?xml version="1.0" encoding="utf-8"?>
<sst xmlns="http://schemas.openxmlformats.org/spreadsheetml/2006/main" count="262" uniqueCount="165">
  <si>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</si>
  <si>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</si>
  <si>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</si>
  <si>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</si>
  <si>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</si>
  <si>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</si>
  <si>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</si>
  <si>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</si>
  <si>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</si>
  <si>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</si>
  <si>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</si>
  <si>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</si>
  <si>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</si>
  <si>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</si>
  <si>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</si>
  <si>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</si>
  <si>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</si>
  <si>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</si>
  <si>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</si>
  <si>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</si>
  <si>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</si>
  <si>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</si>
  <si>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</si>
  <si>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</si>
  <si>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</si>
  <si>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</si>
  <si>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</si>
  <si>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</si>
  <si>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</si>
  <si>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</si>
  <si>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</si>
  <si>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</si>
  <si>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</si>
  <si>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</si>
  <si>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</si>
  <si>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</si>
  <si>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</si>
  <si>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</si>
  <si>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</si>
  <si>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</si>
  <si>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</si>
  <si>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</si>
  <si>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</si>
  <si>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</si>
  <si>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</si>
  <si>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</si>
  <si>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</si>
  <si>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</si>
  <si>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</si>
  <si>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</si>
  <si>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</si>
  <si>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</si>
  <si>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</si>
  <si>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</si>
  <si>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</si>
  <si>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</si>
  <si>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</si>
  <si>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</si>
  <si>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</si>
  <si>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</si>
  <si>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</si>
  <si>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</si>
  <si>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</si>
  <si>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</si>
  <si>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</si>
  <si>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</si>
  <si>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</si>
  <si>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</si>
  <si>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</si>
  <si>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</si>
  <si>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</si>
  <si>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</si>
  <si>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</si>
  <si>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</si>
  <si>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</si>
  <si>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</si>
  <si>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</si>
  <si>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</si>
  <si>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</si>
  <si>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</si>
  <si>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</si>
  <si>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Reductor de velocidad tráfico mixto, medidas: largo 100 cm, ancho 35 cm y alto 5 cm, en material ecológico plástico polipropileno, densidad maciza, resistencia de más de 50 toneladas, pintura esmaltada amarilla/negra, anclaje con chazo expansivo metálico de 1/2x 4″, que cumpla con norma NTC (Entregar ficha técnica).</t>
  </si>
  <si>
    <t>Bloqueador solar bolsillo de 60 grs - SPF50 que permita rápida absorción y una alta protección solar (Entregar ficha técnica).</t>
  </si>
  <si>
    <t>Morral Botiquín Primeros Auxilios grande (Entregar ficha técnica).</t>
  </si>
  <si>
    <t>Canillera para guadañar con correas de sujeción y con refuerzo interno con 4 platinas de aluminio y/o acero y/o polímeros de alta resistencia que protejan la canilla de la pierna y 2 platinas de aluminio y/o acero y/o polímeros de alta resistencia en la parte del zapato (Entregar ficha técnica).</t>
  </si>
  <si>
    <t>GUANTES MULTIFLEX POLYESTER NITRILO: Fibra de polyester de alto desempeño. Recubrimiento de nitrilo ideal para trabajos en contacto con aceites. Puño elastizado reforzado. Polyester ideal para la transpiración de la piel. Composición: 55% polyester - 45% nitrilo. Tallas 9 y 10 Normatividad: Articulo 10, 11, 23 del decreto 4741 del 2005 (Entregar ficha técnica).</t>
  </si>
  <si>
    <t>CARETA CON ACRILICO GUADAÑADORA: Fabricado en polipropileno de alta densidad con sistema de densidad con rachet que poermite intercambiar visores en policarbonato de alta resistencia con y sin ribete metalico, al igual que visores en malla metalica para labores forestales. Peso de casquete 280 gramos, peso visor 1360 gramos. Normatividad: Articulo 10, 11, 23 del decreto 4741 del 2005 (Entregar ficha técnica).</t>
  </si>
  <si>
    <t>GUANTES SOLDADOR: fabricado 100% cuero en carnaza azul/ amarillo vacuno de textura suave y flexible, refuerzo en gatillo, palma, apoyo de muñeca y nudillos, consturas internas reforzadas, costura de dedales, palma y muñecas 100% kevlar, costuras de mangas 100% poliester, manga de seguridad de amplia apertura de 7 pulgadas, forro interno de algodon y poliester, resistencia de contacto a temperatura directa e intermitente de 70cª, resistencia de calor radiante 110Cª, grososr 2.8mm, largo 15", peso 450 gramos.
Normatividad: Articulos 10,11, 23 del decreto 4741 de 2005 y demas aplicables de acuerdo con la Normatividad Colombiana vigente (Entregar ficha técnica).</t>
  </si>
  <si>
    <t>Guante de carnaza corto de primera calidad con un espesor de 1.2mm. Cosido con hilo poliéster calibre 25 de alta tenacidad y resistencia (Entregar ficha técnica).</t>
  </si>
  <si>
    <t>RODILLERAS INDUSTRIALES como protección de las rodillas en superficies desiguales, extremadamente ligeras, ajustables a cualquier ropa de trabajo, que cumplan la norma ISO 13688:13 y EN 14404:05, venir en pares diestro y zurdo, con espuma de alta densidad forrada en poliester, protección termoplastica de dos tiras elásticas de neopreno de 2.5 cm con velcro (Entregar ficha técnica).</t>
  </si>
  <si>
    <t>GUANTES DE NITRILO AZUL: Fabricados en látex sintético, ambidiestro, de acabado uniforme, libres de polvo, decoloración, áreas delgadas, pegajosidad y otras imperfecciones que puedan afectar su utilidad. Llibre de poros o perforaciones.
Corresponde anatómicamente al contorno natural de la mano dentro de la amplitud requerida para su utilización. Normatividad: ISO 13485, ISO 9001 (Entregar ficha
técnica).</t>
  </si>
  <si>
    <t>IMPERMEABLE 2 PIEZAS AMARILLO:  Enterizo, fabricado en material poliéster con recubrimiento en PVC amarillo o negro, calibre 18; chaqueta con capucha, cierre con cremallera y velcro, reflectivo en mangas de 1 pulgada y de 2 pulgadas en espalda; pantalón resortado con cinta reflectiva de 1 pulgada. Reforzado en las áreas de mayor desgaste sisas y entrepierna. Tallas: S, M, L, XL, XXL. Normatividad: Norma Técnica Colombiana NTC 4615 (Entregar ficha tecnica).</t>
  </si>
  <si>
    <t>INMOVILIZADOR SAM SPLINT: Inmovilizador maleable para extremidades superior e inferior, tipo flexible y moldeable. Uso adulto - pediátrico. Dimensiones: 100 cm x 10cm. Carácter: Equipo. Uso: Evitar los movimientos de las extremidades Tipo: Sam Splint
Color : Varios, anchura: 10 centímetros, longitud: 1 metro, Presentación: Unidad, Propiedades: Flexible y moldeable, Trabajos: Adulto - pediátrico (Entregar ficha técnica).</t>
  </si>
  <si>
    <t>Arnés 4 argollas dieléctrico con argolla dorsal en reata marca in safe. Arnés en X de cuerpo entero en reata polyester con 3 ARGOLLAS DIELÉCTRICAS posee 2 argollas laterales en “D” para posicionamiento a un punto fijo, 1 argolla frontal en “D” para ascenso y descenso controlado y 1 argolla dorsal EN REATA en “D” para la detención y restricción de caídas (Entregar ficha técnica).</t>
  </si>
  <si>
    <t>Eslinga de posicionamiento regulable dieléctrica en reata polyester de alta tenacidad marca in safe, ganchos de seguridad de 3 1⁄4 con resistencia de 5000 lb, sistema graduable a través de las hebillas de graduación dieléctricas para aumentar o reducir la longitud de la eslinga de acuerdo al punto de apoyo para posicionarse.Rango de capacidad: mínimo 130 lbs – máximo 310 lbs (1 persona) incluyendo uniforme, equipos y cualquier herramienta del trabajador, conforme ANSI Z359.3-2019 y resolución colombiana 4272 de 2021 (Entregar ficha técnica).</t>
  </si>
  <si>
    <t>TERMOMETRO DIGITAL: brinda lecturas rápidas y precisas. Cuenta con punta rígida y pantalla LCD para visualización de resultados de manera fácil y práctica. Su uso es bucal o axilar. Con caracteristicas como ligero y compacto para facilitar su uso, pantalla LCD digital, en grados Celsius y Fahrenheit, señal de alarma para temperaturas altas, memoria de la última lectura, libre de latex, apagado automático, batería incluida. Tipo de Respuesta Lectura rápida (60 s) Tiempo de Vida de la Batería Aproximadamente 200 h Tamaño del LCD 15,5 x 7 mm Resolución 0,1º Registro Sanitario 2021DM-0024708 Referencia GMD-RD-101 Rango [32.0 - 42.9] ºC / [90.0 - 109.9] ºF Exactitud ± 0.1 ºC / 0.2 ºF en el rango normal Por debajo de 35.5 ºC (95.9 ºF) y por encima de 42 ºC (107.6 ºF): ± 0.2 ºC / 0.4 ºF Dimensión 12,4 cm x 1,8 cm x 0,9 cm Baterías 1.5 V (LR41, SR41, UCC 392) Tipo de Termómetro Digital Normatividad: Resolucion 705 de 2007 (Entregar ficha técnica).</t>
  </si>
  <si>
    <t>VENDA ELASTICA 2 x 5 YARDAS: Fabricada  con caucho en filamentos y poliéster crudo sin compactar, con una elongación de 220%, suave al tacto.
Normatividad: resolucion 705 de 2007 Entregar ficha tecnica</t>
  </si>
  <si>
    <t>VENDA ELASTICA 3 x 5 YARDAS: Fabricada  con caucho en filamentos y poliéster crudo sin compactar, con una elongación de 220%, suave al tacto.
Normatividad: resolucion 705 de 2007 Entregar ficha tecnica</t>
  </si>
  <si>
    <t>VENDA ELASTICA 5 x 5 YARDAS: Fabricada  con caucho en filamentos y poliéster crudo sin compactar, con una elongación de 220%, suave al tacto. Normatividad: resolucion 705 de 2007 (Entregar ficha técnica).</t>
  </si>
  <si>
    <t>VENDA ALGODÓN LAMINADO 3X5 YARDAS:  Fabricado en algodón 100% puro, no tejido, unido a través de una resina denominada ACRILATO. De specto:  Tela liviana, libre de impurezas y partículas extrañas, suave al tacto. Normatividad: NTC 2140 (Entregar ficha técnica).</t>
  </si>
  <si>
    <t>KIT INMOVILIZADOR DE EXTREMIDADES SUPERIORES E INFERIORES
(ADULTO): Kit De Férulas Inmovilizadoras Adulto Por 5 Piezas: Cuello 50cm. Brazo 54cm. Antebrazo 30cm. Pierna 65cm. Tobillo 48cm. Material: Cartón Plast.
Semirrígidos (Entregar ficha técnica).</t>
  </si>
  <si>
    <t>VENDA ALGODÓN LAMINADO 5 x 5 YARDAS:  Fabricado en algodón 100% puro, no tejido, unido a través de una resina denominada ACRILATO. De specto:  Tela liviana, libre de impurezas y partículas extrañas, suave al tacto. Normatividad: NTC 2140 (Entregar ficha técnica).</t>
  </si>
  <si>
    <t>TAPABOCAS TERMOSELLADO: por ultrasonido esta compuesta por 3 capas de tela no tejida de las cuales 1 de ellas es un filtro cuya característica importante es la capacidad de la alta filtración de la que supera el 98% de partículas no oleosas, Su tela es certificada y tienes normas base de fabricación con un espesor de 0.17±0.03 30gr, resistencia a la tensión en seco por libras de fuerza 18.0 Min, , resistencia a la tensión húmedo por libras de fuerza 16.0 Min, y capacidad de resistencia liquida % 300 min. Y 2 telas no tejidas 30gr que no son irritantes ni alergénicas, para soportar la protección del tapabocas. Avalado y certificado por INVIMA. Presentacion caja x 50 unidades (Entregar ficha técnica).</t>
  </si>
  <si>
    <t>PETO EN CARNAZA: de 60 x 90 cm con bolsillo, Carnaza espesor mayor de 1.3 mm. Hilo de algodón calibre 30/4. Correas en reata (Entregar ficha técnica).</t>
  </si>
  <si>
    <t>CAMILLA PARA EMERGENCIAS Material polietileno de alta densidad, translúcido, apto para rayos x, varias aberturas para fijar el árnes al paciente, bordes cuyo ángulo permite que las camillas entren rodando, para todo tipo de rescate bien sea en agua o en tierra, señalización informativa de camilla de primeros auxilios, chazos y tornillos, base soporte para instalación a la pared, medidas: Largo 183 cms - Ancho 46 cms - Espesor 5 cms, material 100% recuperable amable con el medio ambiente, asas ergonómicas para facilitar el trabajo del rescatista, no posee orificios ni costuras que almacenen fluidos y suciedades, alta visibilidad color anaranjado, Soporta peso de 150 kilos, correas de sujeción (Entregar ficha técnica).</t>
  </si>
  <si>
    <t>ALCOHOL ANTISEPTICO AL 70% 275Ml:  solución desinfectante de uso externo es útil en la desinfección de la piel, previa a inyecciones o pequeñas intervenciones, y en medicina doméstica. Componentes: Etanol al 80% (v/v), Glicerina al 1,45% (v/v), Peróxido de hidrógeno al 0,125% (v/v). Normatividad: NTC 731: 2020 (Entregar ficha técnica).</t>
  </si>
  <si>
    <t>BOTA PVC CON PUNTA DE ACERO DIELÉCTRICA: Es una bota de caucho diseñada para proporcionar protección a quienes trabajan directamente con electricidad. Este debe ofrecer una resistencia electrica excepcional para prevenir el paso de corriente  a traves del cuerpo humano, actuando como una eficaz aislante electrico.. Se debe presentar ficha tecnica y certificacion NTP-ISO 20345: 2017 20346:2017 ASTM 2412:2018/ ASTM 2413:2018/ ASTM F1116-03 UNE - EN
12568:1998 NTP-ISO (Entregar ficha técnica).</t>
  </si>
  <si>
    <t>BOTA DE CAUCHO SIN PUNTERA, caña alta en PVC tipo Zafra ofrecen variedad de servicios con protección a líquidos, lodo y químicos básicos (Entregar ficha técnica).</t>
  </si>
  <si>
    <t>GUANTES EXAMEN LÁTEX, elaborado en látex natural, ambidextros, cómodos y de fácil postura. Caja x100 (Entregar ficha técnica).</t>
  </si>
  <si>
    <t>APOSITOS O COMPRESAS QUIRÚRGICAS de 45 cm x 45 cm (Tetras) x 4 capas, con manija de sujeción y cinta radiopaco (Entregar ficha técnica).</t>
  </si>
  <si>
    <t>FILTROS PARA  MASCARAS 3M 6001, cartucho para vapores orgánicos aprobado por NIOSH/MSHA. TC-23C-1062, para protección respiratoria contra no más de: 1000 p.p.m. de vapores orgánicos, banda indicadora para tiempo de vida, aprobado por NIOSH-MSHA  (Entregar ficha técnica).</t>
  </si>
  <si>
    <t>Respirador N95 para partículas 9010 (3M), respirador desechable con pliegue plano vertical diseñado para ayudar a proporcionar una protección cómoda y confiable contra partículas no aceitosas, empaque Individual (Entregar ficha técnica).</t>
  </si>
  <si>
    <t>Respirador 3m N95 8511 - Caja 10 Pz. Mascarilla Cubre Boca fabricado con un Medio Filtrante Electrostático Avanzado, novedoso sistema de retención de partículas que permite mayor eficiencia del filtro con menor caída de presión y cuenta con una válvula de exhalación Cool Flow (válvula de aire fresco) que ofrece mayor comodidad y frescura al usuario. Su forma convexa, estructura antideformante, el diseño de sus bandas elásticas y el clip de aluminio en “M” para el ajuste a la nariz, aseguran un excelente sello adaptándose a un amplio rango de tamaños de cara (Entregar ficha técnica).</t>
  </si>
  <si>
    <t>COLLAR CERVICAL ADULTO AJUSTABLE. Collar de 1 pieza diseñado para inmovilización del cuello en pacientes traumatizados, uso prehospitalario y servicios de emergencias, ambulancias y rescate, puede ser ajustado al tamaño deseado para el paciente, diseñado a 16 tamaños de ajuste, construido en una sola pieza en plástico  de alta densidad de polietileno, cubierto con un forro de molespuma de células cerradas de color gris, no absobente y resistente a la humedad, tiene soporte para la barbilla, lo que favorece el confort del paciente, en material reflectivo de fácil visualizción y compatible con RX y RM (no causa interferencia), en la parte posterior tiene dos orificios de aireación para comodidad del paciente y en la parte delantera tiene orificio para traqueostomía, por su configuración plana es de fácil almacenamiento (Entregar ficha técnica).</t>
  </si>
  <si>
    <t>SOMBRERO TIPO PAVA SAFARI: Elaborada en poliéster, ojalotes plásticos. Adicionalmente lleva una extensión en el mismo material, en la parte trasera que cubra orejas y nuca de usuario. NTC 2745 Textiles y confecciones. Hilos de alta tenacidad de fibras cortadas de poliéster 100% para coser (Entregar ficha técnica).</t>
  </si>
  <si>
    <t>BAJA LENGUAS: Madera de color crema uniforme de uso clínico hospitalario, sin olor ni sabor, de superficie y bordes lisos, sin astillas ni perforaciones, resistente a la manipulación. Presentacion  paquetes X 20 unidades (Entregar ficha técnica).</t>
  </si>
  <si>
    <t>SOLUCION SALINA DE 500cc: Solucion inyectable de uso hospitalario, se utiliza en terapias de hidratacion en los casos de diarrea aguda o vomito. Reposicion de electrolitos (sodio y cloruro) utiles para irrigaciones esteriles por ejemplo de ojos, y en general para limpiar heridas. Cloruro de sodio 0.9%, Bolsa viaflex x 500cc.
Normatividad: Resolucion 705 de 2007 (Entregar ficha técnica).</t>
  </si>
  <si>
    <t>MICROPORE:Cinta adhesiva microporosa, no oclusiva, para uso general Respaldo no tejido de fibras 100% de rayon color blanco, suaves y flexibles. Adhesivo hipoalergénico, a base de acrilato, sensible a Ia presión, impregnada uniformemente en una de sus caras con sustancia adhesiva incolora. Hipoalergénica, atoxica, aséptica y libre de látex. Normatividad: ISO 9001/EN 46001; ISO 9002IEN 46002; ISO 13488 (Entregar ficha técnica).</t>
  </si>
  <si>
    <t>PARCHE PARA DESFIBRILADOR REF 8900-0800-01 RCP-D PADZ  MARCA ZOLL
ayuda a recuperar el ritmo cardiaco tras el impacto de una descarga eléctrica cuando el desfibrilador lo anuncie. Resolución 3316 de 2019, Normatividad: ISO: 13485, 14001 y 9001 (Entregar ficha técnica).</t>
  </si>
  <si>
    <t>DESCANSA PIES: Dimensiones plataforma: 41.7 cm x 22.5 cm, ajustable a 2 alturas, plataforma con burbujas para masajear los pies, fabricado en plástico de alto impacto, base con topes antideslizantes, color: negro (Entregar ficha técnica).</t>
  </si>
  <si>
    <t>Guante PVC corto, protección industrial, elaborados 100 % en látex natural, bicolor, con poder antibacterial que evita la propagación de bacterias, labrado más profundo en palma y dedos para un mejor agarre, clorinados, cómodos y flexibles, calibre parejo desde la punta de los dedos hasta el orillo, lo que los hace súper resistentes y de mayor consistencia, diseño anatómico y forma curva en los dedos para reducir la fatiga de las manos durante su uso, orillo en la manga que evita el desgarre, protege las manos durante las labores más exigentes en el hogar y la industria. Ideal para trabajos extrafuertes en sectores industriales. TALLAS: 8 - 9 y 10. COLOR: LONGITUD:30 cm. CALIBRE:25 (Entregar ficha técnica).</t>
  </si>
  <si>
    <t>Guante PVC largo, color negro para manejo de químicos. Guantes con doble revestimiento de PVC resistente y flexible con revestimiento granular adicional en la parte de la palma para conferir un excelente agarre en aplicaciones húmedas y secas. Excelente impermeabilidad (Entregar ficha técnica).</t>
  </si>
  <si>
    <t>TAPAOIDOS DE INSERCCIÓN:  protección auditiva con cordón y estuche fabricado en silicona termoplástica, material anti alergénico que proporciona confort y fácil manipulación. Nivel de atenuación NRR 27 DB, forma de arco con 4 membranas que se ajusta fácilmente al momento de insertarlo, cordon, estuche, fácil mantenimiento. Normatividad: ANSI/ASA S3.19 -1974 ANSI/ASA S12.6-2016 UNE-EN 352-2:2003 NTC 2272 (Entegar ficha técnica).</t>
  </si>
  <si>
    <t>TAPA OÍDOS DE COPA Los protectores auditivos PELTOR tipo Orejeras están diseñados para proveer efectiva protección contra ruido cuando se usan de acuerdo con las instrucciones de colocación y se aplican los criterios para la selección de equipos de protección auditiva Arco de acero inoxidable con banda acolchonada sobre la cabeza. Longitud ajustable de los brazos del arco; y copas pivotantes para mayor compatibilidad, seguridad y comodidad. NRR: 30dB. Indicación del máximo nivel de exposición de ruido (105dB) en las copas. Copas de ABS; cubierta de almohadilla de PVC, y espuma de poliuretano. ANSI S3.19-1974 (Entregar ficha técnica).</t>
  </si>
  <si>
    <t>GAFAS BCB PROTECCION UV PARA LABORATORIO, protección frente a los rayos ultravioleta (200-380 nm), peso 0.02 kg, dimensiones 16x6x5 cm, bloqueando las longitudes de onda nocivas para la vista, están fabricadas en policarbonato y deben estar certificadas (Entregar ficha técnica).</t>
  </si>
  <si>
    <t>ESCALERA TIPO TIJERA 1 PELDAÑO: de uso industrial, material aluminio, de peldaño, longitud de extensión: 60cm, altura de trabajo: 50cm, pasos totales: 2, peldaños: 1, peso máximo soportado: 150kg (Entregar ficha técnica).</t>
  </si>
  <si>
    <t>TIJERAS DE TRAUMA:Tijera de trauma o corta todo, tijera universal para uso en trauma, diseñada para cortar los materiales más fuertes está perfectamente equipada para el uso en áreas de enfermería, medicina general, paramédicos,entre otros. Fabricada en acero inoxidable, manecillas en plástico,permiten ser esterilizadas,muy resistente y duradera,perfectas para cortar ropa, vendajes, etc,tamaño mediano 18.5cm                                                                                               Normatividad: resolucion 705 de 2007 (Entregar ficha técnica).</t>
  </si>
  <si>
    <t>LINTERNA DINAMO:  auto recargable es muy práctica de llevar, la puedes cargar en tu bolsillo ya que es de un tamaño pequeño y cómodo, tiene una buena iluminación su uso es perdurable, y lo mejor es no requiere baterías ya que es recargable.
Linterna o lampara Dinamo Funciona sin baterías, ideal para alumbrar en las noches, iluminación con luces tipo LED, se recarga con la mano DINAMO es auto-recargable, su funcionamiento es totalmente ECOLÓGICO, genera energía y almacena suficiente para alumbrar luz blanca (Entregar ficha técnica).</t>
  </si>
  <si>
    <t>INMOVILIZADOR DE CABEZA (para camilla): asegura la inmovilización adecuada de la cabeza del paciente durante situaciones de emergencia o rescate. Fabricado en espuma de alta densidad y cubierto en tela sintética impermeable. Fácil de portar.
Adecuado para rescate terrestre o acuático. El Sistema ajustable sirve para niño o adulto. Dos correas sujetadoras para el frente. Una correa con cierre en velcro para un rápido y fácil ajuste a la camilla. Medidas 32 x 22 x 16 cm. Normatividad: NTC 5639 (Entregar ficha técnica).</t>
  </si>
  <si>
    <t>CORREAS PARA CAMILLA DE EMERGENCIA: hecho en reata de 5 cm de ancha cuanta con 4 correas laterales para la sujeción a la camilla y soportar al paciente y 2 reatas superiores las cuales abrazan al paciente por la parte de los hombros. Cuenta con 5 cintas reflectivas para la visibilidad en la noche para la unión y soporte del paciente se usa velcro de alta calidad para mejorar la sensación de seguridad.
Normatividad: NTC 5639 (Entregar ficha técnica).</t>
  </si>
  <si>
    <t>Jabón líquido quirúrgico quirucidal frasco por 120 ml: Solución eficaz para la higiene y desinfección en entornos quirúrgicos y médicos. Formulado con agentes antibacterianos y germicidas de alta calidad, este jabón ofrece una limpieza profunda y protección ante patógenos. Su fórmula suave, dermatológicamente probada, asegura una limpieza delicada de la piel, incluso en pieles sensibles. Ideal para cualquier entorno donde se requiera un nivel superior de higiene y desinfección</t>
  </si>
  <si>
    <t>Cinta señalización peligro no pase, color amarillo, altamente visible, material polietileno, no reflectiva, de 500m de longitud x 9cm de ancho y cumple con su función de advertir a las personas de un peligro inminente (entregar ficha técnica).</t>
  </si>
  <si>
    <t>CINTA ADHESIVA ANTI DESLIZANTE NEGRO AMARILLA, de 5 cm de ancho x 20 m de longitud, ideal para pisos y escaleras (Entregar ficha técnica).</t>
  </si>
  <si>
    <t>Arnés para guadañar, de alta calidad, cómodo, con tableta dura para proteger la espalda, fácil de colocar, resistente y duradero (Entregar ficha técnica).</t>
  </si>
  <si>
    <t>Gafa de seguridad Anti fog lente claro, diseño ergonómico y ligero para proporcionar comodidad y ajuste seguro que cumpla con los estándares de seguridad y protección necesarios para el trabajo en entornos industriales (Entregar ficha técnica).</t>
  </si>
  <si>
    <t>Gafa de seguridad Anti fog lente oscuro, diseño ergonómico y ligero para proporcionar comodidad y ajuste seguro que cumpla con los estándares de seguridad y protección necesarios para el trabajo en entornos industriales (Entregar ficha técnica).</t>
  </si>
  <si>
    <t>Casco de seguridad dieléctrico tipo 2 color blanco con barbuquejo, ideal para trabajo en alturas, rescate y espacios confinados. Dieléctrico Clase E: 20.000 V, Carcasa en ABS de alta resistencia, espuma interior en EPS ultraabsorbente, placa reflectiva trasera para mayor visibilidad, suspensión interior de 6 puntos, barbuquejo de 4 puntos son soporte de mentón – Banda antisudor, compatible con elementos adicionales de protección visual o auditiva, visera de alta visibilidad, peso: 465 gramos CERTIFICACIONES: Certificación ANSI Z89.1-2014 Tipo II – Clase E (Entregar ficha técnica).</t>
  </si>
  <si>
    <t>Respirador media mascara serie 6300 (3M), talla grande, para filtros polvo, compatible con filtros 6000, peso 250g, ergonómica (Entregar ficha técnica).</t>
  </si>
  <si>
    <t>Respirador reutilizable de media cara 3M 6502, con materiales de silicona para mayor confort y durabilidad, válvula 3M que ayuda a facilitar la respiración, compatible con todos los cartuchos y filtros 3M™ con conexión estilo bayoneta, mantiene su forma en ambientes de altas temperaturas, que esté aprobado por NIOSH (Entregar ficha técnica).</t>
  </si>
  <si>
    <t>Respirador reutilizable de medio rostro 3M 6200, protección respiratoria conveniente y compatible, tamaño mediano, que pueda ser usado el tiempo requerido sin molestias, que permita ser usado con otros implementos de seguridad, con válvulas de exhalación e inhalación extragrandes para mejorar la ventilación al respirar, que el diseño de sus cartuchos permitan una mejor distribución del peso para que sea más cómoda (Entregar ficha técnica).</t>
  </si>
  <si>
    <t>Mascarilla autofiltrante 3M Aura Serie 9300, plegable y fácil de almacenar, con un innovador diseño de 3 paneles: se adapta a rostros de diferentes formas y tamaños permitiendo un mayor movimiento facial durante la conversación. Esto hace que sea mucho más cómoda de llevar y fácil de guardar cuando no se esté utilizando, panel nasal esculpido que se ajusta a la nariz y el contorno de la cara, ayudando a mejorar la compatibilidad con protecciones oculares 3M, con embalaje individual, panel superior en relieve, Innovadora lengüeta en la barbilla diseñada para facilitar su colocación y adaptación, espuma suave en la zona del puente nasal cómoda para la piel, cinta para la cabeza (Entregar ficha técnica)</t>
  </si>
  <si>
    <t>Cartucho para vapores orgánicos y gases ácidos 3M 6003, con diseño en flecha hacia atrás que ofrece una mayor comodidad y visibilidad, ayuda a proporcionar protección respiratoria de ciertos vapores orgánicos, cloro, cloruro de hidrógeno, dióxido de azufre, dióxido de cloro, sulfuro de hidrógeno o fluoruro de hidrógeno, para su uso en concentraciones de hasta 10 veces el límite de exposición permisible (PEL) con media máscara y respiradores de careta completa cuando se realiza prueba de ajuste cualitativa, o hasta 50 veces (Entregar ficha técnica).</t>
  </si>
  <si>
    <t>Filtros  2091 P100 para la protección contra polvos, humos metálicos y neblinas con o sin aceite (Entregar ficha técnica).</t>
  </si>
  <si>
    <t>Filtros 2097 para la protección contra aerosoles sólidos y líquidos con o sin aceite (Entregar ficha técnica)</t>
  </si>
  <si>
    <t>Careta para fumigar con visor en PETG, visor con amplio campo de visión, cabezal de diseño cómodo y con alta resistencia, impermeable fabricado en PVC (Entregar ficha técnica).</t>
  </si>
  <si>
    <t>Linterna LED grande de alta calidad, capacidad de iluminación potente, batería recargable integrada, diseño robusto y ergonómico para un agarre cómodo y seguro, modos de iluminación Múltiples para adaptarse a diferentes entornos y necesidades, fácil de cargar con un cable USB, lo que permite una carga conveniente en cualquier lugar, ideal para uso en actividades al aire libre, trabajos de seguridad, o como parte de un equipo de emergencia en el hogar o el vehículo (Entregar ficha técnica).</t>
  </si>
  <si>
    <t>TRAJE DE APICULTURA: compuesto por tres piezas: ESCAFANDRA O VELO PARA PROTECCIÓN DE LA CABEZA Y CUELLO: fabricada en malla tejida de punto abiertocon malla de alambre para tener mayor visibilidad y respiracion, tela de algodon platificado y jareta para ajuste sobre el cuerpo. Se recomienda Escafandra dielectrica (sin partes metalicas) para uso en lugares en donde se maneje electricidad, solicitar escafandra con malla plastica y sin argollas de metal en este caso. OVEROL completo fabricado en tela poliforro de suave textura de gran comodidad, forro interno, cierre plastico al frente, elastico en la parte trasera, elastico en tobillos y muñecas, cuenta con 5 bolsas, dos al frente dos en la parte trasera, y una al frente en la parte superior . GUANTES DE PIEL 100% de res de primera suave con puño largo de lona de algodon de 46 cm de largo color natural. Talla: 42(GDE). Normatividad: Ley 2193 de 2022 (Entregar ficha técnica).</t>
  </si>
  <si>
    <t>Barbuquejo de 4 puntos fabricado en reata de polyester, 17 mm de ancho para mayor comodidad y sujeción, tiene un sistema de ajuste mediante hebillas plásticas de enganche rápido y graduación por corredera (Entregar ficha técnica).</t>
  </si>
  <si>
    <t>Filtro para partículas 3M 2097 usados en la pieza facial Serie 6000 ó 7000, aprobados para la protección contra polvos y neblinas con o sin aceite (Entregar ficha técnica)</t>
  </si>
  <si>
    <t>Delantal en PVC industrial, con refuerzo en su contorno para una mayor durabilidad, fabricado bajo la norma NTC 4615, en PVC calibre 18, para uso Industrial, medida 70x115 cm, confortable, fácil de colocar (entregar ficha técnica).</t>
  </si>
  <si>
    <t>Mangas de carnaza para guadañar, elaboradas 100% con carnaza, cosido con hilo de alta resistencia, protección Hombro - Muñeca (Entregar ficha técnica).</t>
  </si>
  <si>
    <t>Pasamontañas Táctico color Negro, Balaclavativasen tela licra, ideal para protección ante el sol, el frío o viento, 82% Nylon, 18% Elastano, medidas: 34 cm (Entregar ficha técnica).</t>
  </si>
  <si>
    <t>Careta para soldarura inteligente con regulación 9-13, con alta velocidad de oscurecimiento de &lt;1/30,000 S, regulación de DIN (4/9-13) y regulación de sensibilidad y retardo con área de Visión de 89x39 mm (Entregar ficha técnica)</t>
  </si>
  <si>
    <t>Cono de señalización vial en PVC de 90cm con cinta reflectiva, material PVC flexible que mantenga su forma, con protección UV, ubicación baja del centro de gravedad para garantizar la seguridad de los vehículos y peatones (Entregar ficha técnica)</t>
  </si>
  <si>
    <t>Colombina-Señalizador Vial Tubular de 1.3MT con Base hexagonal Negra, alta intensidad baliza o colombina, color naranja, material polietileno de alta densidad, dos piezas (Entregar ficha técnica).</t>
  </si>
  <si>
    <t>Barrera vial o maletín plástico, fabricada en plástico de color naranja con franjas o cintas reflectivas, con dimensiones mínimas de 80cm de Altura y 40cm de diámetro (Entregar ficha técnica).</t>
  </si>
  <si>
    <t>Paleta Pare - Siga de 30 cm, elaborada en polietileno de alta densidad, con base cónica y reflectivo grado alta intensidad, color paleta: Blanca (Entregar ficha técnica).</t>
  </si>
  <si>
    <t>Sales de rehidratación oral en polvo, caja x 30 sobres de 20.7 g, marca Solhidrex Ingrediente Activo: CLORURO DE POTASIO ; Reg. San: INVIMA 2021M-0007276-R1</t>
  </si>
  <si>
    <t>ESCALERA CERTIFICADA TIPO TIJERA 3 PASOS: Escalera tipo tijera en fibra de vidrio dieléctrica autosoportable, segura para usar alrededor de campos electricos, soporta una rigidez dieléctrica 90 kv, ideal para trabajo extra pesado - uso profesional, peso máximo soportado 136 kg, con una altura util de 90 cm y un ancho de 42 cm, meseta plástica, peldaños en aluminio antideslizantes para brindar mayor seguridad en trabajos de alturas, zapatas antideslizantes resistente para diferentes superficies, brindando estabilidad al acceder en la escalera, es plegable y de cómodo almacenamiento (Entregar ficha técnica).</t>
  </si>
  <si>
    <t>ESCALERA TIPO TIJERA FIBRA DE VIDRIO CERTIFICADA 13 PASOS: Escalera en fibra de vidrio fibra de vidrio (PRFV / FRP), dieléctrica, capacidad dieléctrica 90 Kv c.d. 25 Kv, peldaños en aluminio antideslizante, tapa en polipropileno con ranuras porta herramientas, zapatas antideslizantes, tipo: 1A, capacidad de carga: 136 kg  / 300 lbs, Norma Tecnica: ANSI -ASC A 14.5, uso profesional – industrial, pasos totales incluida la tapa 13, longitud Escalera: 401 Cm Ancho Max: 84 Cm, Apertura: 243 Cm, Altura Maxima : 371 Cm, Espesor: 16 Cm, Peso: 20,5 Kg (Entregar ficha técnica).</t>
  </si>
  <si>
    <t>ESCALERA CERTIFICADA TIPO TIJERA 9 PASOS: Escalera tijera en fibra de vidrio dieléctrica autosoportable, segura para usar alrededor de campos electricos, soporta una rigidez dieléctrica 90 kv, ideal para trabajo extra pesado - uso profesional, peso máximo soportado de 136 kilogramos(Entregar ficha técnica).</t>
  </si>
  <si>
    <t>ESCALERA CERTIFICADA TIPO 1A EXTENSIÓN DIELÉCTRICA 24 PASOS, peso máximo soportado 136,08 kg, material en fibra de vidrio, altura máxima 7.40 m, color rojo/naranja, zapatas antideslizantes de acero galvanizado, norma ANSI 14.2, peldaños en D en aluminio ranurado (Entregar ficha técnica).</t>
  </si>
  <si>
    <t>Cuerda tipo dinámica, calibre 11 mm (por metro), material polyamida, certificaciones CE-EN-UIIA, ELONGACIÓN 35% (Entregar ficha técnica).  50 m</t>
  </si>
  <si>
    <t>BOTA INDUSTRIAL PUNTA  PÓLIURETANO: CORTE EXTERNO: Totalmente
elaborado en micropiel negro con recubrimiento en PU calibre 1.95 - 2.05 mm, cuello y lengüeta en sintético.
FORRO INTERNO: Elaborada en tejido de punto 100% poliéster texturizado con suplemento en espuma calibre 4 mm, abullonado con lamina de espuma de polietileno calibre 8 mm. y tela no tejida 100% poliéster que proporciona comodidad al zapato. 
OJALETES: Ojáleles Redondos color negro en Material Plástico, No conductores de Electricidad.
CONTRAFUERTE: Lámina en poliéster no tejido con adhesivo solvente que suministra alta protección al talón.
PUNTERA: Puntera de composite resistentes al impacto y a la compresión. PLANTILLA: Interna: Lámina de Strobell calibre 2,5 mm.
Externa: Etil Vinil Acetato (EVA) forrado en tela poliéster en tejido circular calibre 4 mm CINTA REFLECTIVA: La Reflectividad promedio es de 425 cd/lux/m2 en un ángulo de observación de o.20º y en ángulo de entrada de +5º
SUELA: Bidensidad elaborada en poliuretano (PU/PU) , inyectada directamente al corte, bicolor (gris /negro) , antideslizante, impermeable, flexible, liviana, aislante térmica, formulada especialmente con excelente resistencia a los hidrocarburos y propiedades dieléctricas.
Dureza parte externa piso (Compacto) 60 - 65 shore A. Dureza parte interna (Expanso) 45-55 shore A.
NORMATIVIDAD TECNICA:  ASTM - D5963,  ASTM D 1052, NTC 2038:1995, ASTM F 2412-18 y F 2413-118A, ASTM F2913.
PESO CALZADO (1 PIE): 494 gr/TALLAS: 37,38,39,42,43,44 (Entregar ficha técnica).</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</si>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</sst>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4">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35" borderId="35" xfId="0" applyFont="1" applyFill="1" applyBorder="1" applyAlignment="1" applyProtection="1">
      <alignment horizontal="left" vertical="center" wrapText="1"/>
      <protection locked="0"/>
    </xf>
    <xf numFmtId="0" fontId="3" fillId="0" borderId="35" xfId="0" applyFont="1" applyBorder="1" applyAlignment="1" applyProtection="1">
      <alignment horizontal="center" vertical="center" wrapText="1"/>
      <protection hidden="1"/>
    </xf>
    <xf numFmtId="164" fontId="9" fillId="35" borderId="35" xfId="4" applyNumberFormat="1" applyFont="1" applyFill="1" applyBorder="1" applyAlignment="1" applyProtection="1">
      <alignment horizontal="center" vertical="center"/>
      <protection locked="0"/>
    </xf>
    <xf numFmtId="9" fontId="3" fillId="35" borderId="35" xfId="1"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35" xfId="0" applyFont="1" applyBorder="1" applyAlignment="1" applyProtection="1">
      <alignment horizontal="left" vertical="center" wrapText="1"/>
      <protection hidden="1"/>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2"/>
  <sheetViews>
    <sheetView showGridLines="0" tabSelected="1" view="pageBreakPreview" topLeftCell="A6" zoomScale="90" zoomScaleNormal="70" zoomScaleSheetLayoutView="90" zoomScalePageLayoutView="55" workbookViewId="0">
      <selection activeCell="F15" sqref="F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05"/>
      <c r="B2" s="106" t="s">
        <v>0</v>
      </c>
      <c r="C2" s="106"/>
      <c r="D2" s="106"/>
      <c r="E2" s="106"/>
      <c r="F2" s="106"/>
      <c r="G2" s="106"/>
      <c r="H2" s="106"/>
      <c r="I2" s="106"/>
      <c r="J2" s="106"/>
      <c r="K2" s="106"/>
      <c r="L2" s="106"/>
      <c r="M2" s="106"/>
      <c r="N2" s="107" t="s">
        <v>80</v>
      </c>
      <c r="O2" s="107"/>
    </row>
    <row r="3" spans="1:15" ht="15.75" customHeight="1" x14ac:dyDescent="0.25">
      <c r="A3" s="105"/>
      <c r="B3" s="106" t="s">
        <v>2</v>
      </c>
      <c r="C3" s="106"/>
      <c r="D3" s="106"/>
      <c r="E3" s="106"/>
      <c r="F3" s="106"/>
      <c r="G3" s="106"/>
      <c r="H3" s="106"/>
      <c r="I3" s="106"/>
      <c r="J3" s="106"/>
      <c r="K3" s="106"/>
      <c r="L3" s="106"/>
      <c r="M3" s="106"/>
      <c r="N3" s="107" t="s">
        <v>77</v>
      </c>
      <c r="O3" s="107"/>
    </row>
    <row r="4" spans="1:15" ht="16.5" customHeight="1" x14ac:dyDescent="0.25">
      <c r="A4" s="105"/>
      <c r="B4" s="106" t="s">
        <v>3</v>
      </c>
      <c r="C4" s="106"/>
      <c r="D4" s="106"/>
      <c r="E4" s="106"/>
      <c r="F4" s="106"/>
      <c r="G4" s="106"/>
      <c r="H4" s="106"/>
      <c r="I4" s="106"/>
      <c r="J4" s="106"/>
      <c r="K4" s="106"/>
      <c r="L4" s="106"/>
      <c r="M4" s="106"/>
      <c r="N4" s="107" t="s">
        <v>79</v>
      </c>
      <c r="O4" s="107"/>
    </row>
    <row r="5" spans="1:15" ht="15" customHeight="1" x14ac:dyDescent="0.25">
      <c r="A5" s="105"/>
      <c r="B5" s="106"/>
      <c r="C5" s="106"/>
      <c r="D5" s="106"/>
      <c r="E5" s="106"/>
      <c r="F5" s="106"/>
      <c r="G5" s="106"/>
      <c r="H5" s="106"/>
      <c r="I5" s="106"/>
      <c r="J5" s="106"/>
      <c r="K5" s="106"/>
      <c r="L5" s="106"/>
      <c r="M5" s="106"/>
      <c r="N5" s="107" t="s">
        <v>4</v>
      </c>
      <c r="O5" s="107"/>
    </row>
    <row r="7" spans="1:15" x14ac:dyDescent="0.25">
      <c r="A7" s="5" t="s">
        <v>5</v>
      </c>
    </row>
    <row r="8" spans="1:15" ht="9.9499999999999993" customHeight="1" x14ac:dyDescent="0.25">
      <c r="A8" s="6"/>
    </row>
    <row r="9" spans="1:15" ht="30" customHeight="1" x14ac:dyDescent="0.25">
      <c r="A9" s="91" t="s">
        <v>6</v>
      </c>
      <c r="B9" s="92"/>
      <c r="D9" s="97" t="s">
        <v>7</v>
      </c>
      <c r="E9" s="98"/>
      <c r="F9" s="87"/>
      <c r="G9" s="88"/>
      <c r="H9" s="88"/>
      <c r="I9" s="89"/>
      <c r="K9" s="97" t="s">
        <v>8</v>
      </c>
      <c r="L9" s="98"/>
      <c r="M9" s="103"/>
      <c r="N9" s="104"/>
    </row>
    <row r="10" spans="1:15" ht="8.25" customHeight="1" x14ac:dyDescent="0.25">
      <c r="A10" s="93"/>
      <c r="B10" s="94"/>
      <c r="C10" s="7"/>
      <c r="E10" s="8"/>
      <c r="F10" s="8"/>
      <c r="M10" s="8"/>
      <c r="N10" s="2"/>
    </row>
    <row r="11" spans="1:15" ht="30" customHeight="1" x14ac:dyDescent="0.25">
      <c r="A11" s="95"/>
      <c r="B11" s="96"/>
      <c r="D11" s="97" t="s">
        <v>9</v>
      </c>
      <c r="E11" s="98"/>
      <c r="F11" s="87"/>
      <c r="G11" s="88"/>
      <c r="H11" s="88"/>
      <c r="I11" s="89"/>
      <c r="K11" s="97" t="s">
        <v>10</v>
      </c>
      <c r="L11" s="98"/>
      <c r="M11" s="101"/>
      <c r="N11" s="102"/>
      <c r="O11" s="20"/>
    </row>
    <row r="12" spans="1:15" ht="9.9499999999999993" customHeight="1" thickBot="1" x14ac:dyDescent="0.3">
      <c r="A12" s="19"/>
      <c r="B12" s="21"/>
      <c r="C12" s="17"/>
      <c r="D12" s="19"/>
      <c r="E12" s="21"/>
      <c r="F12" s="21"/>
      <c r="G12" s="21"/>
      <c r="H12" s="19"/>
      <c r="I12" s="22"/>
      <c r="J12" s="18"/>
      <c r="K12" s="18"/>
      <c r="L12" s="18"/>
      <c r="N12" s="23"/>
      <c r="O12" s="23"/>
    </row>
    <row r="13" spans="1:15" s="9" customFormat="1" ht="111.75" customHeight="1" x14ac:dyDescent="0.25">
      <c r="A13" s="24" t="s">
        <v>11</v>
      </c>
      <c r="B13" s="25" t="s">
        <v>12</v>
      </c>
      <c r="C13" s="25" t="s">
        <v>13</v>
      </c>
      <c r="D13" s="25" t="s">
        <v>14</v>
      </c>
      <c r="E13" s="25" t="s">
        <v>15</v>
      </c>
      <c r="F13" s="26" t="s">
        <v>16</v>
      </c>
      <c r="G13" s="26" t="s">
        <v>17</v>
      </c>
      <c r="H13" s="26" t="s">
        <v>18</v>
      </c>
      <c r="I13" s="26" t="s">
        <v>19</v>
      </c>
      <c r="J13" s="26" t="s">
        <v>20</v>
      </c>
      <c r="K13" s="26" t="s">
        <v>21</v>
      </c>
      <c r="L13" s="26" t="s">
        <v>22</v>
      </c>
      <c r="M13" s="26" t="s">
        <v>23</v>
      </c>
      <c r="N13" s="26" t="s">
        <v>24</v>
      </c>
      <c r="O13" s="27" t="s">
        <v>25</v>
      </c>
    </row>
    <row r="14" spans="1:15" s="9" customFormat="1" ht="84" customHeight="1" x14ac:dyDescent="0.25">
      <c r="A14" s="28">
        <v>1</v>
      </c>
      <c r="B14" s="34" t="s">
        <v>81</v>
      </c>
      <c r="C14" s="13"/>
      <c r="D14" s="10">
        <v>1</v>
      </c>
      <c r="E14" s="14" t="s">
        <v>164</v>
      </c>
      <c r="F14" s="15"/>
      <c r="G14" s="12"/>
      <c r="H14" s="1">
        <f>+ROUND(F14*G14,0)</f>
        <v>0</v>
      </c>
      <c r="I14" s="12"/>
      <c r="J14" s="1">
        <f t="shared" ref="J14:J96" si="0">ROUND(F14*I14,0)</f>
        <v>0</v>
      </c>
      <c r="K14" s="1">
        <f t="shared" ref="K14:K96" si="1">ROUND(F14+H14+J14,0)</f>
        <v>0</v>
      </c>
      <c r="L14" s="1">
        <f t="shared" ref="L14:L96" si="2">ROUND(F14*D14,0)</f>
        <v>0</v>
      </c>
      <c r="M14" s="1">
        <f t="shared" ref="M14:M96" si="3">ROUND(L14*G14,0)</f>
        <v>0</v>
      </c>
      <c r="N14" s="1">
        <f t="shared" ref="N14:N96" si="4">ROUND(L14*I14,0)</f>
        <v>0</v>
      </c>
      <c r="O14" s="29">
        <f t="shared" ref="O14:O96" si="5">ROUND(L14+N14+M14,0)</f>
        <v>0</v>
      </c>
    </row>
    <row r="15" spans="1:15" s="9" customFormat="1" ht="51" customHeight="1" x14ac:dyDescent="0.25">
      <c r="A15" s="28">
        <v>2</v>
      </c>
      <c r="B15" s="34" t="s">
        <v>82</v>
      </c>
      <c r="C15" s="13"/>
      <c r="D15" s="10">
        <v>1</v>
      </c>
      <c r="E15" s="14" t="s">
        <v>164</v>
      </c>
      <c r="F15" s="15"/>
      <c r="G15" s="12"/>
      <c r="H15" s="1">
        <f t="shared" ref="H15:H94" si="6">+ROUND(F15*G15,0)</f>
        <v>0</v>
      </c>
      <c r="I15" s="12"/>
      <c r="J15" s="1">
        <f t="shared" ref="J15:J94" si="7">ROUND(F15*I15,0)</f>
        <v>0</v>
      </c>
      <c r="K15" s="1">
        <f t="shared" ref="K15:K94" si="8">ROUND(F15+H15+J15,0)</f>
        <v>0</v>
      </c>
      <c r="L15" s="1">
        <f t="shared" ref="L15:L94" si="9">ROUND(F15*D15,0)</f>
        <v>0</v>
      </c>
      <c r="M15" s="1">
        <f t="shared" ref="M15:M94" si="10">ROUND(L15*G15,0)</f>
        <v>0</v>
      </c>
      <c r="N15" s="1">
        <f t="shared" ref="N15:N94" si="11">ROUND(L15*I15,0)</f>
        <v>0</v>
      </c>
      <c r="O15" s="29">
        <f t="shared" ref="O15:O94" si="12">ROUND(L15+N15+M15,0)</f>
        <v>0</v>
      </c>
    </row>
    <row r="16" spans="1:15" s="9" customFormat="1" ht="51" customHeight="1" x14ac:dyDescent="0.25">
      <c r="A16" s="28">
        <v>3</v>
      </c>
      <c r="B16" s="34" t="s">
        <v>83</v>
      </c>
      <c r="C16" s="13"/>
      <c r="D16" s="10">
        <v>1</v>
      </c>
      <c r="E16" s="14" t="s">
        <v>164</v>
      </c>
      <c r="F16" s="15"/>
      <c r="G16" s="12"/>
      <c r="H16" s="1">
        <f t="shared" ref="H16:H88" si="13">+ROUND(F16*G16,0)</f>
        <v>0</v>
      </c>
      <c r="I16" s="12"/>
      <c r="J16" s="1">
        <f t="shared" ref="J16:J88" si="14">ROUND(F16*I16,0)</f>
        <v>0</v>
      </c>
      <c r="K16" s="1">
        <f t="shared" ref="K16:K88" si="15">ROUND(F16+H16+J16,0)</f>
        <v>0</v>
      </c>
      <c r="L16" s="1">
        <f t="shared" ref="L16:L88" si="16">ROUND(F16*D16,0)</f>
        <v>0</v>
      </c>
      <c r="M16" s="1">
        <f t="shared" ref="M16:M88" si="17">ROUND(L16*G16,0)</f>
        <v>0</v>
      </c>
      <c r="N16" s="1">
        <f t="shared" ref="N16:N88" si="18">ROUND(L16*I16,0)</f>
        <v>0</v>
      </c>
      <c r="O16" s="29">
        <f t="shared" ref="O16:O88" si="19">ROUND(L16+N16+M16,0)</f>
        <v>0</v>
      </c>
    </row>
    <row r="17" spans="1:15" s="9" customFormat="1" ht="88.5" customHeight="1" x14ac:dyDescent="0.25">
      <c r="A17" s="28">
        <v>4</v>
      </c>
      <c r="B17" s="34" t="s">
        <v>84</v>
      </c>
      <c r="C17" s="13"/>
      <c r="D17" s="10">
        <v>1</v>
      </c>
      <c r="E17" s="14" t="s">
        <v>164</v>
      </c>
      <c r="F17" s="15"/>
      <c r="G17" s="12"/>
      <c r="H17" s="1">
        <f t="shared" si="13"/>
        <v>0</v>
      </c>
      <c r="I17" s="12"/>
      <c r="J17" s="1">
        <f t="shared" si="14"/>
        <v>0</v>
      </c>
      <c r="K17" s="1">
        <f t="shared" si="15"/>
        <v>0</v>
      </c>
      <c r="L17" s="1">
        <f t="shared" si="16"/>
        <v>0</v>
      </c>
      <c r="M17" s="1">
        <f t="shared" si="17"/>
        <v>0</v>
      </c>
      <c r="N17" s="1">
        <f t="shared" si="18"/>
        <v>0</v>
      </c>
      <c r="O17" s="29">
        <f t="shared" si="19"/>
        <v>0</v>
      </c>
    </row>
    <row r="18" spans="1:15" s="9" customFormat="1" ht="108" customHeight="1" x14ac:dyDescent="0.25">
      <c r="A18" s="28">
        <v>5</v>
      </c>
      <c r="B18" s="34" t="s">
        <v>85</v>
      </c>
      <c r="C18" s="13"/>
      <c r="D18" s="10">
        <v>1</v>
      </c>
      <c r="E18" s="14" t="s">
        <v>164</v>
      </c>
      <c r="F18" s="15"/>
      <c r="G18" s="12"/>
      <c r="H18" s="1">
        <f t="shared" si="13"/>
        <v>0</v>
      </c>
      <c r="I18" s="12"/>
      <c r="J18" s="1">
        <f t="shared" si="14"/>
        <v>0</v>
      </c>
      <c r="K18" s="1">
        <f t="shared" si="15"/>
        <v>0</v>
      </c>
      <c r="L18" s="1">
        <f t="shared" si="16"/>
        <v>0</v>
      </c>
      <c r="M18" s="1">
        <f t="shared" si="17"/>
        <v>0</v>
      </c>
      <c r="N18" s="1">
        <f t="shared" si="18"/>
        <v>0</v>
      </c>
      <c r="O18" s="29">
        <f t="shared" si="19"/>
        <v>0</v>
      </c>
    </row>
    <row r="19" spans="1:15" s="9" customFormat="1" ht="405" customHeight="1" x14ac:dyDescent="0.25">
      <c r="A19" s="28">
        <v>6</v>
      </c>
      <c r="B19" s="65" t="s">
        <v>163</v>
      </c>
      <c r="C19" s="13"/>
      <c r="D19" s="10">
        <v>1</v>
      </c>
      <c r="E19" s="14" t="s">
        <v>164</v>
      </c>
      <c r="F19" s="15"/>
      <c r="G19" s="12"/>
      <c r="H19" s="1">
        <f t="shared" si="13"/>
        <v>0</v>
      </c>
      <c r="I19" s="12"/>
      <c r="J19" s="1">
        <f t="shared" si="14"/>
        <v>0</v>
      </c>
      <c r="K19" s="1">
        <f t="shared" si="15"/>
        <v>0</v>
      </c>
      <c r="L19" s="1">
        <f t="shared" si="16"/>
        <v>0</v>
      </c>
      <c r="M19" s="1">
        <f t="shared" si="17"/>
        <v>0</v>
      </c>
      <c r="N19" s="1">
        <f t="shared" si="18"/>
        <v>0</v>
      </c>
      <c r="O19" s="29">
        <f t="shared" si="19"/>
        <v>0</v>
      </c>
    </row>
    <row r="20" spans="1:15" s="9" customFormat="1" ht="114.75" customHeight="1" x14ac:dyDescent="0.25">
      <c r="A20" s="28">
        <v>7</v>
      </c>
      <c r="B20" s="34" t="s">
        <v>86</v>
      </c>
      <c r="C20" s="13"/>
      <c r="D20" s="10">
        <v>1</v>
      </c>
      <c r="E20" s="14" t="s">
        <v>164</v>
      </c>
      <c r="F20" s="15"/>
      <c r="G20" s="12"/>
      <c r="H20" s="1">
        <f t="shared" si="13"/>
        <v>0</v>
      </c>
      <c r="I20" s="12"/>
      <c r="J20" s="1">
        <f t="shared" si="14"/>
        <v>0</v>
      </c>
      <c r="K20" s="1">
        <f t="shared" si="15"/>
        <v>0</v>
      </c>
      <c r="L20" s="1">
        <f t="shared" si="16"/>
        <v>0</v>
      </c>
      <c r="M20" s="1">
        <f t="shared" si="17"/>
        <v>0</v>
      </c>
      <c r="N20" s="1">
        <f t="shared" si="18"/>
        <v>0</v>
      </c>
      <c r="O20" s="29">
        <f t="shared" si="19"/>
        <v>0</v>
      </c>
    </row>
    <row r="21" spans="1:15" s="9" customFormat="1" ht="160.5" customHeight="1" x14ac:dyDescent="0.25">
      <c r="A21" s="28">
        <v>8</v>
      </c>
      <c r="B21" s="34" t="s">
        <v>87</v>
      </c>
      <c r="C21" s="13"/>
      <c r="D21" s="10">
        <v>1</v>
      </c>
      <c r="E21" s="14" t="s">
        <v>164</v>
      </c>
      <c r="F21" s="15"/>
      <c r="G21" s="12"/>
      <c r="H21" s="1">
        <f t="shared" si="13"/>
        <v>0</v>
      </c>
      <c r="I21" s="12"/>
      <c r="J21" s="1">
        <f t="shared" si="14"/>
        <v>0</v>
      </c>
      <c r="K21" s="1">
        <f t="shared" si="15"/>
        <v>0</v>
      </c>
      <c r="L21" s="1">
        <f t="shared" si="16"/>
        <v>0</v>
      </c>
      <c r="M21" s="1">
        <f t="shared" si="17"/>
        <v>0</v>
      </c>
      <c r="N21" s="1">
        <f t="shared" si="18"/>
        <v>0</v>
      </c>
      <c r="O21" s="29">
        <f t="shared" si="19"/>
        <v>0</v>
      </c>
    </row>
    <row r="22" spans="1:15" s="9" customFormat="1" ht="51" customHeight="1" x14ac:dyDescent="0.25">
      <c r="A22" s="28">
        <v>9</v>
      </c>
      <c r="B22" s="34" t="s">
        <v>88</v>
      </c>
      <c r="C22" s="13"/>
      <c r="D22" s="10">
        <v>1</v>
      </c>
      <c r="E22" s="14" t="s">
        <v>164</v>
      </c>
      <c r="F22" s="15"/>
      <c r="G22" s="12"/>
      <c r="H22" s="1">
        <f t="shared" si="13"/>
        <v>0</v>
      </c>
      <c r="I22" s="12"/>
      <c r="J22" s="1">
        <f t="shared" si="14"/>
        <v>0</v>
      </c>
      <c r="K22" s="1">
        <f t="shared" si="15"/>
        <v>0</v>
      </c>
      <c r="L22" s="1">
        <f t="shared" si="16"/>
        <v>0</v>
      </c>
      <c r="M22" s="1">
        <f t="shared" si="17"/>
        <v>0</v>
      </c>
      <c r="N22" s="1">
        <f t="shared" si="18"/>
        <v>0</v>
      </c>
      <c r="O22" s="29">
        <f t="shared" si="19"/>
        <v>0</v>
      </c>
    </row>
    <row r="23" spans="1:15" s="9" customFormat="1" ht="112.5" customHeight="1" x14ac:dyDescent="0.25">
      <c r="A23" s="28">
        <v>10</v>
      </c>
      <c r="B23" s="34" t="s">
        <v>89</v>
      </c>
      <c r="C23" s="13"/>
      <c r="D23" s="10">
        <v>1</v>
      </c>
      <c r="E23" s="14" t="s">
        <v>164</v>
      </c>
      <c r="F23" s="15"/>
      <c r="G23" s="12"/>
      <c r="H23" s="1">
        <f t="shared" si="13"/>
        <v>0</v>
      </c>
      <c r="I23" s="12"/>
      <c r="J23" s="1">
        <f t="shared" si="14"/>
        <v>0</v>
      </c>
      <c r="K23" s="1">
        <f t="shared" si="15"/>
        <v>0</v>
      </c>
      <c r="L23" s="1">
        <f t="shared" si="16"/>
        <v>0</v>
      </c>
      <c r="M23" s="1">
        <f t="shared" si="17"/>
        <v>0</v>
      </c>
      <c r="N23" s="1">
        <f t="shared" si="18"/>
        <v>0</v>
      </c>
      <c r="O23" s="29">
        <f t="shared" si="19"/>
        <v>0</v>
      </c>
    </row>
    <row r="24" spans="1:15" s="9" customFormat="1" ht="135" customHeight="1" x14ac:dyDescent="0.25">
      <c r="A24" s="28">
        <v>11</v>
      </c>
      <c r="B24" s="34" t="s">
        <v>90</v>
      </c>
      <c r="C24" s="13"/>
      <c r="D24" s="10">
        <v>1</v>
      </c>
      <c r="E24" s="14" t="s">
        <v>164</v>
      </c>
      <c r="F24" s="15"/>
      <c r="G24" s="12"/>
      <c r="H24" s="1">
        <f t="shared" si="13"/>
        <v>0</v>
      </c>
      <c r="I24" s="12"/>
      <c r="J24" s="1">
        <f t="shared" si="14"/>
        <v>0</v>
      </c>
      <c r="K24" s="1">
        <f t="shared" si="15"/>
        <v>0</v>
      </c>
      <c r="L24" s="1">
        <f t="shared" si="16"/>
        <v>0</v>
      </c>
      <c r="M24" s="1">
        <f t="shared" si="17"/>
        <v>0</v>
      </c>
      <c r="N24" s="1">
        <f t="shared" si="18"/>
        <v>0</v>
      </c>
      <c r="O24" s="29">
        <f t="shared" si="19"/>
        <v>0</v>
      </c>
    </row>
    <row r="25" spans="1:15" s="9" customFormat="1" ht="115.5" customHeight="1" x14ac:dyDescent="0.25">
      <c r="A25" s="28">
        <v>12</v>
      </c>
      <c r="B25" s="34" t="s">
        <v>91</v>
      </c>
      <c r="C25" s="13"/>
      <c r="D25" s="10">
        <v>1</v>
      </c>
      <c r="E25" s="14" t="s">
        <v>164</v>
      </c>
      <c r="F25" s="15"/>
      <c r="G25" s="12"/>
      <c r="H25" s="1">
        <f t="shared" si="13"/>
        <v>0</v>
      </c>
      <c r="I25" s="12"/>
      <c r="J25" s="1">
        <f t="shared" si="14"/>
        <v>0</v>
      </c>
      <c r="K25" s="1">
        <f t="shared" si="15"/>
        <v>0</v>
      </c>
      <c r="L25" s="1">
        <f t="shared" si="16"/>
        <v>0</v>
      </c>
      <c r="M25" s="1">
        <f t="shared" si="17"/>
        <v>0</v>
      </c>
      <c r="N25" s="1">
        <f t="shared" si="18"/>
        <v>0</v>
      </c>
      <c r="O25" s="29">
        <f t="shared" si="19"/>
        <v>0</v>
      </c>
    </row>
    <row r="26" spans="1:15" s="9" customFormat="1" ht="124.5" customHeight="1" x14ac:dyDescent="0.25">
      <c r="A26" s="28">
        <v>13</v>
      </c>
      <c r="B26" s="34" t="s">
        <v>92</v>
      </c>
      <c r="C26" s="13"/>
      <c r="D26" s="10">
        <v>1</v>
      </c>
      <c r="E26" s="14" t="s">
        <v>164</v>
      </c>
      <c r="F26" s="15"/>
      <c r="G26" s="12"/>
      <c r="H26" s="1">
        <f t="shared" si="13"/>
        <v>0</v>
      </c>
      <c r="I26" s="12"/>
      <c r="J26" s="1">
        <f t="shared" si="14"/>
        <v>0</v>
      </c>
      <c r="K26" s="1">
        <f t="shared" si="15"/>
        <v>0</v>
      </c>
      <c r="L26" s="1">
        <f t="shared" si="16"/>
        <v>0</v>
      </c>
      <c r="M26" s="1">
        <f t="shared" si="17"/>
        <v>0</v>
      </c>
      <c r="N26" s="1">
        <f t="shared" si="18"/>
        <v>0</v>
      </c>
      <c r="O26" s="29">
        <f t="shared" si="19"/>
        <v>0</v>
      </c>
    </row>
    <row r="27" spans="1:15" s="9" customFormat="1" ht="115.5" customHeight="1" x14ac:dyDescent="0.25">
      <c r="A27" s="28">
        <v>14</v>
      </c>
      <c r="B27" s="34" t="s">
        <v>93</v>
      </c>
      <c r="C27" s="13"/>
      <c r="D27" s="10">
        <v>1</v>
      </c>
      <c r="E27" s="14" t="s">
        <v>164</v>
      </c>
      <c r="F27" s="15"/>
      <c r="G27" s="12"/>
      <c r="H27" s="1">
        <f t="shared" si="13"/>
        <v>0</v>
      </c>
      <c r="I27" s="12"/>
      <c r="J27" s="1">
        <f t="shared" si="14"/>
        <v>0</v>
      </c>
      <c r="K27" s="1">
        <f t="shared" si="15"/>
        <v>0</v>
      </c>
      <c r="L27" s="1">
        <f t="shared" si="16"/>
        <v>0</v>
      </c>
      <c r="M27" s="1">
        <f t="shared" si="17"/>
        <v>0</v>
      </c>
      <c r="N27" s="1">
        <f t="shared" si="18"/>
        <v>0</v>
      </c>
      <c r="O27" s="29">
        <f t="shared" si="19"/>
        <v>0</v>
      </c>
    </row>
    <row r="28" spans="1:15" s="9" customFormat="1" ht="152.25" customHeight="1" x14ac:dyDescent="0.25">
      <c r="A28" s="28">
        <v>15</v>
      </c>
      <c r="B28" s="34" t="s">
        <v>94</v>
      </c>
      <c r="C28" s="13"/>
      <c r="D28" s="10">
        <v>1</v>
      </c>
      <c r="E28" s="14" t="s">
        <v>164</v>
      </c>
      <c r="F28" s="15"/>
      <c r="G28" s="12"/>
      <c r="H28" s="1">
        <f t="shared" si="13"/>
        <v>0</v>
      </c>
      <c r="I28" s="12"/>
      <c r="J28" s="1">
        <f t="shared" si="14"/>
        <v>0</v>
      </c>
      <c r="K28" s="1">
        <f t="shared" si="15"/>
        <v>0</v>
      </c>
      <c r="L28" s="1">
        <f t="shared" si="16"/>
        <v>0</v>
      </c>
      <c r="M28" s="1">
        <f t="shared" si="17"/>
        <v>0</v>
      </c>
      <c r="N28" s="1">
        <f t="shared" si="18"/>
        <v>0</v>
      </c>
      <c r="O28" s="29">
        <f t="shared" si="19"/>
        <v>0</v>
      </c>
    </row>
    <row r="29" spans="1:15" s="9" customFormat="1" ht="213" customHeight="1" x14ac:dyDescent="0.25">
      <c r="A29" s="28">
        <v>16</v>
      </c>
      <c r="B29" s="34" t="s">
        <v>95</v>
      </c>
      <c r="C29" s="13"/>
      <c r="D29" s="10">
        <v>1</v>
      </c>
      <c r="E29" s="14" t="s">
        <v>164</v>
      </c>
      <c r="F29" s="15"/>
      <c r="G29" s="12"/>
      <c r="H29" s="1">
        <f t="shared" si="13"/>
        <v>0</v>
      </c>
      <c r="I29" s="12"/>
      <c r="J29" s="1">
        <f t="shared" si="14"/>
        <v>0</v>
      </c>
      <c r="K29" s="1">
        <f t="shared" si="15"/>
        <v>0</v>
      </c>
      <c r="L29" s="1">
        <f t="shared" si="16"/>
        <v>0</v>
      </c>
      <c r="M29" s="1">
        <f t="shared" si="17"/>
        <v>0</v>
      </c>
      <c r="N29" s="1">
        <f t="shared" si="18"/>
        <v>0</v>
      </c>
      <c r="O29" s="29">
        <f t="shared" si="19"/>
        <v>0</v>
      </c>
    </row>
    <row r="30" spans="1:15" s="9" customFormat="1" ht="78" customHeight="1" x14ac:dyDescent="0.25">
      <c r="A30" s="28">
        <v>17</v>
      </c>
      <c r="B30" s="34" t="s">
        <v>96</v>
      </c>
      <c r="C30" s="13"/>
      <c r="D30" s="10">
        <v>1</v>
      </c>
      <c r="E30" s="14" t="s">
        <v>164</v>
      </c>
      <c r="F30" s="15"/>
      <c r="G30" s="12"/>
      <c r="H30" s="1">
        <f t="shared" si="13"/>
        <v>0</v>
      </c>
      <c r="I30" s="12"/>
      <c r="J30" s="1">
        <f t="shared" si="14"/>
        <v>0</v>
      </c>
      <c r="K30" s="1">
        <f t="shared" si="15"/>
        <v>0</v>
      </c>
      <c r="L30" s="1">
        <f t="shared" si="16"/>
        <v>0</v>
      </c>
      <c r="M30" s="1">
        <f t="shared" si="17"/>
        <v>0</v>
      </c>
      <c r="N30" s="1">
        <f t="shared" si="18"/>
        <v>0</v>
      </c>
      <c r="O30" s="29">
        <f t="shared" si="19"/>
        <v>0</v>
      </c>
    </row>
    <row r="31" spans="1:15" s="9" customFormat="1" ht="68.25" customHeight="1" x14ac:dyDescent="0.25">
      <c r="A31" s="28">
        <v>18</v>
      </c>
      <c r="B31" s="34" t="s">
        <v>97</v>
      </c>
      <c r="C31" s="13"/>
      <c r="D31" s="10">
        <v>1</v>
      </c>
      <c r="E31" s="14" t="s">
        <v>164</v>
      </c>
      <c r="F31" s="15"/>
      <c r="G31" s="12"/>
      <c r="H31" s="1">
        <f t="shared" si="13"/>
        <v>0</v>
      </c>
      <c r="I31" s="12"/>
      <c r="J31" s="1">
        <f t="shared" si="14"/>
        <v>0</v>
      </c>
      <c r="K31" s="1">
        <f t="shared" si="15"/>
        <v>0</v>
      </c>
      <c r="L31" s="1">
        <f t="shared" si="16"/>
        <v>0</v>
      </c>
      <c r="M31" s="1">
        <f t="shared" si="17"/>
        <v>0</v>
      </c>
      <c r="N31" s="1">
        <f t="shared" si="18"/>
        <v>0</v>
      </c>
      <c r="O31" s="29">
        <f t="shared" si="19"/>
        <v>0</v>
      </c>
    </row>
    <row r="32" spans="1:15" s="9" customFormat="1" ht="72.75" customHeight="1" x14ac:dyDescent="0.25">
      <c r="A32" s="28">
        <v>19</v>
      </c>
      <c r="B32" s="34" t="s">
        <v>98</v>
      </c>
      <c r="C32" s="13"/>
      <c r="D32" s="10">
        <v>1</v>
      </c>
      <c r="E32" s="14" t="s">
        <v>164</v>
      </c>
      <c r="F32" s="15"/>
      <c r="G32" s="12"/>
      <c r="H32" s="1">
        <f t="shared" si="13"/>
        <v>0</v>
      </c>
      <c r="I32" s="12"/>
      <c r="J32" s="1">
        <f t="shared" si="14"/>
        <v>0</v>
      </c>
      <c r="K32" s="1">
        <f t="shared" si="15"/>
        <v>0</v>
      </c>
      <c r="L32" s="1">
        <f t="shared" si="16"/>
        <v>0</v>
      </c>
      <c r="M32" s="1">
        <f t="shared" si="17"/>
        <v>0</v>
      </c>
      <c r="N32" s="1">
        <f t="shared" si="18"/>
        <v>0</v>
      </c>
      <c r="O32" s="29">
        <f t="shared" si="19"/>
        <v>0</v>
      </c>
    </row>
    <row r="33" spans="1:15" s="9" customFormat="1" ht="76.5" customHeight="1" x14ac:dyDescent="0.25">
      <c r="A33" s="28">
        <v>20</v>
      </c>
      <c r="B33" s="34" t="s">
        <v>99</v>
      </c>
      <c r="C33" s="13"/>
      <c r="D33" s="10">
        <v>1</v>
      </c>
      <c r="E33" s="14" t="s">
        <v>164</v>
      </c>
      <c r="F33" s="15"/>
      <c r="G33" s="12"/>
      <c r="H33" s="1">
        <f t="shared" si="13"/>
        <v>0</v>
      </c>
      <c r="I33" s="12"/>
      <c r="J33" s="1">
        <f t="shared" si="14"/>
        <v>0</v>
      </c>
      <c r="K33" s="1">
        <f t="shared" si="15"/>
        <v>0</v>
      </c>
      <c r="L33" s="1">
        <f t="shared" si="16"/>
        <v>0</v>
      </c>
      <c r="M33" s="1">
        <f t="shared" si="17"/>
        <v>0</v>
      </c>
      <c r="N33" s="1">
        <f t="shared" si="18"/>
        <v>0</v>
      </c>
      <c r="O33" s="29">
        <f t="shared" si="19"/>
        <v>0</v>
      </c>
    </row>
    <row r="34" spans="1:15" s="9" customFormat="1" ht="106.5" customHeight="1" x14ac:dyDescent="0.25">
      <c r="A34" s="28">
        <v>21</v>
      </c>
      <c r="B34" s="34" t="s">
        <v>100</v>
      </c>
      <c r="C34" s="13"/>
      <c r="D34" s="10">
        <v>1</v>
      </c>
      <c r="E34" s="14" t="s">
        <v>164</v>
      </c>
      <c r="F34" s="15"/>
      <c r="G34" s="12"/>
      <c r="H34" s="1">
        <f t="shared" si="13"/>
        <v>0</v>
      </c>
      <c r="I34" s="12"/>
      <c r="J34" s="1">
        <f t="shared" si="14"/>
        <v>0</v>
      </c>
      <c r="K34" s="1">
        <f t="shared" si="15"/>
        <v>0</v>
      </c>
      <c r="L34" s="1">
        <f t="shared" si="16"/>
        <v>0</v>
      </c>
      <c r="M34" s="1">
        <f t="shared" si="17"/>
        <v>0</v>
      </c>
      <c r="N34" s="1">
        <f t="shared" si="18"/>
        <v>0</v>
      </c>
      <c r="O34" s="29">
        <f t="shared" si="19"/>
        <v>0</v>
      </c>
    </row>
    <row r="35" spans="1:15" s="9" customFormat="1" ht="75.75" customHeight="1" x14ac:dyDescent="0.25">
      <c r="A35" s="28">
        <v>22</v>
      </c>
      <c r="B35" s="34" t="s">
        <v>101</v>
      </c>
      <c r="C35" s="13"/>
      <c r="D35" s="10">
        <v>1</v>
      </c>
      <c r="E35" s="14" t="s">
        <v>164</v>
      </c>
      <c r="F35" s="15"/>
      <c r="G35" s="12"/>
      <c r="H35" s="1">
        <f t="shared" si="13"/>
        <v>0</v>
      </c>
      <c r="I35" s="12"/>
      <c r="J35" s="1">
        <f t="shared" si="14"/>
        <v>0</v>
      </c>
      <c r="K35" s="1">
        <f t="shared" si="15"/>
        <v>0</v>
      </c>
      <c r="L35" s="1">
        <f t="shared" si="16"/>
        <v>0</v>
      </c>
      <c r="M35" s="1">
        <f t="shared" si="17"/>
        <v>0</v>
      </c>
      <c r="N35" s="1">
        <f t="shared" si="18"/>
        <v>0</v>
      </c>
      <c r="O35" s="29">
        <f t="shared" si="19"/>
        <v>0</v>
      </c>
    </row>
    <row r="36" spans="1:15" s="9" customFormat="1" ht="158.25" customHeight="1" x14ac:dyDescent="0.25">
      <c r="A36" s="28">
        <v>23</v>
      </c>
      <c r="B36" s="34" t="s">
        <v>102</v>
      </c>
      <c r="C36" s="13"/>
      <c r="D36" s="10">
        <v>1</v>
      </c>
      <c r="E36" s="14" t="s">
        <v>164</v>
      </c>
      <c r="F36" s="15"/>
      <c r="G36" s="12"/>
      <c r="H36" s="1">
        <f t="shared" si="13"/>
        <v>0</v>
      </c>
      <c r="I36" s="12"/>
      <c r="J36" s="1">
        <f t="shared" si="14"/>
        <v>0</v>
      </c>
      <c r="K36" s="1">
        <f t="shared" si="15"/>
        <v>0</v>
      </c>
      <c r="L36" s="1">
        <f t="shared" si="16"/>
        <v>0</v>
      </c>
      <c r="M36" s="1">
        <f t="shared" si="17"/>
        <v>0</v>
      </c>
      <c r="N36" s="1">
        <f t="shared" si="18"/>
        <v>0</v>
      </c>
      <c r="O36" s="29">
        <f t="shared" si="19"/>
        <v>0</v>
      </c>
    </row>
    <row r="37" spans="1:15" s="9" customFormat="1" ht="51" customHeight="1" x14ac:dyDescent="0.25">
      <c r="A37" s="28">
        <v>24</v>
      </c>
      <c r="B37" s="34" t="s">
        <v>103</v>
      </c>
      <c r="C37" s="13"/>
      <c r="D37" s="10">
        <v>1</v>
      </c>
      <c r="E37" s="14" t="s">
        <v>164</v>
      </c>
      <c r="F37" s="15"/>
      <c r="G37" s="12"/>
      <c r="H37" s="1">
        <f t="shared" si="13"/>
        <v>0</v>
      </c>
      <c r="I37" s="12"/>
      <c r="J37" s="1">
        <f t="shared" si="14"/>
        <v>0</v>
      </c>
      <c r="K37" s="1">
        <f t="shared" si="15"/>
        <v>0</v>
      </c>
      <c r="L37" s="1">
        <f t="shared" si="16"/>
        <v>0</v>
      </c>
      <c r="M37" s="1">
        <f t="shared" si="17"/>
        <v>0</v>
      </c>
      <c r="N37" s="1">
        <f t="shared" si="18"/>
        <v>0</v>
      </c>
      <c r="O37" s="29">
        <f t="shared" si="19"/>
        <v>0</v>
      </c>
    </row>
    <row r="38" spans="1:15" s="9" customFormat="1" ht="174" customHeight="1" x14ac:dyDescent="0.25">
      <c r="A38" s="28">
        <v>25</v>
      </c>
      <c r="B38" s="34" t="s">
        <v>104</v>
      </c>
      <c r="C38" s="13"/>
      <c r="D38" s="10">
        <v>1</v>
      </c>
      <c r="E38" s="14" t="s">
        <v>164</v>
      </c>
      <c r="F38" s="15"/>
      <c r="G38" s="12"/>
      <c r="H38" s="1">
        <f t="shared" si="13"/>
        <v>0</v>
      </c>
      <c r="I38" s="12"/>
      <c r="J38" s="1">
        <f t="shared" si="14"/>
        <v>0</v>
      </c>
      <c r="K38" s="1">
        <f t="shared" si="15"/>
        <v>0</v>
      </c>
      <c r="L38" s="1">
        <f t="shared" si="16"/>
        <v>0</v>
      </c>
      <c r="M38" s="1">
        <f t="shared" si="17"/>
        <v>0</v>
      </c>
      <c r="N38" s="1">
        <f t="shared" si="18"/>
        <v>0</v>
      </c>
      <c r="O38" s="29">
        <f t="shared" si="19"/>
        <v>0</v>
      </c>
    </row>
    <row r="39" spans="1:15" s="9" customFormat="1" ht="112.5" customHeight="1" x14ac:dyDescent="0.25">
      <c r="A39" s="28">
        <v>26</v>
      </c>
      <c r="B39" s="34" t="s">
        <v>105</v>
      </c>
      <c r="C39" s="13"/>
      <c r="D39" s="10">
        <v>1</v>
      </c>
      <c r="E39" s="14" t="s">
        <v>164</v>
      </c>
      <c r="F39" s="15"/>
      <c r="G39" s="12"/>
      <c r="H39" s="1">
        <f t="shared" si="13"/>
        <v>0</v>
      </c>
      <c r="I39" s="12"/>
      <c r="J39" s="1">
        <f t="shared" si="14"/>
        <v>0</v>
      </c>
      <c r="K39" s="1">
        <f t="shared" si="15"/>
        <v>0</v>
      </c>
      <c r="L39" s="1">
        <f t="shared" si="16"/>
        <v>0</v>
      </c>
      <c r="M39" s="1">
        <f t="shared" si="17"/>
        <v>0</v>
      </c>
      <c r="N39" s="1">
        <f t="shared" si="18"/>
        <v>0</v>
      </c>
      <c r="O39" s="29">
        <f t="shared" si="19"/>
        <v>0</v>
      </c>
    </row>
    <row r="40" spans="1:15" s="9" customFormat="1" ht="145.5" customHeight="1" x14ac:dyDescent="0.25">
      <c r="A40" s="28">
        <v>27</v>
      </c>
      <c r="B40" s="34" t="s">
        <v>106</v>
      </c>
      <c r="C40" s="13"/>
      <c r="D40" s="10">
        <v>1</v>
      </c>
      <c r="E40" s="14" t="s">
        <v>164</v>
      </c>
      <c r="F40" s="15"/>
      <c r="G40" s="12"/>
      <c r="H40" s="1">
        <f t="shared" si="13"/>
        <v>0</v>
      </c>
      <c r="I40" s="12"/>
      <c r="J40" s="1">
        <f t="shared" si="14"/>
        <v>0</v>
      </c>
      <c r="K40" s="1">
        <f t="shared" si="15"/>
        <v>0</v>
      </c>
      <c r="L40" s="1">
        <f t="shared" si="16"/>
        <v>0</v>
      </c>
      <c r="M40" s="1">
        <f t="shared" si="17"/>
        <v>0</v>
      </c>
      <c r="N40" s="1">
        <f t="shared" si="18"/>
        <v>0</v>
      </c>
      <c r="O40" s="29">
        <f t="shared" si="19"/>
        <v>0</v>
      </c>
    </row>
    <row r="41" spans="1:15" s="9" customFormat="1" ht="51" customHeight="1" x14ac:dyDescent="0.25">
      <c r="A41" s="28">
        <v>28</v>
      </c>
      <c r="B41" s="34" t="s">
        <v>107</v>
      </c>
      <c r="C41" s="13"/>
      <c r="D41" s="10">
        <v>1</v>
      </c>
      <c r="E41" s="14" t="s">
        <v>164</v>
      </c>
      <c r="F41" s="15"/>
      <c r="G41" s="12"/>
      <c r="H41" s="1">
        <f t="shared" si="13"/>
        <v>0</v>
      </c>
      <c r="I41" s="12"/>
      <c r="J41" s="1">
        <f t="shared" si="14"/>
        <v>0</v>
      </c>
      <c r="K41" s="1">
        <f t="shared" si="15"/>
        <v>0</v>
      </c>
      <c r="L41" s="1">
        <f t="shared" si="16"/>
        <v>0</v>
      </c>
      <c r="M41" s="1">
        <f t="shared" si="17"/>
        <v>0</v>
      </c>
      <c r="N41" s="1">
        <f t="shared" si="18"/>
        <v>0</v>
      </c>
      <c r="O41" s="29">
        <f t="shared" si="19"/>
        <v>0</v>
      </c>
    </row>
    <row r="42" spans="1:15" s="9" customFormat="1" ht="51" customHeight="1" x14ac:dyDescent="0.25">
      <c r="A42" s="28">
        <v>29</v>
      </c>
      <c r="B42" s="34" t="s">
        <v>108</v>
      </c>
      <c r="C42" s="13"/>
      <c r="D42" s="10">
        <v>1</v>
      </c>
      <c r="E42" s="14" t="s">
        <v>164</v>
      </c>
      <c r="F42" s="15"/>
      <c r="G42" s="12"/>
      <c r="H42" s="1">
        <f t="shared" si="13"/>
        <v>0</v>
      </c>
      <c r="I42" s="12"/>
      <c r="J42" s="1">
        <f t="shared" si="14"/>
        <v>0</v>
      </c>
      <c r="K42" s="1">
        <f t="shared" si="15"/>
        <v>0</v>
      </c>
      <c r="L42" s="1">
        <f t="shared" si="16"/>
        <v>0</v>
      </c>
      <c r="M42" s="1">
        <f t="shared" si="17"/>
        <v>0</v>
      </c>
      <c r="N42" s="1">
        <f t="shared" si="18"/>
        <v>0</v>
      </c>
      <c r="O42" s="29">
        <f t="shared" si="19"/>
        <v>0</v>
      </c>
    </row>
    <row r="43" spans="1:15" s="9" customFormat="1" ht="51" customHeight="1" x14ac:dyDescent="0.25">
      <c r="A43" s="28">
        <v>30</v>
      </c>
      <c r="B43" s="65" t="s">
        <v>109</v>
      </c>
      <c r="C43" s="13"/>
      <c r="D43" s="10">
        <v>1</v>
      </c>
      <c r="E43" s="14" t="s">
        <v>164</v>
      </c>
      <c r="F43" s="15"/>
      <c r="G43" s="12"/>
      <c r="H43" s="1">
        <f t="shared" ref="H43:H96" si="20">+ROUND(F43*G43,0)</f>
        <v>0</v>
      </c>
      <c r="I43" s="12"/>
      <c r="J43" s="1">
        <f t="shared" ref="J43:J96" si="21">ROUND(F43*I43,0)</f>
        <v>0</v>
      </c>
      <c r="K43" s="1">
        <f t="shared" ref="K43:K96" si="22">ROUND(F43+H43+J43,0)</f>
        <v>0</v>
      </c>
      <c r="L43" s="1">
        <f t="shared" ref="L43:L96" si="23">ROUND(F43*D43,0)</f>
        <v>0</v>
      </c>
      <c r="M43" s="1">
        <f t="shared" ref="M43:M96" si="24">ROUND(L43*G43,0)</f>
        <v>0</v>
      </c>
      <c r="N43" s="1">
        <f t="shared" ref="N43:N96" si="25">ROUND(L43*I43,0)</f>
        <v>0</v>
      </c>
      <c r="O43" s="29">
        <f t="shared" ref="O43:O96" si="26">ROUND(L43+N43+M43,0)</f>
        <v>0</v>
      </c>
    </row>
    <row r="44" spans="1:15" s="9" customFormat="1" ht="116.25" customHeight="1" x14ac:dyDescent="0.25">
      <c r="A44" s="28">
        <v>31</v>
      </c>
      <c r="B44" s="65" t="s">
        <v>110</v>
      </c>
      <c r="C44" s="13"/>
      <c r="D44" s="10">
        <v>1</v>
      </c>
      <c r="E44" s="14" t="s">
        <v>164</v>
      </c>
      <c r="F44" s="15"/>
      <c r="G44" s="12"/>
      <c r="H44" s="1">
        <f t="shared" si="20"/>
        <v>0</v>
      </c>
      <c r="I44" s="12"/>
      <c r="J44" s="1">
        <f t="shared" si="21"/>
        <v>0</v>
      </c>
      <c r="K44" s="1">
        <f t="shared" si="22"/>
        <v>0</v>
      </c>
      <c r="L44" s="1">
        <f t="shared" si="23"/>
        <v>0</v>
      </c>
      <c r="M44" s="1">
        <f t="shared" si="24"/>
        <v>0</v>
      </c>
      <c r="N44" s="1">
        <f t="shared" si="25"/>
        <v>0</v>
      </c>
      <c r="O44" s="29">
        <f t="shared" si="26"/>
        <v>0</v>
      </c>
    </row>
    <row r="45" spans="1:15" s="9" customFormat="1" ht="96" customHeight="1" x14ac:dyDescent="0.25">
      <c r="A45" s="28">
        <v>32</v>
      </c>
      <c r="B45" s="65" t="s">
        <v>111</v>
      </c>
      <c r="C45" s="13"/>
      <c r="D45" s="10">
        <v>1</v>
      </c>
      <c r="E45" s="14" t="s">
        <v>164</v>
      </c>
      <c r="F45" s="15"/>
      <c r="G45" s="12"/>
      <c r="H45" s="1">
        <f t="shared" si="20"/>
        <v>0</v>
      </c>
      <c r="I45" s="12"/>
      <c r="J45" s="1">
        <f t="shared" si="21"/>
        <v>0</v>
      </c>
      <c r="K45" s="1">
        <f t="shared" si="22"/>
        <v>0</v>
      </c>
      <c r="L45" s="1">
        <f t="shared" si="23"/>
        <v>0</v>
      </c>
      <c r="M45" s="1">
        <f t="shared" si="24"/>
        <v>0</v>
      </c>
      <c r="N45" s="1">
        <f t="shared" si="25"/>
        <v>0</v>
      </c>
      <c r="O45" s="29">
        <f t="shared" si="26"/>
        <v>0</v>
      </c>
    </row>
    <row r="46" spans="1:15" s="9" customFormat="1" ht="161.25" customHeight="1" x14ac:dyDescent="0.25">
      <c r="A46" s="28">
        <v>33</v>
      </c>
      <c r="B46" s="65" t="s">
        <v>112</v>
      </c>
      <c r="C46" s="13"/>
      <c r="D46" s="10">
        <v>1</v>
      </c>
      <c r="E46" s="14" t="s">
        <v>164</v>
      </c>
      <c r="F46" s="15"/>
      <c r="G46" s="12"/>
      <c r="H46" s="1">
        <f t="shared" si="20"/>
        <v>0</v>
      </c>
      <c r="I46" s="12"/>
      <c r="J46" s="1">
        <f t="shared" si="21"/>
        <v>0</v>
      </c>
      <c r="K46" s="1">
        <f t="shared" si="22"/>
        <v>0</v>
      </c>
      <c r="L46" s="1">
        <f t="shared" si="23"/>
        <v>0</v>
      </c>
      <c r="M46" s="1">
        <f t="shared" si="24"/>
        <v>0</v>
      </c>
      <c r="N46" s="1">
        <f t="shared" si="25"/>
        <v>0</v>
      </c>
      <c r="O46" s="29">
        <f t="shared" si="26"/>
        <v>0</v>
      </c>
    </row>
    <row r="47" spans="1:15" s="9" customFormat="1" ht="217.5" customHeight="1" x14ac:dyDescent="0.25">
      <c r="A47" s="28">
        <v>34</v>
      </c>
      <c r="B47" s="65" t="s">
        <v>113</v>
      </c>
      <c r="C47" s="13"/>
      <c r="D47" s="10">
        <v>1</v>
      </c>
      <c r="E47" s="14" t="s">
        <v>164</v>
      </c>
      <c r="F47" s="15"/>
      <c r="G47" s="12"/>
      <c r="H47" s="1">
        <f t="shared" si="20"/>
        <v>0</v>
      </c>
      <c r="I47" s="12"/>
      <c r="J47" s="1">
        <f t="shared" si="21"/>
        <v>0</v>
      </c>
      <c r="K47" s="1">
        <f t="shared" si="22"/>
        <v>0</v>
      </c>
      <c r="L47" s="1">
        <f t="shared" si="23"/>
        <v>0</v>
      </c>
      <c r="M47" s="1">
        <f t="shared" si="24"/>
        <v>0</v>
      </c>
      <c r="N47" s="1">
        <f t="shared" si="25"/>
        <v>0</v>
      </c>
      <c r="O47" s="29">
        <f t="shared" si="26"/>
        <v>0</v>
      </c>
    </row>
    <row r="48" spans="1:15" s="9" customFormat="1" ht="98.25" customHeight="1" x14ac:dyDescent="0.25">
      <c r="A48" s="28">
        <v>35</v>
      </c>
      <c r="B48" s="65" t="s">
        <v>114</v>
      </c>
      <c r="C48" s="13"/>
      <c r="D48" s="10">
        <v>1</v>
      </c>
      <c r="E48" s="14" t="s">
        <v>164</v>
      </c>
      <c r="F48" s="15"/>
      <c r="G48" s="12"/>
      <c r="H48" s="1">
        <f t="shared" si="20"/>
        <v>0</v>
      </c>
      <c r="I48" s="12"/>
      <c r="J48" s="1">
        <f t="shared" si="21"/>
        <v>0</v>
      </c>
      <c r="K48" s="1">
        <f t="shared" si="22"/>
        <v>0</v>
      </c>
      <c r="L48" s="1">
        <f t="shared" si="23"/>
        <v>0</v>
      </c>
      <c r="M48" s="1">
        <f t="shared" si="24"/>
        <v>0</v>
      </c>
      <c r="N48" s="1">
        <f t="shared" si="25"/>
        <v>0</v>
      </c>
      <c r="O48" s="29">
        <f t="shared" si="26"/>
        <v>0</v>
      </c>
    </row>
    <row r="49" spans="1:15" s="9" customFormat="1" ht="98.25" customHeight="1" x14ac:dyDescent="0.25">
      <c r="A49" s="28">
        <v>36</v>
      </c>
      <c r="B49" s="65" t="s">
        <v>115</v>
      </c>
      <c r="C49" s="13"/>
      <c r="D49" s="10">
        <v>1</v>
      </c>
      <c r="E49" s="14" t="s">
        <v>164</v>
      </c>
      <c r="F49" s="15"/>
      <c r="G49" s="12"/>
      <c r="H49" s="1">
        <f t="shared" si="20"/>
        <v>0</v>
      </c>
      <c r="I49" s="12"/>
      <c r="J49" s="1">
        <f t="shared" si="21"/>
        <v>0</v>
      </c>
      <c r="K49" s="1">
        <f t="shared" si="22"/>
        <v>0</v>
      </c>
      <c r="L49" s="1">
        <f t="shared" si="23"/>
        <v>0</v>
      </c>
      <c r="M49" s="1">
        <f t="shared" si="24"/>
        <v>0</v>
      </c>
      <c r="N49" s="1">
        <f t="shared" si="25"/>
        <v>0</v>
      </c>
      <c r="O49" s="29">
        <f t="shared" si="26"/>
        <v>0</v>
      </c>
    </row>
    <row r="50" spans="1:15" s="9" customFormat="1" ht="108" customHeight="1" x14ac:dyDescent="0.25">
      <c r="A50" s="28">
        <v>37</v>
      </c>
      <c r="B50" s="65" t="s">
        <v>116</v>
      </c>
      <c r="C50" s="13"/>
      <c r="D50" s="10">
        <v>1</v>
      </c>
      <c r="E50" s="14" t="s">
        <v>164</v>
      </c>
      <c r="F50" s="15"/>
      <c r="G50" s="12"/>
      <c r="H50" s="1">
        <f t="shared" si="20"/>
        <v>0</v>
      </c>
      <c r="I50" s="12"/>
      <c r="J50" s="1">
        <f t="shared" si="21"/>
        <v>0</v>
      </c>
      <c r="K50" s="1">
        <f t="shared" si="22"/>
        <v>0</v>
      </c>
      <c r="L50" s="1">
        <f t="shared" si="23"/>
        <v>0</v>
      </c>
      <c r="M50" s="1">
        <f t="shared" si="24"/>
        <v>0</v>
      </c>
      <c r="N50" s="1">
        <f t="shared" si="25"/>
        <v>0</v>
      </c>
      <c r="O50" s="29">
        <f t="shared" si="26"/>
        <v>0</v>
      </c>
    </row>
    <row r="51" spans="1:15" s="9" customFormat="1" ht="108" customHeight="1" x14ac:dyDescent="0.25">
      <c r="A51" s="28">
        <v>38</v>
      </c>
      <c r="B51" s="65" t="s">
        <v>117</v>
      </c>
      <c r="C51" s="13"/>
      <c r="D51" s="10">
        <v>1</v>
      </c>
      <c r="E51" s="14" t="s">
        <v>164</v>
      </c>
      <c r="F51" s="15"/>
      <c r="G51" s="12"/>
      <c r="H51" s="1">
        <f t="shared" si="20"/>
        <v>0</v>
      </c>
      <c r="I51" s="12"/>
      <c r="J51" s="1">
        <f t="shared" si="21"/>
        <v>0</v>
      </c>
      <c r="K51" s="1">
        <f t="shared" si="22"/>
        <v>0</v>
      </c>
      <c r="L51" s="1">
        <f t="shared" si="23"/>
        <v>0</v>
      </c>
      <c r="M51" s="1">
        <f t="shared" si="24"/>
        <v>0</v>
      </c>
      <c r="N51" s="1">
        <f t="shared" si="25"/>
        <v>0</v>
      </c>
      <c r="O51" s="29">
        <f t="shared" si="26"/>
        <v>0</v>
      </c>
    </row>
    <row r="52" spans="1:15" s="9" customFormat="1" ht="160.5" customHeight="1" x14ac:dyDescent="0.25">
      <c r="A52" s="28">
        <v>39</v>
      </c>
      <c r="B52" s="65" t="s">
        <v>118</v>
      </c>
      <c r="C52" s="13"/>
      <c r="D52" s="10">
        <v>1</v>
      </c>
      <c r="E52" s="14" t="s">
        <v>164</v>
      </c>
      <c r="F52" s="15"/>
      <c r="G52" s="12"/>
      <c r="H52" s="1">
        <f t="shared" si="20"/>
        <v>0</v>
      </c>
      <c r="I52" s="12"/>
      <c r="J52" s="1">
        <f t="shared" si="21"/>
        <v>0</v>
      </c>
      <c r="K52" s="1">
        <f t="shared" si="22"/>
        <v>0</v>
      </c>
      <c r="L52" s="1">
        <f t="shared" si="23"/>
        <v>0</v>
      </c>
      <c r="M52" s="1">
        <f t="shared" si="24"/>
        <v>0</v>
      </c>
      <c r="N52" s="1">
        <f t="shared" si="25"/>
        <v>0</v>
      </c>
      <c r="O52" s="29">
        <f t="shared" si="26"/>
        <v>0</v>
      </c>
    </row>
    <row r="53" spans="1:15" s="9" customFormat="1" ht="108" customHeight="1" x14ac:dyDescent="0.25">
      <c r="A53" s="28">
        <v>40</v>
      </c>
      <c r="B53" s="65" t="s">
        <v>119</v>
      </c>
      <c r="C53" s="13"/>
      <c r="D53" s="10">
        <v>1</v>
      </c>
      <c r="E53" s="14" t="s">
        <v>164</v>
      </c>
      <c r="F53" s="15"/>
      <c r="G53" s="12"/>
      <c r="H53" s="1">
        <f t="shared" si="20"/>
        <v>0</v>
      </c>
      <c r="I53" s="12"/>
      <c r="J53" s="1">
        <f t="shared" si="21"/>
        <v>0</v>
      </c>
      <c r="K53" s="1">
        <f t="shared" si="22"/>
        <v>0</v>
      </c>
      <c r="L53" s="1">
        <f t="shared" si="23"/>
        <v>0</v>
      </c>
      <c r="M53" s="1">
        <f t="shared" si="24"/>
        <v>0</v>
      </c>
      <c r="N53" s="1">
        <f t="shared" si="25"/>
        <v>0</v>
      </c>
      <c r="O53" s="29">
        <f t="shared" si="26"/>
        <v>0</v>
      </c>
    </row>
    <row r="54" spans="1:15" s="9" customFormat="1" ht="160.5" customHeight="1" x14ac:dyDescent="0.25">
      <c r="A54" s="28">
        <v>41</v>
      </c>
      <c r="B54" s="65" t="s">
        <v>120</v>
      </c>
      <c r="C54" s="13"/>
      <c r="D54" s="10">
        <v>1</v>
      </c>
      <c r="E54" s="14" t="s">
        <v>164</v>
      </c>
      <c r="F54" s="15"/>
      <c r="G54" s="12"/>
      <c r="H54" s="1">
        <f t="shared" si="20"/>
        <v>0</v>
      </c>
      <c r="I54" s="12"/>
      <c r="J54" s="1">
        <f t="shared" si="21"/>
        <v>0</v>
      </c>
      <c r="K54" s="1">
        <f t="shared" si="22"/>
        <v>0</v>
      </c>
      <c r="L54" s="1">
        <f t="shared" si="23"/>
        <v>0</v>
      </c>
      <c r="M54" s="1">
        <f t="shared" si="24"/>
        <v>0</v>
      </c>
      <c r="N54" s="1">
        <f t="shared" si="25"/>
        <v>0</v>
      </c>
      <c r="O54" s="29">
        <f t="shared" si="26"/>
        <v>0</v>
      </c>
    </row>
    <row r="55" spans="1:15" s="9" customFormat="1" ht="120" customHeight="1" x14ac:dyDescent="0.25">
      <c r="A55" s="28">
        <v>42</v>
      </c>
      <c r="B55" s="65" t="s">
        <v>121</v>
      </c>
      <c r="C55" s="13"/>
      <c r="D55" s="10">
        <v>1</v>
      </c>
      <c r="E55" s="14" t="s">
        <v>164</v>
      </c>
      <c r="F55" s="15"/>
      <c r="G55" s="12"/>
      <c r="H55" s="1">
        <f t="shared" si="20"/>
        <v>0</v>
      </c>
      <c r="I55" s="12"/>
      <c r="J55" s="1">
        <f t="shared" si="21"/>
        <v>0</v>
      </c>
      <c r="K55" s="1">
        <f t="shared" si="22"/>
        <v>0</v>
      </c>
      <c r="L55" s="1">
        <f t="shared" si="23"/>
        <v>0</v>
      </c>
      <c r="M55" s="1">
        <f t="shared" si="24"/>
        <v>0</v>
      </c>
      <c r="N55" s="1">
        <f t="shared" si="25"/>
        <v>0</v>
      </c>
      <c r="O55" s="29">
        <f t="shared" si="26"/>
        <v>0</v>
      </c>
    </row>
    <row r="56" spans="1:15" s="9" customFormat="1" ht="120.75" customHeight="1" x14ac:dyDescent="0.25">
      <c r="A56" s="28">
        <v>43</v>
      </c>
      <c r="B56" s="65" t="s">
        <v>122</v>
      </c>
      <c r="C56" s="13"/>
      <c r="D56" s="10">
        <v>1</v>
      </c>
      <c r="E56" s="14" t="s">
        <v>164</v>
      </c>
      <c r="F56" s="15"/>
      <c r="G56" s="12"/>
      <c r="H56" s="1">
        <f t="shared" si="20"/>
        <v>0</v>
      </c>
      <c r="I56" s="12"/>
      <c r="J56" s="1">
        <f t="shared" si="21"/>
        <v>0</v>
      </c>
      <c r="K56" s="1">
        <f t="shared" si="22"/>
        <v>0</v>
      </c>
      <c r="L56" s="1">
        <f t="shared" si="23"/>
        <v>0</v>
      </c>
      <c r="M56" s="1">
        <f t="shared" si="24"/>
        <v>0</v>
      </c>
      <c r="N56" s="1">
        <f t="shared" si="25"/>
        <v>0</v>
      </c>
      <c r="O56" s="29">
        <f t="shared" si="26"/>
        <v>0</v>
      </c>
    </row>
    <row r="57" spans="1:15" s="9" customFormat="1" ht="149.25" customHeight="1" x14ac:dyDescent="0.25">
      <c r="A57" s="28">
        <v>44</v>
      </c>
      <c r="B57" s="65" t="s">
        <v>123</v>
      </c>
      <c r="C57" s="13"/>
      <c r="D57" s="10">
        <v>1</v>
      </c>
      <c r="E57" s="14" t="s">
        <v>164</v>
      </c>
      <c r="F57" s="15"/>
      <c r="G57" s="12"/>
      <c r="H57" s="1">
        <f t="shared" si="20"/>
        <v>0</v>
      </c>
      <c r="I57" s="12"/>
      <c r="J57" s="1">
        <f t="shared" si="21"/>
        <v>0</v>
      </c>
      <c r="K57" s="1">
        <f t="shared" si="22"/>
        <v>0</v>
      </c>
      <c r="L57" s="1">
        <f t="shared" si="23"/>
        <v>0</v>
      </c>
      <c r="M57" s="1">
        <f t="shared" si="24"/>
        <v>0</v>
      </c>
      <c r="N57" s="1">
        <f t="shared" si="25"/>
        <v>0</v>
      </c>
      <c r="O57" s="29">
        <f t="shared" si="26"/>
        <v>0</v>
      </c>
    </row>
    <row r="58" spans="1:15" s="9" customFormat="1" ht="72.75" customHeight="1" x14ac:dyDescent="0.25">
      <c r="A58" s="28">
        <v>45</v>
      </c>
      <c r="B58" s="65" t="s">
        <v>124</v>
      </c>
      <c r="C58" s="13"/>
      <c r="D58" s="10">
        <v>1</v>
      </c>
      <c r="E58" s="14" t="s">
        <v>164</v>
      </c>
      <c r="F58" s="15"/>
      <c r="G58" s="12"/>
      <c r="H58" s="1">
        <f t="shared" si="20"/>
        <v>0</v>
      </c>
      <c r="I58" s="12"/>
      <c r="J58" s="1">
        <f t="shared" si="21"/>
        <v>0</v>
      </c>
      <c r="K58" s="1">
        <f t="shared" si="22"/>
        <v>0</v>
      </c>
      <c r="L58" s="1">
        <f t="shared" si="23"/>
        <v>0</v>
      </c>
      <c r="M58" s="1">
        <f t="shared" si="24"/>
        <v>0</v>
      </c>
      <c r="N58" s="1">
        <f t="shared" si="25"/>
        <v>0</v>
      </c>
      <c r="O58" s="29">
        <f t="shared" si="26"/>
        <v>0</v>
      </c>
    </row>
    <row r="59" spans="1:15" s="9" customFormat="1" ht="72.75" customHeight="1" x14ac:dyDescent="0.25">
      <c r="A59" s="28">
        <v>46</v>
      </c>
      <c r="B59" s="65" t="s">
        <v>125</v>
      </c>
      <c r="C59" s="13"/>
      <c r="D59" s="10">
        <v>1</v>
      </c>
      <c r="E59" s="14" t="s">
        <v>164</v>
      </c>
      <c r="F59" s="15"/>
      <c r="G59" s="12"/>
      <c r="H59" s="1">
        <f t="shared" si="20"/>
        <v>0</v>
      </c>
      <c r="I59" s="12"/>
      <c r="J59" s="1">
        <f t="shared" si="21"/>
        <v>0</v>
      </c>
      <c r="K59" s="1">
        <f t="shared" si="22"/>
        <v>0</v>
      </c>
      <c r="L59" s="1">
        <f t="shared" si="23"/>
        <v>0</v>
      </c>
      <c r="M59" s="1">
        <f t="shared" si="24"/>
        <v>0</v>
      </c>
      <c r="N59" s="1">
        <f t="shared" si="25"/>
        <v>0</v>
      </c>
      <c r="O59" s="29">
        <f t="shared" si="26"/>
        <v>0</v>
      </c>
    </row>
    <row r="60" spans="1:15" s="9" customFormat="1" ht="72.75" customHeight="1" x14ac:dyDescent="0.25">
      <c r="A60" s="28">
        <v>47</v>
      </c>
      <c r="B60" s="65" t="s">
        <v>126</v>
      </c>
      <c r="C60" s="13"/>
      <c r="D60" s="10">
        <v>1</v>
      </c>
      <c r="E60" s="14" t="s">
        <v>164</v>
      </c>
      <c r="F60" s="15"/>
      <c r="G60" s="12"/>
      <c r="H60" s="1">
        <f t="shared" si="20"/>
        <v>0</v>
      </c>
      <c r="I60" s="12"/>
      <c r="J60" s="1">
        <f t="shared" si="21"/>
        <v>0</v>
      </c>
      <c r="K60" s="1">
        <f t="shared" si="22"/>
        <v>0</v>
      </c>
      <c r="L60" s="1">
        <f t="shared" si="23"/>
        <v>0</v>
      </c>
      <c r="M60" s="1">
        <f t="shared" si="24"/>
        <v>0</v>
      </c>
      <c r="N60" s="1">
        <f t="shared" si="25"/>
        <v>0</v>
      </c>
      <c r="O60" s="29">
        <f t="shared" si="26"/>
        <v>0</v>
      </c>
    </row>
    <row r="61" spans="1:15" s="9" customFormat="1" ht="170.25" customHeight="1" x14ac:dyDescent="0.25">
      <c r="A61" s="28">
        <v>48</v>
      </c>
      <c r="B61" s="65" t="s">
        <v>127</v>
      </c>
      <c r="C61" s="13"/>
      <c r="D61" s="10">
        <v>1</v>
      </c>
      <c r="E61" s="14" t="s">
        <v>164</v>
      </c>
      <c r="F61" s="15"/>
      <c r="G61" s="12"/>
      <c r="H61" s="1">
        <f t="shared" si="20"/>
        <v>0</v>
      </c>
      <c r="I61" s="12"/>
      <c r="J61" s="1">
        <f t="shared" si="21"/>
        <v>0</v>
      </c>
      <c r="K61" s="1">
        <f t="shared" si="22"/>
        <v>0</v>
      </c>
      <c r="L61" s="1">
        <f t="shared" si="23"/>
        <v>0</v>
      </c>
      <c r="M61" s="1">
        <f t="shared" si="24"/>
        <v>0</v>
      </c>
      <c r="N61" s="1">
        <f t="shared" si="25"/>
        <v>0</v>
      </c>
      <c r="O61" s="29">
        <f t="shared" si="26"/>
        <v>0</v>
      </c>
    </row>
    <row r="62" spans="1:15" s="9" customFormat="1" ht="149.25" customHeight="1" x14ac:dyDescent="0.25">
      <c r="A62" s="28">
        <v>49</v>
      </c>
      <c r="B62" s="65" t="s">
        <v>128</v>
      </c>
      <c r="C62" s="13"/>
      <c r="D62" s="10">
        <v>1</v>
      </c>
      <c r="E62" s="14" t="s">
        <v>164</v>
      </c>
      <c r="F62" s="15"/>
      <c r="G62" s="12"/>
      <c r="H62" s="1">
        <f t="shared" si="20"/>
        <v>0</v>
      </c>
      <c r="I62" s="12"/>
      <c r="J62" s="1">
        <f t="shared" si="21"/>
        <v>0</v>
      </c>
      <c r="K62" s="1">
        <f t="shared" si="22"/>
        <v>0</v>
      </c>
      <c r="L62" s="1">
        <f t="shared" si="23"/>
        <v>0</v>
      </c>
      <c r="M62" s="1">
        <f t="shared" si="24"/>
        <v>0</v>
      </c>
      <c r="N62" s="1">
        <f t="shared" si="25"/>
        <v>0</v>
      </c>
      <c r="O62" s="29">
        <f t="shared" si="26"/>
        <v>0</v>
      </c>
    </row>
    <row r="63" spans="1:15" s="9" customFormat="1" ht="122.25" customHeight="1" x14ac:dyDescent="0.25">
      <c r="A63" s="28">
        <v>50</v>
      </c>
      <c r="B63" s="65" t="s">
        <v>129</v>
      </c>
      <c r="C63" s="13"/>
      <c r="D63" s="10">
        <v>1</v>
      </c>
      <c r="E63" s="14" t="s">
        <v>164</v>
      </c>
      <c r="F63" s="15"/>
      <c r="G63" s="12"/>
      <c r="H63" s="1">
        <f t="shared" si="20"/>
        <v>0</v>
      </c>
      <c r="I63" s="12"/>
      <c r="J63" s="1">
        <f t="shared" si="21"/>
        <v>0</v>
      </c>
      <c r="K63" s="1">
        <f t="shared" si="22"/>
        <v>0</v>
      </c>
      <c r="L63" s="1">
        <f t="shared" si="23"/>
        <v>0</v>
      </c>
      <c r="M63" s="1">
        <f t="shared" si="24"/>
        <v>0</v>
      </c>
      <c r="N63" s="1">
        <f t="shared" si="25"/>
        <v>0</v>
      </c>
      <c r="O63" s="29">
        <f t="shared" si="26"/>
        <v>0</v>
      </c>
    </row>
    <row r="64" spans="1:15" s="9" customFormat="1" ht="135.75" customHeight="1" x14ac:dyDescent="0.25">
      <c r="A64" s="28">
        <v>51</v>
      </c>
      <c r="B64" s="34" t="s">
        <v>130</v>
      </c>
      <c r="C64" s="13"/>
      <c r="D64" s="10">
        <v>1</v>
      </c>
      <c r="E64" s="14" t="s">
        <v>164</v>
      </c>
      <c r="F64" s="15"/>
      <c r="G64" s="12"/>
      <c r="H64" s="1">
        <f t="shared" si="20"/>
        <v>0</v>
      </c>
      <c r="I64" s="12"/>
      <c r="J64" s="1">
        <f t="shared" si="21"/>
        <v>0</v>
      </c>
      <c r="K64" s="1">
        <f t="shared" si="22"/>
        <v>0</v>
      </c>
      <c r="L64" s="1">
        <f t="shared" si="23"/>
        <v>0</v>
      </c>
      <c r="M64" s="1">
        <f t="shared" si="24"/>
        <v>0</v>
      </c>
      <c r="N64" s="1">
        <f t="shared" si="25"/>
        <v>0</v>
      </c>
      <c r="O64" s="29">
        <f t="shared" si="26"/>
        <v>0</v>
      </c>
    </row>
    <row r="65" spans="1:15" s="9" customFormat="1" ht="135.75" customHeight="1" x14ac:dyDescent="0.25">
      <c r="A65" s="28">
        <v>52</v>
      </c>
      <c r="B65" s="34" t="s">
        <v>131</v>
      </c>
      <c r="C65" s="13"/>
      <c r="D65" s="10">
        <v>1</v>
      </c>
      <c r="E65" s="14" t="s">
        <v>164</v>
      </c>
      <c r="F65" s="15"/>
      <c r="G65" s="12"/>
      <c r="H65" s="1">
        <f t="shared" si="20"/>
        <v>0</v>
      </c>
      <c r="I65" s="12"/>
      <c r="J65" s="1">
        <f t="shared" si="21"/>
        <v>0</v>
      </c>
      <c r="K65" s="1">
        <f t="shared" si="22"/>
        <v>0</v>
      </c>
      <c r="L65" s="1">
        <f t="shared" si="23"/>
        <v>0</v>
      </c>
      <c r="M65" s="1">
        <f t="shared" si="24"/>
        <v>0</v>
      </c>
      <c r="N65" s="1">
        <f t="shared" si="25"/>
        <v>0</v>
      </c>
      <c r="O65" s="29">
        <f t="shared" si="26"/>
        <v>0</v>
      </c>
    </row>
    <row r="66" spans="1:15" s="9" customFormat="1" ht="72.75" customHeight="1" x14ac:dyDescent="0.25">
      <c r="A66" s="28">
        <v>53</v>
      </c>
      <c r="B66" s="34" t="s">
        <v>132</v>
      </c>
      <c r="C66" s="13"/>
      <c r="D66" s="10">
        <v>1</v>
      </c>
      <c r="E66" s="14" t="s">
        <v>164</v>
      </c>
      <c r="F66" s="15"/>
      <c r="G66" s="12"/>
      <c r="H66" s="1">
        <f t="shared" si="20"/>
        <v>0</v>
      </c>
      <c r="I66" s="12"/>
      <c r="J66" s="1">
        <f t="shared" si="21"/>
        <v>0</v>
      </c>
      <c r="K66" s="1">
        <f t="shared" si="22"/>
        <v>0</v>
      </c>
      <c r="L66" s="1">
        <f t="shared" si="23"/>
        <v>0</v>
      </c>
      <c r="M66" s="1">
        <f t="shared" si="24"/>
        <v>0</v>
      </c>
      <c r="N66" s="1">
        <f t="shared" si="25"/>
        <v>0</v>
      </c>
      <c r="O66" s="29">
        <f t="shared" si="26"/>
        <v>0</v>
      </c>
    </row>
    <row r="67" spans="1:15" s="9" customFormat="1" ht="72.75" customHeight="1" x14ac:dyDescent="0.25">
      <c r="A67" s="28">
        <v>54</v>
      </c>
      <c r="B67" s="34" t="s">
        <v>133</v>
      </c>
      <c r="C67" s="13"/>
      <c r="D67" s="10">
        <v>1</v>
      </c>
      <c r="E67" s="14" t="s">
        <v>164</v>
      </c>
      <c r="F67" s="15"/>
      <c r="G67" s="12"/>
      <c r="H67" s="1">
        <f t="shared" si="20"/>
        <v>0</v>
      </c>
      <c r="I67" s="12"/>
      <c r="J67" s="1">
        <f t="shared" si="21"/>
        <v>0</v>
      </c>
      <c r="K67" s="1">
        <f t="shared" si="22"/>
        <v>0</v>
      </c>
      <c r="L67" s="1">
        <f t="shared" si="23"/>
        <v>0</v>
      </c>
      <c r="M67" s="1">
        <f t="shared" si="24"/>
        <v>0</v>
      </c>
      <c r="N67" s="1">
        <f t="shared" si="25"/>
        <v>0</v>
      </c>
      <c r="O67" s="29">
        <f t="shared" si="26"/>
        <v>0</v>
      </c>
    </row>
    <row r="68" spans="1:15" s="9" customFormat="1" ht="72.75" customHeight="1" x14ac:dyDescent="0.25">
      <c r="A68" s="28">
        <v>55</v>
      </c>
      <c r="B68" s="34" t="s">
        <v>134</v>
      </c>
      <c r="C68" s="13"/>
      <c r="D68" s="10">
        <v>1</v>
      </c>
      <c r="E68" s="14" t="s">
        <v>164</v>
      </c>
      <c r="F68" s="15"/>
      <c r="G68" s="12"/>
      <c r="H68" s="1">
        <f t="shared" si="20"/>
        <v>0</v>
      </c>
      <c r="I68" s="12"/>
      <c r="J68" s="1">
        <f t="shared" si="21"/>
        <v>0</v>
      </c>
      <c r="K68" s="1">
        <f t="shared" si="22"/>
        <v>0</v>
      </c>
      <c r="L68" s="1">
        <f t="shared" si="23"/>
        <v>0</v>
      </c>
      <c r="M68" s="1">
        <f t="shared" si="24"/>
        <v>0</v>
      </c>
      <c r="N68" s="1">
        <f t="shared" si="25"/>
        <v>0</v>
      </c>
      <c r="O68" s="29">
        <f t="shared" si="26"/>
        <v>0</v>
      </c>
    </row>
    <row r="69" spans="1:15" s="9" customFormat="1" ht="72.75" customHeight="1" x14ac:dyDescent="0.25">
      <c r="A69" s="28">
        <v>56</v>
      </c>
      <c r="B69" s="34" t="s">
        <v>135</v>
      </c>
      <c r="C69" s="13"/>
      <c r="D69" s="10">
        <v>1</v>
      </c>
      <c r="E69" s="14" t="s">
        <v>164</v>
      </c>
      <c r="F69" s="15"/>
      <c r="G69" s="12"/>
      <c r="H69" s="1">
        <f t="shared" si="20"/>
        <v>0</v>
      </c>
      <c r="I69" s="12"/>
      <c r="J69" s="1">
        <f t="shared" si="21"/>
        <v>0</v>
      </c>
      <c r="K69" s="1">
        <f t="shared" si="22"/>
        <v>0</v>
      </c>
      <c r="L69" s="1">
        <f t="shared" si="23"/>
        <v>0</v>
      </c>
      <c r="M69" s="1">
        <f t="shared" si="24"/>
        <v>0</v>
      </c>
      <c r="N69" s="1">
        <f t="shared" si="25"/>
        <v>0</v>
      </c>
      <c r="O69" s="29">
        <f t="shared" si="26"/>
        <v>0</v>
      </c>
    </row>
    <row r="70" spans="1:15" s="9" customFormat="1" ht="142.5" customHeight="1" x14ac:dyDescent="0.25">
      <c r="A70" s="28">
        <v>57</v>
      </c>
      <c r="B70" s="34" t="s">
        <v>136</v>
      </c>
      <c r="C70" s="13"/>
      <c r="D70" s="10">
        <v>1</v>
      </c>
      <c r="E70" s="14" t="s">
        <v>164</v>
      </c>
      <c r="F70" s="15"/>
      <c r="G70" s="12"/>
      <c r="H70" s="1">
        <f t="shared" si="20"/>
        <v>0</v>
      </c>
      <c r="I70" s="12"/>
      <c r="J70" s="1">
        <f t="shared" si="21"/>
        <v>0</v>
      </c>
      <c r="K70" s="1">
        <f t="shared" si="22"/>
        <v>0</v>
      </c>
      <c r="L70" s="1">
        <f t="shared" si="23"/>
        <v>0</v>
      </c>
      <c r="M70" s="1">
        <f t="shared" si="24"/>
        <v>0</v>
      </c>
      <c r="N70" s="1">
        <f t="shared" si="25"/>
        <v>0</v>
      </c>
      <c r="O70" s="29">
        <f t="shared" si="26"/>
        <v>0</v>
      </c>
    </row>
    <row r="71" spans="1:15" s="9" customFormat="1" ht="72.75" customHeight="1" x14ac:dyDescent="0.25">
      <c r="A71" s="28">
        <v>58</v>
      </c>
      <c r="B71" s="34" t="s">
        <v>137</v>
      </c>
      <c r="C71" s="13"/>
      <c r="D71" s="10">
        <v>1</v>
      </c>
      <c r="E71" s="14" t="s">
        <v>164</v>
      </c>
      <c r="F71" s="15"/>
      <c r="G71" s="12"/>
      <c r="H71" s="1">
        <f t="shared" si="20"/>
        <v>0</v>
      </c>
      <c r="I71" s="12"/>
      <c r="J71" s="1">
        <f t="shared" si="21"/>
        <v>0</v>
      </c>
      <c r="K71" s="1">
        <f t="shared" si="22"/>
        <v>0</v>
      </c>
      <c r="L71" s="1">
        <f t="shared" si="23"/>
        <v>0</v>
      </c>
      <c r="M71" s="1">
        <f t="shared" si="24"/>
        <v>0</v>
      </c>
      <c r="N71" s="1">
        <f t="shared" si="25"/>
        <v>0</v>
      </c>
      <c r="O71" s="29">
        <f t="shared" si="26"/>
        <v>0</v>
      </c>
    </row>
    <row r="72" spans="1:15" s="9" customFormat="1" ht="105.75" customHeight="1" x14ac:dyDescent="0.25">
      <c r="A72" s="28">
        <v>59</v>
      </c>
      <c r="B72" s="34" t="s">
        <v>138</v>
      </c>
      <c r="C72" s="13"/>
      <c r="D72" s="10">
        <v>1</v>
      </c>
      <c r="E72" s="14" t="s">
        <v>164</v>
      </c>
      <c r="F72" s="15"/>
      <c r="G72" s="12"/>
      <c r="H72" s="1">
        <f t="shared" si="20"/>
        <v>0</v>
      </c>
      <c r="I72" s="12"/>
      <c r="J72" s="1">
        <f t="shared" si="21"/>
        <v>0</v>
      </c>
      <c r="K72" s="1">
        <f t="shared" si="22"/>
        <v>0</v>
      </c>
      <c r="L72" s="1">
        <f t="shared" si="23"/>
        <v>0</v>
      </c>
      <c r="M72" s="1">
        <f t="shared" si="24"/>
        <v>0</v>
      </c>
      <c r="N72" s="1">
        <f t="shared" si="25"/>
        <v>0</v>
      </c>
      <c r="O72" s="29">
        <f t="shared" si="26"/>
        <v>0</v>
      </c>
    </row>
    <row r="73" spans="1:15" s="9" customFormat="1" ht="112.5" customHeight="1" x14ac:dyDescent="0.25">
      <c r="A73" s="28">
        <v>60</v>
      </c>
      <c r="B73" s="65" t="s">
        <v>139</v>
      </c>
      <c r="C73" s="13"/>
      <c r="D73" s="10">
        <v>1</v>
      </c>
      <c r="E73" s="14" t="s">
        <v>164</v>
      </c>
      <c r="F73" s="15"/>
      <c r="G73" s="12"/>
      <c r="H73" s="1">
        <f t="shared" si="20"/>
        <v>0</v>
      </c>
      <c r="I73" s="12"/>
      <c r="J73" s="1">
        <f t="shared" si="21"/>
        <v>0</v>
      </c>
      <c r="K73" s="1">
        <f t="shared" si="22"/>
        <v>0</v>
      </c>
      <c r="L73" s="1">
        <f t="shared" si="23"/>
        <v>0</v>
      </c>
      <c r="M73" s="1">
        <f t="shared" si="24"/>
        <v>0</v>
      </c>
      <c r="N73" s="1">
        <f t="shared" si="25"/>
        <v>0</v>
      </c>
      <c r="O73" s="29">
        <f t="shared" si="26"/>
        <v>0</v>
      </c>
    </row>
    <row r="74" spans="1:15" s="9" customFormat="1" ht="174" customHeight="1" x14ac:dyDescent="0.25">
      <c r="A74" s="28">
        <v>61</v>
      </c>
      <c r="B74" s="65" t="s">
        <v>140</v>
      </c>
      <c r="C74" s="13"/>
      <c r="D74" s="10">
        <v>1</v>
      </c>
      <c r="E74" s="14" t="s">
        <v>164</v>
      </c>
      <c r="F74" s="15"/>
      <c r="G74" s="12"/>
      <c r="H74" s="1">
        <f t="shared" si="20"/>
        <v>0</v>
      </c>
      <c r="I74" s="12"/>
      <c r="J74" s="1">
        <f t="shared" si="21"/>
        <v>0</v>
      </c>
      <c r="K74" s="1">
        <f t="shared" si="22"/>
        <v>0</v>
      </c>
      <c r="L74" s="1">
        <f t="shared" si="23"/>
        <v>0</v>
      </c>
      <c r="M74" s="1">
        <f t="shared" si="24"/>
        <v>0</v>
      </c>
      <c r="N74" s="1">
        <f t="shared" si="25"/>
        <v>0</v>
      </c>
      <c r="O74" s="29">
        <f t="shared" si="26"/>
        <v>0</v>
      </c>
    </row>
    <row r="75" spans="1:15" s="9" customFormat="1" ht="140.25" customHeight="1" x14ac:dyDescent="0.25">
      <c r="A75" s="28">
        <v>62</v>
      </c>
      <c r="B75" s="65" t="s">
        <v>141</v>
      </c>
      <c r="C75" s="13"/>
      <c r="D75" s="10">
        <v>1</v>
      </c>
      <c r="E75" s="14" t="s">
        <v>164</v>
      </c>
      <c r="F75" s="15"/>
      <c r="G75" s="12"/>
      <c r="H75" s="1">
        <f t="shared" si="20"/>
        <v>0</v>
      </c>
      <c r="I75" s="12"/>
      <c r="J75" s="1">
        <f t="shared" si="21"/>
        <v>0</v>
      </c>
      <c r="K75" s="1">
        <f t="shared" si="22"/>
        <v>0</v>
      </c>
      <c r="L75" s="1">
        <f t="shared" si="23"/>
        <v>0</v>
      </c>
      <c r="M75" s="1">
        <f t="shared" si="24"/>
        <v>0</v>
      </c>
      <c r="N75" s="1">
        <f t="shared" si="25"/>
        <v>0</v>
      </c>
      <c r="O75" s="29">
        <f t="shared" si="26"/>
        <v>0</v>
      </c>
    </row>
    <row r="76" spans="1:15" s="9" customFormat="1" ht="51" customHeight="1" x14ac:dyDescent="0.25">
      <c r="A76" s="28">
        <v>63</v>
      </c>
      <c r="B76" s="65" t="s">
        <v>142</v>
      </c>
      <c r="C76" s="13"/>
      <c r="D76" s="10">
        <v>1</v>
      </c>
      <c r="E76" s="14" t="s">
        <v>164</v>
      </c>
      <c r="F76" s="15"/>
      <c r="G76" s="12"/>
      <c r="H76" s="1">
        <f t="shared" si="20"/>
        <v>0</v>
      </c>
      <c r="I76" s="12"/>
      <c r="J76" s="1">
        <f t="shared" si="21"/>
        <v>0</v>
      </c>
      <c r="K76" s="1">
        <f t="shared" si="22"/>
        <v>0</v>
      </c>
      <c r="L76" s="1">
        <f t="shared" si="23"/>
        <v>0</v>
      </c>
      <c r="M76" s="1">
        <f t="shared" si="24"/>
        <v>0</v>
      </c>
      <c r="N76" s="1">
        <f t="shared" si="25"/>
        <v>0</v>
      </c>
      <c r="O76" s="29">
        <f t="shared" si="26"/>
        <v>0</v>
      </c>
    </row>
    <row r="77" spans="1:15" s="9" customFormat="1" ht="51" customHeight="1" x14ac:dyDescent="0.25">
      <c r="A77" s="28">
        <v>64</v>
      </c>
      <c r="B77" s="65" t="s">
        <v>143</v>
      </c>
      <c r="C77" s="13"/>
      <c r="D77" s="10">
        <v>1</v>
      </c>
      <c r="E77" s="14" t="s">
        <v>164</v>
      </c>
      <c r="F77" s="15"/>
      <c r="G77" s="12"/>
      <c r="H77" s="1">
        <f t="shared" si="20"/>
        <v>0</v>
      </c>
      <c r="I77" s="12"/>
      <c r="J77" s="1">
        <f t="shared" si="21"/>
        <v>0</v>
      </c>
      <c r="K77" s="1">
        <f t="shared" si="22"/>
        <v>0</v>
      </c>
      <c r="L77" s="1">
        <f t="shared" si="23"/>
        <v>0</v>
      </c>
      <c r="M77" s="1">
        <f t="shared" si="24"/>
        <v>0</v>
      </c>
      <c r="N77" s="1">
        <f t="shared" si="25"/>
        <v>0</v>
      </c>
      <c r="O77" s="29">
        <f t="shared" si="26"/>
        <v>0</v>
      </c>
    </row>
    <row r="78" spans="1:15" s="9" customFormat="1" ht="51" customHeight="1" x14ac:dyDescent="0.25">
      <c r="A78" s="28">
        <v>65</v>
      </c>
      <c r="B78" s="65" t="s">
        <v>144</v>
      </c>
      <c r="C78" s="13"/>
      <c r="D78" s="10">
        <v>1</v>
      </c>
      <c r="E78" s="14" t="s">
        <v>164</v>
      </c>
      <c r="F78" s="15"/>
      <c r="G78" s="12"/>
      <c r="H78" s="1">
        <f t="shared" si="20"/>
        <v>0</v>
      </c>
      <c r="I78" s="12"/>
      <c r="J78" s="1">
        <f t="shared" si="21"/>
        <v>0</v>
      </c>
      <c r="K78" s="1">
        <f t="shared" si="22"/>
        <v>0</v>
      </c>
      <c r="L78" s="1">
        <f t="shared" si="23"/>
        <v>0</v>
      </c>
      <c r="M78" s="1">
        <f t="shared" si="24"/>
        <v>0</v>
      </c>
      <c r="N78" s="1">
        <f t="shared" si="25"/>
        <v>0</v>
      </c>
      <c r="O78" s="29">
        <f t="shared" si="26"/>
        <v>0</v>
      </c>
    </row>
    <row r="79" spans="1:15" s="9" customFormat="1" ht="124.5" customHeight="1" x14ac:dyDescent="0.25">
      <c r="A79" s="28">
        <v>66</v>
      </c>
      <c r="B79" s="65" t="s">
        <v>145</v>
      </c>
      <c r="C79" s="13"/>
      <c r="D79" s="10">
        <v>1</v>
      </c>
      <c r="E79" s="14" t="s">
        <v>164</v>
      </c>
      <c r="F79" s="15"/>
      <c r="G79" s="12"/>
      <c r="H79" s="1">
        <f t="shared" si="20"/>
        <v>0</v>
      </c>
      <c r="I79" s="12"/>
      <c r="J79" s="1">
        <f t="shared" si="21"/>
        <v>0</v>
      </c>
      <c r="K79" s="1">
        <f t="shared" si="22"/>
        <v>0</v>
      </c>
      <c r="L79" s="1">
        <f t="shared" si="23"/>
        <v>0</v>
      </c>
      <c r="M79" s="1">
        <f t="shared" si="24"/>
        <v>0</v>
      </c>
      <c r="N79" s="1">
        <f t="shared" si="25"/>
        <v>0</v>
      </c>
      <c r="O79" s="29">
        <f t="shared" si="26"/>
        <v>0</v>
      </c>
    </row>
    <row r="80" spans="1:15" s="9" customFormat="1" ht="220.5" customHeight="1" x14ac:dyDescent="0.25">
      <c r="A80" s="28">
        <v>67</v>
      </c>
      <c r="B80" s="65" t="s">
        <v>146</v>
      </c>
      <c r="C80" s="13"/>
      <c r="D80" s="10">
        <v>1</v>
      </c>
      <c r="E80" s="14" t="s">
        <v>164</v>
      </c>
      <c r="F80" s="15"/>
      <c r="G80" s="12"/>
      <c r="H80" s="1">
        <f t="shared" si="20"/>
        <v>0</v>
      </c>
      <c r="I80" s="12"/>
      <c r="J80" s="1">
        <f t="shared" si="21"/>
        <v>0</v>
      </c>
      <c r="K80" s="1">
        <f t="shared" si="22"/>
        <v>0</v>
      </c>
      <c r="L80" s="1">
        <f t="shared" si="23"/>
        <v>0</v>
      </c>
      <c r="M80" s="1">
        <f t="shared" si="24"/>
        <v>0</v>
      </c>
      <c r="N80" s="1">
        <f t="shared" si="25"/>
        <v>0</v>
      </c>
      <c r="O80" s="29">
        <f t="shared" si="26"/>
        <v>0</v>
      </c>
    </row>
    <row r="81" spans="1:15" s="9" customFormat="1" ht="90" customHeight="1" x14ac:dyDescent="0.25">
      <c r="A81" s="28">
        <v>68</v>
      </c>
      <c r="B81" s="65" t="s">
        <v>147</v>
      </c>
      <c r="C81" s="13"/>
      <c r="D81" s="10">
        <v>1</v>
      </c>
      <c r="E81" s="14" t="s">
        <v>164</v>
      </c>
      <c r="F81" s="15"/>
      <c r="G81" s="12"/>
      <c r="H81" s="1">
        <f t="shared" si="20"/>
        <v>0</v>
      </c>
      <c r="I81" s="12"/>
      <c r="J81" s="1">
        <f t="shared" si="21"/>
        <v>0</v>
      </c>
      <c r="K81" s="1">
        <f t="shared" si="22"/>
        <v>0</v>
      </c>
      <c r="L81" s="1">
        <f t="shared" si="23"/>
        <v>0</v>
      </c>
      <c r="M81" s="1">
        <f t="shared" si="24"/>
        <v>0</v>
      </c>
      <c r="N81" s="1">
        <f t="shared" si="25"/>
        <v>0</v>
      </c>
      <c r="O81" s="29">
        <f t="shared" si="26"/>
        <v>0</v>
      </c>
    </row>
    <row r="82" spans="1:15" s="9" customFormat="1" ht="58.5" customHeight="1" x14ac:dyDescent="0.25">
      <c r="A82" s="28">
        <v>69</v>
      </c>
      <c r="B82" s="65" t="s">
        <v>148</v>
      </c>
      <c r="C82" s="13"/>
      <c r="D82" s="10">
        <v>1</v>
      </c>
      <c r="E82" s="14" t="s">
        <v>164</v>
      </c>
      <c r="F82" s="15"/>
      <c r="G82" s="12"/>
      <c r="H82" s="1">
        <f t="shared" si="20"/>
        <v>0</v>
      </c>
      <c r="I82" s="12"/>
      <c r="J82" s="1">
        <f t="shared" si="21"/>
        <v>0</v>
      </c>
      <c r="K82" s="1">
        <f t="shared" si="22"/>
        <v>0</v>
      </c>
      <c r="L82" s="1">
        <f t="shared" si="23"/>
        <v>0</v>
      </c>
      <c r="M82" s="1">
        <f t="shared" si="24"/>
        <v>0</v>
      </c>
      <c r="N82" s="1">
        <f t="shared" si="25"/>
        <v>0</v>
      </c>
      <c r="O82" s="29">
        <f t="shared" si="26"/>
        <v>0</v>
      </c>
    </row>
    <row r="83" spans="1:15" s="9" customFormat="1" ht="86.25" customHeight="1" x14ac:dyDescent="0.25">
      <c r="A83" s="28">
        <v>70</v>
      </c>
      <c r="B83" s="65" t="s">
        <v>149</v>
      </c>
      <c r="C83" s="13"/>
      <c r="D83" s="10">
        <v>1</v>
      </c>
      <c r="E83" s="14" t="s">
        <v>164</v>
      </c>
      <c r="F83" s="15"/>
      <c r="G83" s="12"/>
      <c r="H83" s="1">
        <f t="shared" si="20"/>
        <v>0</v>
      </c>
      <c r="I83" s="12"/>
      <c r="J83" s="1">
        <f t="shared" si="21"/>
        <v>0</v>
      </c>
      <c r="K83" s="1">
        <f t="shared" si="22"/>
        <v>0</v>
      </c>
      <c r="L83" s="1">
        <f t="shared" si="23"/>
        <v>0</v>
      </c>
      <c r="M83" s="1">
        <f t="shared" si="24"/>
        <v>0</v>
      </c>
      <c r="N83" s="1">
        <f t="shared" si="25"/>
        <v>0</v>
      </c>
      <c r="O83" s="29">
        <f t="shared" si="26"/>
        <v>0</v>
      </c>
    </row>
    <row r="84" spans="1:15" s="9" customFormat="1" ht="86.25" customHeight="1" x14ac:dyDescent="0.25">
      <c r="A84" s="28">
        <v>71</v>
      </c>
      <c r="B84" s="65" t="s">
        <v>150</v>
      </c>
      <c r="C84" s="13"/>
      <c r="D84" s="10">
        <v>1</v>
      </c>
      <c r="E84" s="14" t="s">
        <v>164</v>
      </c>
      <c r="F84" s="15"/>
      <c r="G84" s="12"/>
      <c r="H84" s="1">
        <f t="shared" si="20"/>
        <v>0</v>
      </c>
      <c r="I84" s="12"/>
      <c r="J84" s="1">
        <f t="shared" si="21"/>
        <v>0</v>
      </c>
      <c r="K84" s="1">
        <f t="shared" si="22"/>
        <v>0</v>
      </c>
      <c r="L84" s="1">
        <f t="shared" si="23"/>
        <v>0</v>
      </c>
      <c r="M84" s="1">
        <f t="shared" si="24"/>
        <v>0</v>
      </c>
      <c r="N84" s="1">
        <f t="shared" si="25"/>
        <v>0</v>
      </c>
      <c r="O84" s="29">
        <f t="shared" si="26"/>
        <v>0</v>
      </c>
    </row>
    <row r="85" spans="1:15" s="9" customFormat="1" ht="63" customHeight="1" x14ac:dyDescent="0.25">
      <c r="A85" s="28">
        <v>72</v>
      </c>
      <c r="B85" s="34" t="s">
        <v>151</v>
      </c>
      <c r="C85" s="13"/>
      <c r="D85" s="10">
        <v>1</v>
      </c>
      <c r="E85" s="14" t="s">
        <v>164</v>
      </c>
      <c r="F85" s="15"/>
      <c r="G85" s="12"/>
      <c r="H85" s="1">
        <f t="shared" si="20"/>
        <v>0</v>
      </c>
      <c r="I85" s="12"/>
      <c r="J85" s="1">
        <f t="shared" si="21"/>
        <v>0</v>
      </c>
      <c r="K85" s="1">
        <f t="shared" si="22"/>
        <v>0</v>
      </c>
      <c r="L85" s="1">
        <f t="shared" si="23"/>
        <v>0</v>
      </c>
      <c r="M85" s="1">
        <f t="shared" si="24"/>
        <v>0</v>
      </c>
      <c r="N85" s="1">
        <f t="shared" si="25"/>
        <v>0</v>
      </c>
      <c r="O85" s="29">
        <f t="shared" si="26"/>
        <v>0</v>
      </c>
    </row>
    <row r="86" spans="1:15" s="9" customFormat="1" ht="69" customHeight="1" x14ac:dyDescent="0.25">
      <c r="A86" s="28">
        <v>73</v>
      </c>
      <c r="B86" s="34" t="s">
        <v>152</v>
      </c>
      <c r="C86" s="13"/>
      <c r="D86" s="10">
        <v>1</v>
      </c>
      <c r="E86" s="14" t="s">
        <v>164</v>
      </c>
      <c r="F86" s="15"/>
      <c r="G86" s="12"/>
      <c r="H86" s="1">
        <f t="shared" si="20"/>
        <v>0</v>
      </c>
      <c r="I86" s="12"/>
      <c r="J86" s="1">
        <f t="shared" si="21"/>
        <v>0</v>
      </c>
      <c r="K86" s="1">
        <f t="shared" si="22"/>
        <v>0</v>
      </c>
      <c r="L86" s="1">
        <f t="shared" si="23"/>
        <v>0</v>
      </c>
      <c r="M86" s="1">
        <f t="shared" si="24"/>
        <v>0</v>
      </c>
      <c r="N86" s="1">
        <f t="shared" si="25"/>
        <v>0</v>
      </c>
      <c r="O86" s="29">
        <f t="shared" si="26"/>
        <v>0</v>
      </c>
    </row>
    <row r="87" spans="1:15" s="9" customFormat="1" ht="74.25" customHeight="1" x14ac:dyDescent="0.25">
      <c r="A87" s="28">
        <v>74</v>
      </c>
      <c r="B87" s="34" t="s">
        <v>153</v>
      </c>
      <c r="C87" s="13"/>
      <c r="D87" s="10">
        <v>1</v>
      </c>
      <c r="E87" s="14" t="s">
        <v>164</v>
      </c>
      <c r="F87" s="15"/>
      <c r="G87" s="12"/>
      <c r="H87" s="1">
        <f t="shared" si="20"/>
        <v>0</v>
      </c>
      <c r="I87" s="12"/>
      <c r="J87" s="1">
        <f t="shared" si="21"/>
        <v>0</v>
      </c>
      <c r="K87" s="1">
        <f t="shared" si="22"/>
        <v>0</v>
      </c>
      <c r="L87" s="1">
        <f t="shared" si="23"/>
        <v>0</v>
      </c>
      <c r="M87" s="1">
        <f t="shared" si="24"/>
        <v>0</v>
      </c>
      <c r="N87" s="1">
        <f t="shared" si="25"/>
        <v>0</v>
      </c>
      <c r="O87" s="29">
        <f t="shared" si="26"/>
        <v>0</v>
      </c>
    </row>
    <row r="88" spans="1:15" s="9" customFormat="1" ht="96.75" customHeight="1" x14ac:dyDescent="0.25">
      <c r="A88" s="28">
        <v>75</v>
      </c>
      <c r="B88" s="34" t="s">
        <v>154</v>
      </c>
      <c r="C88" s="13"/>
      <c r="D88" s="10">
        <v>1</v>
      </c>
      <c r="E88" s="14" t="s">
        <v>164</v>
      </c>
      <c r="F88" s="15"/>
      <c r="G88" s="12"/>
      <c r="H88" s="1">
        <f t="shared" si="20"/>
        <v>0</v>
      </c>
      <c r="I88" s="12"/>
      <c r="J88" s="1">
        <f t="shared" si="21"/>
        <v>0</v>
      </c>
      <c r="K88" s="1">
        <f t="shared" si="22"/>
        <v>0</v>
      </c>
      <c r="L88" s="1">
        <f t="shared" si="23"/>
        <v>0</v>
      </c>
      <c r="M88" s="1">
        <f t="shared" si="24"/>
        <v>0</v>
      </c>
      <c r="N88" s="1">
        <f t="shared" si="25"/>
        <v>0</v>
      </c>
      <c r="O88" s="29">
        <f t="shared" si="26"/>
        <v>0</v>
      </c>
    </row>
    <row r="89" spans="1:15" s="9" customFormat="1" ht="70.5" customHeight="1" x14ac:dyDescent="0.25">
      <c r="A89" s="28">
        <v>76</v>
      </c>
      <c r="B89" s="34" t="s">
        <v>155</v>
      </c>
      <c r="C89" s="13"/>
      <c r="D89" s="10">
        <v>1</v>
      </c>
      <c r="E89" s="14" t="s">
        <v>164</v>
      </c>
      <c r="F89" s="15"/>
      <c r="G89" s="12"/>
      <c r="H89" s="1">
        <f t="shared" si="20"/>
        <v>0</v>
      </c>
      <c r="I89" s="12"/>
      <c r="J89" s="1">
        <f t="shared" si="21"/>
        <v>0</v>
      </c>
      <c r="K89" s="1">
        <f t="shared" si="22"/>
        <v>0</v>
      </c>
      <c r="L89" s="1">
        <f t="shared" si="23"/>
        <v>0</v>
      </c>
      <c r="M89" s="1">
        <f t="shared" si="24"/>
        <v>0</v>
      </c>
      <c r="N89" s="1">
        <f t="shared" si="25"/>
        <v>0</v>
      </c>
      <c r="O89" s="29">
        <f t="shared" si="26"/>
        <v>0</v>
      </c>
    </row>
    <row r="90" spans="1:15" s="9" customFormat="1" ht="65.25" customHeight="1" x14ac:dyDescent="0.25">
      <c r="A90" s="28">
        <v>77</v>
      </c>
      <c r="B90" s="34" t="s">
        <v>156</v>
      </c>
      <c r="C90" s="13"/>
      <c r="D90" s="10">
        <v>1</v>
      </c>
      <c r="E90" s="14" t="s">
        <v>164</v>
      </c>
      <c r="F90" s="15"/>
      <c r="G90" s="12"/>
      <c r="H90" s="1">
        <f t="shared" si="20"/>
        <v>0</v>
      </c>
      <c r="I90" s="12"/>
      <c r="J90" s="1">
        <f t="shared" si="21"/>
        <v>0</v>
      </c>
      <c r="K90" s="1">
        <f t="shared" si="22"/>
        <v>0</v>
      </c>
      <c r="L90" s="1">
        <f t="shared" si="23"/>
        <v>0</v>
      </c>
      <c r="M90" s="1">
        <f t="shared" si="24"/>
        <v>0</v>
      </c>
      <c r="N90" s="1">
        <f t="shared" si="25"/>
        <v>0</v>
      </c>
      <c r="O90" s="29">
        <f t="shared" si="26"/>
        <v>0</v>
      </c>
    </row>
    <row r="91" spans="1:15" s="9" customFormat="1" ht="74.25" customHeight="1" x14ac:dyDescent="0.25">
      <c r="A91" s="28">
        <v>78</v>
      </c>
      <c r="B91" s="34" t="s">
        <v>157</v>
      </c>
      <c r="C91" s="13"/>
      <c r="D91" s="10">
        <v>1</v>
      </c>
      <c r="E91" s="14" t="s">
        <v>164</v>
      </c>
      <c r="F91" s="15"/>
      <c r="G91" s="12"/>
      <c r="H91" s="1">
        <f t="shared" si="20"/>
        <v>0</v>
      </c>
      <c r="I91" s="12"/>
      <c r="J91" s="1">
        <f t="shared" si="21"/>
        <v>0</v>
      </c>
      <c r="K91" s="1">
        <f t="shared" si="22"/>
        <v>0</v>
      </c>
      <c r="L91" s="1">
        <f t="shared" si="23"/>
        <v>0</v>
      </c>
      <c r="M91" s="1">
        <f t="shared" si="24"/>
        <v>0</v>
      </c>
      <c r="N91" s="1">
        <f t="shared" si="25"/>
        <v>0</v>
      </c>
      <c r="O91" s="29">
        <f t="shared" si="26"/>
        <v>0</v>
      </c>
    </row>
    <row r="92" spans="1:15" s="9" customFormat="1" ht="152.25" customHeight="1" x14ac:dyDescent="0.25">
      <c r="A92" s="28">
        <v>79</v>
      </c>
      <c r="B92" s="34" t="s">
        <v>158</v>
      </c>
      <c r="C92" s="13"/>
      <c r="D92" s="10">
        <v>1</v>
      </c>
      <c r="E92" s="14" t="s">
        <v>164</v>
      </c>
      <c r="F92" s="15"/>
      <c r="G92" s="12"/>
      <c r="H92" s="1">
        <f t="shared" si="20"/>
        <v>0</v>
      </c>
      <c r="I92" s="12"/>
      <c r="J92" s="1">
        <f t="shared" si="21"/>
        <v>0</v>
      </c>
      <c r="K92" s="1">
        <f t="shared" si="22"/>
        <v>0</v>
      </c>
      <c r="L92" s="1">
        <f t="shared" si="23"/>
        <v>0</v>
      </c>
      <c r="M92" s="1">
        <f t="shared" si="24"/>
        <v>0</v>
      </c>
      <c r="N92" s="1">
        <f t="shared" si="25"/>
        <v>0</v>
      </c>
      <c r="O92" s="29">
        <f t="shared" si="26"/>
        <v>0</v>
      </c>
    </row>
    <row r="93" spans="1:15" s="9" customFormat="1" ht="154.5" customHeight="1" x14ac:dyDescent="0.25">
      <c r="A93" s="28">
        <v>80</v>
      </c>
      <c r="B93" s="34" t="s">
        <v>159</v>
      </c>
      <c r="C93" s="13"/>
      <c r="D93" s="10">
        <v>1</v>
      </c>
      <c r="E93" s="14" t="s">
        <v>164</v>
      </c>
      <c r="F93" s="15"/>
      <c r="G93" s="12"/>
      <c r="H93" s="1">
        <f t="shared" si="20"/>
        <v>0</v>
      </c>
      <c r="I93" s="12"/>
      <c r="J93" s="1">
        <f t="shared" si="21"/>
        <v>0</v>
      </c>
      <c r="K93" s="1">
        <f t="shared" si="22"/>
        <v>0</v>
      </c>
      <c r="L93" s="1">
        <f t="shared" si="23"/>
        <v>0</v>
      </c>
      <c r="M93" s="1">
        <f t="shared" si="24"/>
        <v>0</v>
      </c>
      <c r="N93" s="1">
        <f t="shared" si="25"/>
        <v>0</v>
      </c>
      <c r="O93" s="29">
        <f t="shared" si="26"/>
        <v>0</v>
      </c>
    </row>
    <row r="94" spans="1:15" s="9" customFormat="1" ht="86.25" customHeight="1" x14ac:dyDescent="0.25">
      <c r="A94" s="28">
        <v>81</v>
      </c>
      <c r="B94" s="34" t="s">
        <v>160</v>
      </c>
      <c r="C94" s="13"/>
      <c r="D94" s="10">
        <v>1</v>
      </c>
      <c r="E94" s="14" t="s">
        <v>164</v>
      </c>
      <c r="F94" s="15"/>
      <c r="G94" s="12"/>
      <c r="H94" s="1">
        <f t="shared" si="20"/>
        <v>0</v>
      </c>
      <c r="I94" s="12"/>
      <c r="J94" s="1">
        <f t="shared" si="21"/>
        <v>0</v>
      </c>
      <c r="K94" s="1">
        <f t="shared" si="22"/>
        <v>0</v>
      </c>
      <c r="L94" s="1">
        <f t="shared" si="23"/>
        <v>0</v>
      </c>
      <c r="M94" s="1">
        <f t="shared" si="24"/>
        <v>0</v>
      </c>
      <c r="N94" s="1">
        <f t="shared" si="25"/>
        <v>0</v>
      </c>
      <c r="O94" s="29">
        <f t="shared" si="26"/>
        <v>0</v>
      </c>
    </row>
    <row r="95" spans="1:15" s="9" customFormat="1" ht="90.75" customHeight="1" x14ac:dyDescent="0.25">
      <c r="A95" s="28">
        <v>82</v>
      </c>
      <c r="B95" s="34" t="s">
        <v>161</v>
      </c>
      <c r="C95" s="13"/>
      <c r="D95" s="10">
        <v>1</v>
      </c>
      <c r="E95" s="14" t="s">
        <v>164</v>
      </c>
      <c r="F95" s="15"/>
      <c r="G95" s="12"/>
      <c r="H95" s="1">
        <f t="shared" si="20"/>
        <v>0</v>
      </c>
      <c r="I95" s="12"/>
      <c r="J95" s="1">
        <f t="shared" si="21"/>
        <v>0</v>
      </c>
      <c r="K95" s="1">
        <f t="shared" si="22"/>
        <v>0</v>
      </c>
      <c r="L95" s="1">
        <f t="shared" si="23"/>
        <v>0</v>
      </c>
      <c r="M95" s="1">
        <f t="shared" si="24"/>
        <v>0</v>
      </c>
      <c r="N95" s="1">
        <f t="shared" si="25"/>
        <v>0</v>
      </c>
      <c r="O95" s="29">
        <f t="shared" si="26"/>
        <v>0</v>
      </c>
    </row>
    <row r="96" spans="1:15" s="9" customFormat="1" ht="56.25" customHeight="1" thickBot="1" x14ac:dyDescent="0.3">
      <c r="A96" s="28">
        <v>83</v>
      </c>
      <c r="B96" s="42" t="s">
        <v>162</v>
      </c>
      <c r="C96" s="30"/>
      <c r="D96" s="31">
        <v>1</v>
      </c>
      <c r="E96" s="14" t="s">
        <v>164</v>
      </c>
      <c r="F96" s="32"/>
      <c r="G96" s="33"/>
      <c r="H96" s="1">
        <f t="shared" si="20"/>
        <v>0</v>
      </c>
      <c r="I96" s="12"/>
      <c r="J96" s="1">
        <f t="shared" si="21"/>
        <v>0</v>
      </c>
      <c r="K96" s="1">
        <f t="shared" si="22"/>
        <v>0</v>
      </c>
      <c r="L96" s="1">
        <f t="shared" si="23"/>
        <v>0</v>
      </c>
      <c r="M96" s="1">
        <f t="shared" si="24"/>
        <v>0</v>
      </c>
      <c r="N96" s="1">
        <f t="shared" si="25"/>
        <v>0</v>
      </c>
      <c r="O96" s="29">
        <f t="shared" si="26"/>
        <v>0</v>
      </c>
    </row>
    <row r="97" spans="1:15" s="9" customFormat="1" ht="42" customHeight="1" thickBot="1" x14ac:dyDescent="0.3">
      <c r="A97" s="99" t="s">
        <v>26</v>
      </c>
      <c r="B97" s="100"/>
      <c r="C97" s="100"/>
      <c r="D97" s="100"/>
      <c r="E97" s="100"/>
      <c r="F97" s="100"/>
      <c r="G97" s="100"/>
      <c r="H97" s="100"/>
      <c r="I97" s="100"/>
      <c r="J97" s="100"/>
      <c r="K97" s="100"/>
      <c r="L97" s="72" t="s">
        <v>27</v>
      </c>
      <c r="M97" s="73"/>
      <c r="N97" s="73"/>
      <c r="O97" s="43">
        <f>SUMIF(G:G,0%,L:L)+SUMIF(G:G,"",L:L)</f>
        <v>0</v>
      </c>
    </row>
    <row r="98" spans="1:15" s="9" customFormat="1" ht="39" customHeight="1" x14ac:dyDescent="0.25">
      <c r="A98" s="78" t="s">
        <v>78</v>
      </c>
      <c r="B98" s="79"/>
      <c r="C98" s="79"/>
      <c r="D98" s="79"/>
      <c r="E98" s="79"/>
      <c r="F98" s="79"/>
      <c r="G98" s="79"/>
      <c r="H98" s="79"/>
      <c r="I98" s="79"/>
      <c r="J98" s="79"/>
      <c r="K98" s="80"/>
      <c r="L98" s="70" t="s">
        <v>28</v>
      </c>
      <c r="M98" s="71"/>
      <c r="N98" s="71"/>
      <c r="O98" s="44">
        <f>SUMIF(G:G,5%,L:L)</f>
        <v>0</v>
      </c>
    </row>
    <row r="99" spans="1:15" s="9" customFormat="1" ht="30" customHeight="1" x14ac:dyDescent="0.25">
      <c r="A99" s="81"/>
      <c r="B99" s="82"/>
      <c r="C99" s="82"/>
      <c r="D99" s="82"/>
      <c r="E99" s="82"/>
      <c r="F99" s="82"/>
      <c r="G99" s="82"/>
      <c r="H99" s="82"/>
      <c r="I99" s="82"/>
      <c r="J99" s="82"/>
      <c r="K99" s="83"/>
      <c r="L99" s="70" t="s">
        <v>29</v>
      </c>
      <c r="M99" s="71"/>
      <c r="N99" s="71"/>
      <c r="O99" s="44">
        <f>SUMIF(G:G,19%,L:L)</f>
        <v>0</v>
      </c>
    </row>
    <row r="100" spans="1:15" s="9" customFormat="1" ht="30" customHeight="1" x14ac:dyDescent="0.25">
      <c r="A100" s="81"/>
      <c r="B100" s="82"/>
      <c r="C100" s="82"/>
      <c r="D100" s="82"/>
      <c r="E100" s="82"/>
      <c r="F100" s="82"/>
      <c r="G100" s="82"/>
      <c r="H100" s="82"/>
      <c r="I100" s="82"/>
      <c r="J100" s="82"/>
      <c r="K100" s="83"/>
      <c r="L100" s="68" t="s">
        <v>22</v>
      </c>
      <c r="M100" s="69"/>
      <c r="N100" s="69"/>
      <c r="O100" s="45">
        <f>SUM(O97:O99)</f>
        <v>0</v>
      </c>
    </row>
    <row r="101" spans="1:15" s="9" customFormat="1" ht="30" customHeight="1" x14ac:dyDescent="0.25">
      <c r="A101" s="81"/>
      <c r="B101" s="82"/>
      <c r="C101" s="82"/>
      <c r="D101" s="82"/>
      <c r="E101" s="82"/>
      <c r="F101" s="82"/>
      <c r="G101" s="82"/>
      <c r="H101" s="82"/>
      <c r="I101" s="82"/>
      <c r="J101" s="82"/>
      <c r="K101" s="83"/>
      <c r="L101" s="66" t="s">
        <v>30</v>
      </c>
      <c r="M101" s="67"/>
      <c r="N101" s="67"/>
      <c r="O101" s="46">
        <f>SUMIF(G:G,5%,M:M)</f>
        <v>0</v>
      </c>
    </row>
    <row r="102" spans="1:15" s="9" customFormat="1" ht="30" customHeight="1" x14ac:dyDescent="0.25">
      <c r="A102" s="81"/>
      <c r="B102" s="82"/>
      <c r="C102" s="82"/>
      <c r="D102" s="82"/>
      <c r="E102" s="82"/>
      <c r="F102" s="82"/>
      <c r="G102" s="82"/>
      <c r="H102" s="82"/>
      <c r="I102" s="82"/>
      <c r="J102" s="82"/>
      <c r="K102" s="83"/>
      <c r="L102" s="66" t="s">
        <v>31</v>
      </c>
      <c r="M102" s="67"/>
      <c r="N102" s="67"/>
      <c r="O102" s="46">
        <f>SUMIF(G:G,19%,M:M)</f>
        <v>0</v>
      </c>
    </row>
    <row r="103" spans="1:15" s="9" customFormat="1" ht="30" customHeight="1" x14ac:dyDescent="0.25">
      <c r="A103" s="81"/>
      <c r="B103" s="82"/>
      <c r="C103" s="82"/>
      <c r="D103" s="82"/>
      <c r="E103" s="82"/>
      <c r="F103" s="82"/>
      <c r="G103" s="82"/>
      <c r="H103" s="82"/>
      <c r="I103" s="82"/>
      <c r="J103" s="82"/>
      <c r="K103" s="83"/>
      <c r="L103" s="68" t="s">
        <v>32</v>
      </c>
      <c r="M103" s="69"/>
      <c r="N103" s="69"/>
      <c r="O103" s="45">
        <f>SUM(O101:O102)</f>
        <v>0</v>
      </c>
    </row>
    <row r="104" spans="1:15" s="9" customFormat="1" ht="30" customHeight="1" x14ac:dyDescent="0.25">
      <c r="A104" s="81"/>
      <c r="B104" s="82"/>
      <c r="C104" s="82"/>
      <c r="D104" s="82"/>
      <c r="E104" s="82"/>
      <c r="F104" s="82"/>
      <c r="G104" s="82"/>
      <c r="H104" s="82"/>
      <c r="I104" s="82"/>
      <c r="J104" s="82"/>
      <c r="K104" s="83"/>
      <c r="L104" s="70" t="s">
        <v>33</v>
      </c>
      <c r="M104" s="71"/>
      <c r="N104" s="71"/>
      <c r="O104" s="44">
        <f>SUMIF(I:I,8%,N:N)</f>
        <v>0</v>
      </c>
    </row>
    <row r="105" spans="1:15" s="9" customFormat="1" ht="37.5" customHeight="1" x14ac:dyDescent="0.25">
      <c r="A105" s="81"/>
      <c r="B105" s="82"/>
      <c r="C105" s="82"/>
      <c r="D105" s="82"/>
      <c r="E105" s="82"/>
      <c r="F105" s="82"/>
      <c r="G105" s="82"/>
      <c r="H105" s="82"/>
      <c r="I105" s="82"/>
      <c r="J105" s="82"/>
      <c r="K105" s="83"/>
      <c r="L105" s="76" t="s">
        <v>34</v>
      </c>
      <c r="M105" s="77"/>
      <c r="N105" s="77"/>
      <c r="O105" s="45">
        <f>SUM(O104)</f>
        <v>0</v>
      </c>
    </row>
    <row r="106" spans="1:15" s="9" customFormat="1" ht="32.25" customHeight="1" thickBot="1" x14ac:dyDescent="0.3">
      <c r="A106" s="84"/>
      <c r="B106" s="85"/>
      <c r="C106" s="85"/>
      <c r="D106" s="85"/>
      <c r="E106" s="85"/>
      <c r="F106" s="85"/>
      <c r="G106" s="85"/>
      <c r="H106" s="85"/>
      <c r="I106" s="85"/>
      <c r="J106" s="85"/>
      <c r="K106" s="86"/>
      <c r="L106" s="74" t="s">
        <v>35</v>
      </c>
      <c r="M106" s="75"/>
      <c r="N106" s="75"/>
      <c r="O106" s="47">
        <f>+O100+O103+O105</f>
        <v>0</v>
      </c>
    </row>
    <row r="108" spans="1:15" ht="50.1" customHeight="1" thickBot="1" x14ac:dyDescent="0.3">
      <c r="B108" s="90"/>
      <c r="C108" s="90"/>
    </row>
    <row r="109" spans="1:15" x14ac:dyDescent="0.25">
      <c r="B109" s="111" t="s">
        <v>36</v>
      </c>
      <c r="C109" s="111"/>
    </row>
    <row r="110" spans="1:15" ht="15" customHeight="1" x14ac:dyDescent="0.25">
      <c r="M110" s="49"/>
      <c r="N110" s="50"/>
      <c r="O110" s="51"/>
    </row>
    <row r="111" spans="1:15" ht="15.75" customHeight="1" x14ac:dyDescent="0.25">
      <c r="M111" s="49"/>
      <c r="N111" s="50"/>
      <c r="O111" s="51"/>
    </row>
    <row r="112" spans="1:15" ht="15" customHeight="1" x14ac:dyDescent="0.25">
      <c r="A112" s="11" t="s">
        <v>37</v>
      </c>
      <c r="M112" s="49"/>
      <c r="N112" s="50"/>
      <c r="O112" s="51"/>
    </row>
    <row r="113" spans="1:17" x14ac:dyDescent="0.25">
      <c r="A113" s="110" t="s">
        <v>38</v>
      </c>
      <c r="B113" s="110"/>
      <c r="C113" s="110"/>
      <c r="D113" s="110"/>
      <c r="E113" s="110"/>
      <c r="F113" s="110"/>
      <c r="G113" s="110"/>
      <c r="H113" s="110"/>
      <c r="I113" s="110"/>
      <c r="J113" s="110"/>
      <c r="K113" s="110"/>
      <c r="L113" s="110"/>
      <c r="M113" s="110"/>
      <c r="N113" s="110"/>
      <c r="O113" s="110"/>
      <c r="P113" s="2"/>
      <c r="Q113" s="2"/>
    </row>
    <row r="114" spans="1:17" ht="15" customHeight="1" x14ac:dyDescent="0.25">
      <c r="A114" s="109" t="s">
        <v>39</v>
      </c>
      <c r="B114" s="109"/>
      <c r="C114" s="109"/>
      <c r="D114" s="109"/>
      <c r="E114" s="109"/>
      <c r="F114" s="109"/>
      <c r="G114" s="109"/>
      <c r="H114" s="109"/>
      <c r="I114" s="109"/>
      <c r="J114" s="109"/>
      <c r="K114" s="109"/>
      <c r="L114" s="109"/>
      <c r="M114" s="109"/>
      <c r="N114" s="109"/>
      <c r="O114" s="109"/>
      <c r="P114" s="48"/>
      <c r="Q114" s="48"/>
    </row>
    <row r="115" spans="1:17" x14ac:dyDescent="0.25">
      <c r="A115" s="108" t="s">
        <v>40</v>
      </c>
      <c r="B115" s="108"/>
      <c r="C115" s="108"/>
      <c r="D115" s="108"/>
      <c r="E115" s="108"/>
      <c r="F115" s="108"/>
      <c r="G115" s="108"/>
      <c r="H115" s="108"/>
      <c r="I115" s="108"/>
      <c r="J115" s="108"/>
      <c r="K115" s="108"/>
      <c r="L115" s="108"/>
      <c r="M115" s="108"/>
      <c r="N115" s="108"/>
      <c r="O115" s="108"/>
      <c r="P115" s="5"/>
      <c r="Q115" s="5"/>
    </row>
    <row r="116" spans="1:17" x14ac:dyDescent="0.25">
      <c r="A116" s="108" t="s">
        <v>41</v>
      </c>
      <c r="B116" s="108"/>
      <c r="C116" s="108"/>
      <c r="D116" s="108"/>
      <c r="E116" s="108"/>
      <c r="F116" s="108"/>
      <c r="G116" s="108"/>
      <c r="H116" s="108"/>
      <c r="I116" s="108"/>
      <c r="J116" s="108"/>
      <c r="K116" s="108"/>
      <c r="L116" s="108"/>
      <c r="M116" s="108"/>
      <c r="N116" s="108"/>
      <c r="O116" s="108"/>
      <c r="P116" s="5"/>
      <c r="Q116" s="5"/>
    </row>
    <row r="117" spans="1:17" x14ac:dyDescent="0.25">
      <c r="K117" s="2"/>
      <c r="L117" s="2"/>
      <c r="M117" s="2"/>
      <c r="N117" s="2"/>
    </row>
    <row r="159" spans="11:15" s="2" customFormat="1" x14ac:dyDescent="0.25">
      <c r="K159" s="4"/>
      <c r="L159" s="4"/>
      <c r="M159" s="4"/>
      <c r="N159" s="4"/>
      <c r="O159" s="4"/>
    </row>
    <row r="160" spans="11:15" s="2" customFormat="1" x14ac:dyDescent="0.25">
      <c r="K160" s="4"/>
      <c r="L160" s="4"/>
      <c r="M160" s="4"/>
      <c r="N160" s="4"/>
      <c r="O160" s="4"/>
    </row>
    <row r="161" spans="11:15" s="2" customFormat="1" x14ac:dyDescent="0.25">
      <c r="K161" s="4"/>
      <c r="L161" s="4"/>
      <c r="M161" s="4"/>
      <c r="N161" s="4"/>
      <c r="O161" s="4"/>
    </row>
    <row r="162" spans="11:15" s="2" customFormat="1" x14ac:dyDescent="0.25">
      <c r="K162" s="4"/>
      <c r="L162" s="4"/>
      <c r="M162" s="4"/>
      <c r="N162" s="4"/>
      <c r="O162" s="4"/>
    </row>
  </sheetData>
  <sheetProtection selectLockedCells="1"/>
  <mergeCells count="35">
    <mergeCell ref="A116:O116"/>
    <mergeCell ref="A115:O115"/>
    <mergeCell ref="A114:O114"/>
    <mergeCell ref="A113:O113"/>
    <mergeCell ref="B109:C109"/>
    <mergeCell ref="A2:A5"/>
    <mergeCell ref="B2:M2"/>
    <mergeCell ref="N2:O2"/>
    <mergeCell ref="B3:M3"/>
    <mergeCell ref="N3:O3"/>
    <mergeCell ref="B4:M5"/>
    <mergeCell ref="N4:O4"/>
    <mergeCell ref="N5:O5"/>
    <mergeCell ref="M11:N11"/>
    <mergeCell ref="M9:N9"/>
    <mergeCell ref="K9:L9"/>
    <mergeCell ref="K11:L11"/>
    <mergeCell ref="F11:I11"/>
    <mergeCell ref="A98:K106"/>
    <mergeCell ref="F9:I9"/>
    <mergeCell ref="B108:C108"/>
    <mergeCell ref="A9:B11"/>
    <mergeCell ref="D9:E9"/>
    <mergeCell ref="D11:E11"/>
    <mergeCell ref="A97:K97"/>
    <mergeCell ref="L106:N106"/>
    <mergeCell ref="L105:N105"/>
    <mergeCell ref="L104:N104"/>
    <mergeCell ref="L103:N103"/>
    <mergeCell ref="L102:N102"/>
    <mergeCell ref="L101:N101"/>
    <mergeCell ref="L100:N100"/>
    <mergeCell ref="L99:N99"/>
    <mergeCell ref="L98:N98"/>
    <mergeCell ref="L97:N9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9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6" orientation="landscape" r:id="rId1"/>
  <rowBreaks count="2" manualBreakCount="2">
    <brk id="66" max="14" man="1"/>
    <brk id="80"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Cálculos!$D$7:$D$9</xm:f>
          </x14:formula1>
          <xm:sqref>G95:G96</xm:sqref>
        </x14:dataValidation>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G14:G94</xm:sqref>
        </x14:dataValidation>
        <x14:dataValidation type="list" allowBlank="1" showInputMessage="1" showErrorMessage="1" xr:uid="{00000000-0002-0000-0000-000008000000}">
          <x14:formula1>
            <xm:f>Cálculos!$F$7:$F$8</xm:f>
          </x14:formula1>
          <xm:sqref>I14:I96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7" bestFit="1" customWidth="1"/>
    <col min="6" max="6" width="15" style="41" bestFit="1" customWidth="1"/>
  </cols>
  <sheetData>
    <row r="6" spans="2:6" x14ac:dyDescent="0.25">
      <c r="B6" s="16" t="s">
        <v>9</v>
      </c>
      <c r="D6" s="35" t="s">
        <v>42</v>
      </c>
      <c r="F6" s="38" t="s">
        <v>43</v>
      </c>
    </row>
    <row r="7" spans="2:6" x14ac:dyDescent="0.25">
      <c r="B7" s="2" t="s">
        <v>44</v>
      </c>
      <c r="D7" s="36">
        <v>0</v>
      </c>
      <c r="F7" s="39">
        <v>0.08</v>
      </c>
    </row>
    <row r="8" spans="2:6" x14ac:dyDescent="0.25">
      <c r="B8" s="2" t="s">
        <v>45</v>
      </c>
      <c r="D8" s="36">
        <v>0.05</v>
      </c>
      <c r="F8" s="40">
        <v>0</v>
      </c>
    </row>
    <row r="9" spans="2:6" x14ac:dyDescent="0.25">
      <c r="B9" s="2" t="s">
        <v>46</v>
      </c>
      <c r="D9" s="36">
        <v>0.19</v>
      </c>
    </row>
    <row r="10" spans="2:6" x14ac:dyDescent="0.25">
      <c r="D10" s="3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13"/>
      <c r="C2" s="113"/>
      <c r="D2" s="122" t="s">
        <v>0</v>
      </c>
      <c r="E2" s="124"/>
      <c r="F2" s="124"/>
      <c r="G2" s="124"/>
      <c r="H2" s="123"/>
      <c r="I2" s="122" t="s">
        <v>1</v>
      </c>
      <c r="J2" s="123"/>
      <c r="K2" s="63"/>
    </row>
    <row r="3" spans="2:11" ht="15" customHeight="1" x14ac:dyDescent="0.25">
      <c r="B3" s="113"/>
      <c r="C3" s="113"/>
      <c r="D3" s="122" t="s">
        <v>2</v>
      </c>
      <c r="E3" s="124"/>
      <c r="F3" s="124"/>
      <c r="G3" s="124"/>
      <c r="H3" s="123"/>
      <c r="I3" s="122" t="s">
        <v>77</v>
      </c>
      <c r="J3" s="123"/>
      <c r="K3" s="62"/>
    </row>
    <row r="4" spans="2:11" ht="15" customHeight="1" x14ac:dyDescent="0.25">
      <c r="B4" s="113"/>
      <c r="C4" s="113"/>
      <c r="D4" s="125" t="s">
        <v>3</v>
      </c>
      <c r="E4" s="126"/>
      <c r="F4" s="126"/>
      <c r="G4" s="126"/>
      <c r="H4" s="127"/>
      <c r="I4" s="122" t="s">
        <v>79</v>
      </c>
      <c r="J4" s="123"/>
      <c r="K4" s="62"/>
    </row>
    <row r="5" spans="2:11" ht="15" customHeight="1" x14ac:dyDescent="0.25">
      <c r="B5" s="113"/>
      <c r="C5" s="113"/>
      <c r="D5" s="128"/>
      <c r="E5" s="129"/>
      <c r="F5" s="129"/>
      <c r="G5" s="129"/>
      <c r="H5" s="130"/>
      <c r="I5" s="122" t="s">
        <v>47</v>
      </c>
      <c r="J5" s="123"/>
      <c r="K5" s="62"/>
    </row>
    <row r="6" spans="2:11" x14ac:dyDescent="0.25">
      <c r="K6" s="54"/>
    </row>
    <row r="7" spans="2:11" ht="15.75" customHeight="1" x14ac:dyDescent="0.25">
      <c r="B7" s="117" t="s">
        <v>48</v>
      </c>
      <c r="C7" s="117"/>
      <c r="D7" s="117"/>
      <c r="E7" s="117"/>
      <c r="F7" s="117"/>
      <c r="G7" s="117"/>
      <c r="H7" s="117"/>
      <c r="I7" s="117"/>
      <c r="J7" s="117"/>
      <c r="K7" s="59"/>
    </row>
    <row r="8" spans="2:11" ht="15.75" customHeight="1" x14ac:dyDescent="0.25">
      <c r="B8" s="112" t="s">
        <v>49</v>
      </c>
      <c r="C8" s="112" t="s">
        <v>50</v>
      </c>
      <c r="D8" s="112"/>
      <c r="E8" s="112"/>
      <c r="F8" s="112"/>
      <c r="G8" s="117" t="s">
        <v>51</v>
      </c>
      <c r="H8" s="117"/>
      <c r="I8" s="117"/>
      <c r="J8" s="117"/>
      <c r="K8" s="59"/>
    </row>
    <row r="9" spans="2:11" ht="15.75" customHeight="1" x14ac:dyDescent="0.25">
      <c r="B9" s="112"/>
      <c r="C9" s="58" t="s">
        <v>52</v>
      </c>
      <c r="D9" s="58" t="s">
        <v>53</v>
      </c>
      <c r="E9" s="112" t="s">
        <v>54</v>
      </c>
      <c r="F9" s="112"/>
      <c r="G9" s="117"/>
      <c r="H9" s="117"/>
      <c r="I9" s="117"/>
      <c r="J9" s="117"/>
      <c r="K9" s="59"/>
    </row>
    <row r="10" spans="2:11" ht="15.75" customHeight="1" x14ac:dyDescent="0.25">
      <c r="B10" s="56">
        <v>1</v>
      </c>
      <c r="C10" s="56">
        <v>2021</v>
      </c>
      <c r="D10" s="56">
        <v>5</v>
      </c>
      <c r="E10" s="131">
        <v>24</v>
      </c>
      <c r="F10" s="131"/>
      <c r="G10" s="120" t="s">
        <v>55</v>
      </c>
      <c r="H10" s="120"/>
      <c r="I10" s="120"/>
      <c r="J10" s="120"/>
      <c r="K10" s="61"/>
    </row>
    <row r="11" spans="2:11" ht="57.75" customHeight="1" x14ac:dyDescent="0.25">
      <c r="B11" s="56">
        <v>2</v>
      </c>
      <c r="C11" s="56">
        <v>2022</v>
      </c>
      <c r="D11" s="56">
        <v>5</v>
      </c>
      <c r="E11" s="118">
        <v>31</v>
      </c>
      <c r="F11" s="119"/>
      <c r="G11" s="114" t="s">
        <v>56</v>
      </c>
      <c r="H11" s="115"/>
      <c r="I11" s="115"/>
      <c r="J11" s="116"/>
      <c r="K11" s="61"/>
    </row>
    <row r="12" spans="2:11" ht="82.5" customHeight="1" x14ac:dyDescent="0.25">
      <c r="B12" s="56">
        <v>3</v>
      </c>
      <c r="C12" s="56">
        <v>2022</v>
      </c>
      <c r="D12" s="56">
        <v>7</v>
      </c>
      <c r="E12" s="118">
        <v>27</v>
      </c>
      <c r="F12" s="119"/>
      <c r="G12" s="114" t="s">
        <v>57</v>
      </c>
      <c r="H12" s="115"/>
      <c r="I12" s="115"/>
      <c r="J12" s="116"/>
      <c r="K12" s="61"/>
    </row>
    <row r="13" spans="2:11" ht="100.5" customHeight="1" x14ac:dyDescent="0.25">
      <c r="B13" s="56">
        <v>4</v>
      </c>
      <c r="C13" s="56">
        <v>2023</v>
      </c>
      <c r="D13" s="56">
        <v>11</v>
      </c>
      <c r="E13" s="118">
        <v>30</v>
      </c>
      <c r="F13" s="119"/>
      <c r="G13" s="114" t="s">
        <v>72</v>
      </c>
      <c r="H13" s="115"/>
      <c r="I13" s="115"/>
      <c r="J13" s="116"/>
      <c r="K13" s="61"/>
    </row>
    <row r="14" spans="2:11" ht="70.5" customHeight="1" x14ac:dyDescent="0.25">
      <c r="B14" s="56">
        <v>5</v>
      </c>
      <c r="C14" s="56">
        <v>2024</v>
      </c>
      <c r="D14" s="64" t="s">
        <v>71</v>
      </c>
      <c r="E14" s="118">
        <v>27</v>
      </c>
      <c r="F14" s="119"/>
      <c r="G14" s="114" t="s">
        <v>73</v>
      </c>
      <c r="H14" s="115"/>
      <c r="I14" s="115"/>
      <c r="J14" s="116"/>
      <c r="K14" s="61"/>
    </row>
    <row r="15" spans="2:11" ht="76.5" customHeight="1" x14ac:dyDescent="0.25">
      <c r="B15" s="56">
        <v>6</v>
      </c>
      <c r="C15" s="56">
        <v>2024</v>
      </c>
      <c r="D15" s="64" t="s">
        <v>74</v>
      </c>
      <c r="E15" s="118"/>
      <c r="F15" s="119"/>
      <c r="G15" s="114" t="s">
        <v>76</v>
      </c>
      <c r="H15" s="115"/>
      <c r="I15" s="115"/>
      <c r="J15" s="116"/>
      <c r="K15" s="61"/>
    </row>
    <row r="16" spans="2:11" ht="15.75" customHeight="1" x14ac:dyDescent="0.25">
      <c r="B16" s="112" t="s">
        <v>58</v>
      </c>
      <c r="C16" s="112"/>
      <c r="D16" s="112"/>
      <c r="E16" s="112"/>
      <c r="F16" s="112"/>
      <c r="G16" s="112"/>
      <c r="H16" s="112"/>
      <c r="I16" s="112"/>
      <c r="J16" s="112"/>
      <c r="K16" s="57"/>
    </row>
    <row r="17" spans="2:11" x14ac:dyDescent="0.25">
      <c r="B17" s="112" t="s">
        <v>59</v>
      </c>
      <c r="C17" s="112"/>
      <c r="D17" s="112"/>
      <c r="E17" s="112"/>
      <c r="F17" s="112" t="s">
        <v>60</v>
      </c>
      <c r="G17" s="112"/>
      <c r="H17" s="112"/>
      <c r="I17" s="112"/>
      <c r="J17" s="112"/>
      <c r="K17" s="57"/>
    </row>
    <row r="18" spans="2:11" ht="15.75" customHeight="1" x14ac:dyDescent="0.25">
      <c r="B18" s="131" t="s">
        <v>61</v>
      </c>
      <c r="C18" s="131"/>
      <c r="D18" s="131"/>
      <c r="E18" s="131"/>
      <c r="F18" s="131" t="s">
        <v>75</v>
      </c>
      <c r="G18" s="131"/>
      <c r="H18" s="131"/>
      <c r="I18" s="131"/>
      <c r="J18" s="131"/>
      <c r="K18" s="55"/>
    </row>
    <row r="19" spans="2:11" x14ac:dyDescent="0.25">
      <c r="B19" s="112" t="s">
        <v>62</v>
      </c>
      <c r="C19" s="112"/>
      <c r="D19" s="112"/>
      <c r="E19" s="112"/>
      <c r="F19" s="112"/>
      <c r="G19" s="112"/>
      <c r="H19" s="112"/>
      <c r="I19" s="112"/>
      <c r="J19" s="112"/>
      <c r="K19" s="57"/>
    </row>
    <row r="20" spans="2:11" x14ac:dyDescent="0.25">
      <c r="B20" s="112" t="s">
        <v>59</v>
      </c>
      <c r="C20" s="112"/>
      <c r="D20" s="112"/>
      <c r="E20" s="112"/>
      <c r="F20" s="112" t="s">
        <v>60</v>
      </c>
      <c r="G20" s="112"/>
      <c r="H20" s="112"/>
      <c r="I20" s="112"/>
      <c r="J20" s="112"/>
      <c r="K20" s="57"/>
    </row>
    <row r="21" spans="2:11" ht="15.75" customHeight="1" x14ac:dyDescent="0.25">
      <c r="B21" s="133" t="s">
        <v>63</v>
      </c>
      <c r="C21" s="133"/>
      <c r="D21" s="133"/>
      <c r="E21" s="133"/>
      <c r="F21" s="133" t="s">
        <v>64</v>
      </c>
      <c r="G21" s="133"/>
      <c r="H21" s="133"/>
      <c r="I21" s="133"/>
      <c r="J21" s="133"/>
      <c r="K21" s="60"/>
    </row>
    <row r="22" spans="2:11" ht="15.75" customHeight="1" x14ac:dyDescent="0.25">
      <c r="B22" s="117" t="s">
        <v>65</v>
      </c>
      <c r="C22" s="117"/>
      <c r="D22" s="117"/>
      <c r="E22" s="117"/>
      <c r="F22" s="117"/>
      <c r="G22" s="117"/>
      <c r="H22" s="117"/>
      <c r="I22" s="117"/>
      <c r="J22" s="117"/>
      <c r="K22" s="59"/>
    </row>
    <row r="23" spans="2:11" x14ac:dyDescent="0.25">
      <c r="B23" s="112" t="s">
        <v>59</v>
      </c>
      <c r="C23" s="112"/>
      <c r="D23" s="112"/>
      <c r="E23" s="112" t="s">
        <v>60</v>
      </c>
      <c r="F23" s="112"/>
      <c r="G23" s="112"/>
      <c r="H23" s="112" t="s">
        <v>66</v>
      </c>
      <c r="I23" s="112"/>
      <c r="J23" s="112"/>
      <c r="K23" s="57"/>
    </row>
    <row r="24" spans="2:11" x14ac:dyDescent="0.25">
      <c r="B24" s="112"/>
      <c r="C24" s="112"/>
      <c r="D24" s="112"/>
      <c r="E24" s="112"/>
      <c r="F24" s="112"/>
      <c r="G24" s="112"/>
      <c r="H24" s="58" t="s">
        <v>52</v>
      </c>
      <c r="I24" s="58" t="s">
        <v>53</v>
      </c>
      <c r="J24" s="58" t="s">
        <v>54</v>
      </c>
      <c r="K24" s="57"/>
    </row>
    <row r="25" spans="2:11" x14ac:dyDescent="0.25">
      <c r="B25" s="131" t="s">
        <v>67</v>
      </c>
      <c r="C25" s="131"/>
      <c r="D25" s="131"/>
      <c r="E25" s="133" t="s">
        <v>68</v>
      </c>
      <c r="F25" s="133"/>
      <c r="G25" s="133"/>
      <c r="H25" s="56">
        <v>2024</v>
      </c>
      <c r="I25" s="64" t="s">
        <v>74</v>
      </c>
      <c r="J25" s="56"/>
      <c r="K25" s="55"/>
    </row>
    <row r="26" spans="2:11" x14ac:dyDescent="0.25">
      <c r="K26" s="54"/>
    </row>
    <row r="27" spans="2:11" ht="56.25" customHeight="1" x14ac:dyDescent="0.25">
      <c r="B27" s="54"/>
      <c r="C27" s="132" t="s">
        <v>69</v>
      </c>
      <c r="D27" s="132"/>
      <c r="E27" s="132"/>
      <c r="F27" s="132"/>
      <c r="G27" s="132"/>
      <c r="H27" s="132"/>
      <c r="I27" s="132"/>
      <c r="K27" s="54"/>
    </row>
    <row r="28" spans="2:11" ht="16.5" customHeight="1" x14ac:dyDescent="0.25">
      <c r="E28" s="121" t="s">
        <v>70</v>
      </c>
      <c r="F28" s="121"/>
      <c r="G28" s="121"/>
      <c r="H28" s="121"/>
      <c r="I28" s="121"/>
      <c r="J28" s="121"/>
      <c r="K28" s="53"/>
    </row>
    <row r="29" spans="2:11" x14ac:dyDescent="0.25">
      <c r="B29" s="54"/>
      <c r="C29" s="54"/>
      <c r="D29" s="54"/>
      <c r="E29" s="121"/>
      <c r="F29" s="121"/>
      <c r="G29" s="121"/>
      <c r="H29" s="121"/>
      <c r="I29" s="121"/>
      <c r="J29" s="121"/>
      <c r="K29" s="53"/>
    </row>
    <row r="30" spans="2:11" ht="15" customHeight="1" x14ac:dyDescent="0.25">
      <c r="C30" s="52"/>
      <c r="D30" s="52"/>
      <c r="E30" s="52"/>
      <c r="F30" s="52"/>
      <c r="G30" s="52"/>
      <c r="H30" s="52"/>
    </row>
    <row r="31" spans="2:11" x14ac:dyDescent="0.25">
      <c r="B31" s="52"/>
      <c r="C31" s="52"/>
      <c r="D31" s="52"/>
      <c r="E31" s="52"/>
      <c r="F31" s="52"/>
      <c r="G31" s="52"/>
      <c r="H31" s="52"/>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Wilson Rivera Mendez</cp:lastModifiedBy>
  <cp:revision/>
  <cp:lastPrinted>2024-07-22T22:04:40Z</cp:lastPrinted>
  <dcterms:created xsi:type="dcterms:W3CDTF">2017-04-28T13:22:52Z</dcterms:created>
  <dcterms:modified xsi:type="dcterms:W3CDTF">2025-09-22T20:25:48Z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