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32.1 COMPRAS 2025\32.1-41 ORDEN CONTRACTUAL DE FUNCIONAMIENTO\32.1-41.3 ORDEN CONTRACTUAL DE SERVICIO\MANTENIMIENTO EQUIPOS TECNOLOGICOS\PUBLICAR\"/>
    </mc:Choice>
  </mc:AlternateContent>
  <xr:revisionPtr revIDLastSave="0" documentId="13_ncr:1_{65585C21-A9AD-4D65-9BA4-69A654C17B3F}"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30" i="7" l="1"/>
  <c r="O29"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15" i="7"/>
  <c r="J15" i="7"/>
  <c r="L15" i="7"/>
  <c r="M15" i="7" s="1"/>
  <c r="O27" i="7"/>
  <c r="O26" i="7"/>
  <c r="L14" i="7"/>
  <c r="M14" i="7" s="1"/>
  <c r="J14" i="7"/>
  <c r="H14" i="7"/>
  <c r="M22" i="7" l="1"/>
  <c r="O22" i="7" s="1"/>
  <c r="K21" i="7"/>
  <c r="K19" i="7"/>
  <c r="N18" i="7"/>
  <c r="O18" i="7" s="1"/>
  <c r="K24" i="7"/>
  <c r="N17" i="7"/>
  <c r="O17" i="7" s="1"/>
  <c r="K20" i="7"/>
  <c r="K23" i="7"/>
  <c r="O21" i="7"/>
  <c r="M23" i="7"/>
  <c r="O23" i="7" s="1"/>
  <c r="K18" i="7"/>
  <c r="K17" i="7"/>
  <c r="K15" i="7"/>
  <c r="K22" i="7"/>
  <c r="K16" i="7"/>
  <c r="N20" i="7"/>
  <c r="O20" i="7" s="1"/>
  <c r="N16" i="7"/>
  <c r="O16" i="7" s="1"/>
  <c r="N19" i="7"/>
  <c r="O19" i="7" s="1"/>
  <c r="N24" i="7"/>
  <c r="O24" i="7" s="1"/>
  <c r="N15" i="7"/>
  <c r="O15" i="7" s="1"/>
  <c r="O25" i="7"/>
  <c r="O28" i="7" s="1"/>
  <c r="K14" i="7"/>
  <c r="O31" i="7"/>
  <c r="O32" i="7"/>
  <c r="O33" i="7" s="1"/>
  <c r="N14" i="7"/>
  <c r="O14" i="7" s="1"/>
  <c r="O34" i="7" l="1"/>
</calcChain>
</file>

<file path=xl/sharedStrings.xml><?xml version="1.0" encoding="utf-8"?>
<sst xmlns="http://schemas.openxmlformats.org/spreadsheetml/2006/main" count="118" uniqueCount="94">
  <si>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</si>
  <si>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</si>
  <si>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</si>
  <si>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</si>
  <si>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</si>
  <si>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</si>
  <si>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</si>
  <si>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</si>
  <si>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</si>
  <si>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</si>
  <si>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</si>
  <si>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</si>
  <si>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</si>
  <si>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</si>
  <si>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</si>
  <si>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</si>
  <si>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</si>
  <si>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</si>
  <si>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</si>
  <si>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</si>
  <si>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</si>
  <si>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</si>
  <si>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</si>
  <si>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</si>
  <si>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</si>
  <si>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</si>
  <si>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</si>
  <si>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</si>
  <si>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</si>
  <si>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</si>
  <si>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</si>
  <si>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</si>
  <si>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</si>
  <si>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</si>
  <si>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</si>
  <si>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</si>
  <si>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</si>
  <si>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</si>
  <si>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</si>
  <si>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</si>
  <si>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</si>
  <si>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</si>
  <si>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</si>
  <si>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</si>
  <si>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</si>
  <si>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</si>
  <si>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</si>
  <si>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</si>
  <si>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</si>
  <si>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</si>
  <si>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</si>
  <si>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</si>
  <si>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</si>
  <si>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</si>
  <si>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</si>
  <si>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</si>
  <si>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</si>
  <si>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</si>
  <si>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</si>
  <si>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</si>
  <si>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</si>
  <si>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</si>
  <si>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</si>
  <si>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</si>
  <si>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</si>
  <si>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</si>
  <si>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</si>
  <si>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</si>
  <si>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</si>
  <si>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</si>
  <si>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</si>
  <si>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</si>
  <si>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</si>
  <si>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</si>
  <si>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</si>
  <si>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</si>
  <si>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</si>
  <si>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</si>
  <si>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</si>
  <si>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</si>
  <si>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</si>
  <si>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Televisores AHA placas: 2018869, 54380. Mantenimiento preventivo. -Verificación de funcionamiento.  -Limpieza general. -Verificación y ajuste del sistema eléctrico y electrónico.  -Verificar sus entradas HDMI y puertos USB. -Informe ficha técnica del equipo.</t>
  </si>
  <si>
    <t>Cabinas de sonido, placas: 2018510, 2018509, 2018705, 2018706, 2018693, 2018694 Mantenimiento preventivo. Verificación de funcionamiento.  -Limpieza general. -Verificación y ajuste del sistema eléctrico y electrónico.  -Verificar sus entradas HDMI y puertos USB. -Informe ficha técnica del equipo.</t>
  </si>
  <si>
    <t>Televisores CHALLENGER Placas: 62733, 62685, 62737, 62677, 62684, 62736. Mantenimiento preventivo. Verificación de funcionamiento.  -Limpieza general. -Verificación y ajuste del sistema eléctrico y electrónico.  -Verificar sus entradas HDMI y puertos USB. -Informe ficha técnica del equipo.</t>
  </si>
  <si>
    <t>Pantalla interactiva JVC placa: 2019389. Mantenimiento preventivo. Verificación de funcionamiento.  -Limpieza general. -Verificación y ajuste del sistema eléctrico y electrónico.  -Verificar sus entradas HDMI y puertos USB. -Informe ficha técnica del equipo.</t>
  </si>
  <si>
    <t>Televisores LG placa: 54397, 54385, 47829, 54376, 54371, 54377, 54379, 2019127, 54382, 54383, 54384, 2019129, 54369, 48913, 55476, 54373, 54372, 54394, 54370. Pantalla interactiva LG placa: 55476. Mantenimiento preventivo. Verificación de funcionamiento.  -Limpieza general. -Verificación y ajuste del sistema eléctrico y electrónico.  -Verificar sus entradas HDMI y puertos USB. -Informe ficha técnica del equipo.</t>
  </si>
  <si>
    <t>Televisores Panasonic placa: 2017788 Mantenimiento preventivo. Verificación de funcionamiento.  -Limpieza general. -Verificación y ajuste del sistema eléctrico y electrónico.  -Verificar sus entradas HDMI y puertos USB. -Informe ficha técnica del equipo.</t>
  </si>
  <si>
    <t>Televisores Samsung placa: 2019185, 2019186, 2017923, 2017922, 54378, 2018026, 2017868, Serial Z39E3CQB700593D Mantenimiento preventivo. Verificación de funcionamiento.  -Limpieza general. -Verificación y ajuste del sistema eléctrico y electrónico.  -Verificar sus entradas HDMI y puertos USB. -Informe ficha técnica del equipo.</t>
  </si>
  <si>
    <t>Televisores Sony placa: 2018080, 2018077, 2018078, 2018079, 2018331, 2018329, 2018335, 2018345, 2018333, 20341, 2018277, 2018343, 2018347, Seri KDL-40M4000. Mantenimiento preventivo. Verificación de funcionamiento.  -Limpieza general. -Verificación y ajuste del sistema eléctrico y electrónico.  -Verificar sus entradas HDMI y puertos USB. -Informe ficha técnica del equipo.</t>
  </si>
  <si>
    <t>Stardboard placa: 56279, 2018300, 56278. Mantenimiento preventivo. Verificación de funcionamiento.  -Limpieza general. -Verificación y ajuste del sistema eléctrico y electrónico.  -Verificar sus entradas HDMI y puertos USB. -Informe ficha técnica del equipo.</t>
  </si>
  <si>
    <t>Video Wall placa: 55170, 55171, 55172, 55169. Mantenimiento preventivo. Verificación de funcionamiento.  -Limpieza general. -Verificación y ajuste del sistema eléctrico y electrónico.  -Verificar sus entradas HDMI y puertos USB. -Informe ficha técnica del equipo.</t>
  </si>
  <si>
    <t>Servicio de mantenimiento correctivo que incluya los repuestos especificados por el oferente segun la necesidad requerida por cada equipo electronico, por un valor de Cinco Millones doscientos Tres Mil Cuatrocientos cuarenta Pesos m/te ($ 5.203.440)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</si>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</sst>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pplyProtection="1">
      <alignment horizontal="left" vertical="top"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showGridLines="0" tabSelected="1" view="pageBreakPreview" zoomScale="70" zoomScaleNormal="70" zoomScaleSheetLayoutView="70" zoomScalePageLayoutView="55" workbookViewId="0">
      <selection activeCell="G16" sqref="G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8" customHeight="1" x14ac:dyDescent="0.25">
      <c r="A14" s="27">
        <v>1</v>
      </c>
      <c r="B14" s="127" t="s">
        <v>81</v>
      </c>
      <c r="C14" s="13"/>
      <c r="D14" s="10">
        <v>2</v>
      </c>
      <c r="E14" s="14" t="s">
        <v>92</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75" customHeight="1" x14ac:dyDescent="0.25">
      <c r="A15" s="27">
        <v>2</v>
      </c>
      <c r="B15" s="127" t="s">
        <v>82</v>
      </c>
      <c r="C15" s="13"/>
      <c r="D15" s="10">
        <v>6</v>
      </c>
      <c r="E15" s="14" t="s">
        <v>92</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73.5" customHeight="1" x14ac:dyDescent="0.25">
      <c r="A16" s="27">
        <v>3</v>
      </c>
      <c r="B16" s="127" t="s">
        <v>83</v>
      </c>
      <c r="C16" s="13"/>
      <c r="D16" s="10">
        <v>6</v>
      </c>
      <c r="E16" s="14" t="s">
        <v>92</v>
      </c>
      <c r="F16" s="58"/>
      <c r="G16" s="12"/>
      <c r="H16" s="1">
        <f t="shared" ref="H16:H24" si="13">+ROUND(F16*G16,0)</f>
        <v>0</v>
      </c>
      <c r="I16" s="12"/>
      <c r="J16" s="1">
        <f t="shared" ref="J16:J24" si="14">ROUND(F16*I16,0)</f>
        <v>0</v>
      </c>
      <c r="K16" s="1">
        <f t="shared" ref="K16:K24" si="15">ROUND(F16+H16+J16,0)</f>
        <v>0</v>
      </c>
      <c r="L16" s="1">
        <f t="shared" ref="L16:L24" si="16">ROUND(F16*D16,0)</f>
        <v>0</v>
      </c>
      <c r="M16" s="1">
        <f t="shared" ref="M16:M24" si="17">ROUND(L16*G16,0)</f>
        <v>0</v>
      </c>
      <c r="N16" s="1">
        <f t="shared" ref="N16:N24" si="18">ROUND(L16*I16,0)</f>
        <v>0</v>
      </c>
      <c r="O16" s="28">
        <f t="shared" ref="O16:O24" si="19">ROUND(L16+N16+M16,0)</f>
        <v>0</v>
      </c>
    </row>
    <row r="17" spans="1:15" s="9" customFormat="1" ht="68.25" customHeight="1" x14ac:dyDescent="0.25">
      <c r="A17" s="27">
        <v>4</v>
      </c>
      <c r="B17" s="127" t="s">
        <v>84</v>
      </c>
      <c r="C17" s="13"/>
      <c r="D17" s="10">
        <v>1</v>
      </c>
      <c r="E17" s="14" t="s">
        <v>92</v>
      </c>
      <c r="F17" s="58"/>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96.75" customHeight="1" x14ac:dyDescent="0.25">
      <c r="A18" s="27">
        <v>5</v>
      </c>
      <c r="B18" s="127" t="s">
        <v>85</v>
      </c>
      <c r="C18" s="13"/>
      <c r="D18" s="10">
        <v>19</v>
      </c>
      <c r="E18" s="14" t="s">
        <v>92</v>
      </c>
      <c r="F18" s="58"/>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63" customHeight="1" x14ac:dyDescent="0.25">
      <c r="A19" s="27">
        <v>6</v>
      </c>
      <c r="B19" s="127" t="s">
        <v>86</v>
      </c>
      <c r="C19" s="13"/>
      <c r="D19" s="10">
        <v>1</v>
      </c>
      <c r="E19" s="14" t="s">
        <v>92</v>
      </c>
      <c r="F19" s="58"/>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87.75" customHeight="1" x14ac:dyDescent="0.25">
      <c r="A20" s="27">
        <v>7</v>
      </c>
      <c r="B20" s="127" t="s">
        <v>87</v>
      </c>
      <c r="C20" s="13"/>
      <c r="D20" s="10">
        <v>8</v>
      </c>
      <c r="E20" s="14" t="s">
        <v>92</v>
      </c>
      <c r="F20" s="58"/>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83.25" customHeight="1" x14ac:dyDescent="0.25">
      <c r="A21" s="27">
        <v>8</v>
      </c>
      <c r="B21" s="127" t="s">
        <v>88</v>
      </c>
      <c r="C21" s="13"/>
      <c r="D21" s="10">
        <v>14</v>
      </c>
      <c r="E21" s="14" t="s">
        <v>92</v>
      </c>
      <c r="F21" s="58"/>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78.75" customHeight="1" x14ac:dyDescent="0.25">
      <c r="A22" s="27">
        <v>9</v>
      </c>
      <c r="B22" s="127" t="s">
        <v>89</v>
      </c>
      <c r="C22" s="13"/>
      <c r="D22" s="10">
        <v>3</v>
      </c>
      <c r="E22" s="14" t="s">
        <v>92</v>
      </c>
      <c r="F22" s="58"/>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75" customHeight="1" x14ac:dyDescent="0.25">
      <c r="A23" s="27">
        <v>10</v>
      </c>
      <c r="B23" s="127" t="s">
        <v>90</v>
      </c>
      <c r="C23" s="13"/>
      <c r="D23" s="10">
        <v>4</v>
      </c>
      <c r="E23" s="14" t="s">
        <v>92</v>
      </c>
      <c r="F23" s="58"/>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81" customHeight="1" thickBot="1" x14ac:dyDescent="0.3">
      <c r="A24" s="27">
        <v>11</v>
      </c>
      <c r="B24" s="127" t="s">
        <v>91</v>
      </c>
      <c r="C24" s="13"/>
      <c r="D24" s="10">
        <v>1</v>
      </c>
      <c r="E24" s="14" t="s">
        <v>93</v>
      </c>
      <c r="F24" s="58"/>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42" customHeight="1" thickBot="1" x14ac:dyDescent="0.3">
      <c r="A25" s="92" t="s">
        <v>26</v>
      </c>
      <c r="B25" s="93"/>
      <c r="C25" s="93"/>
      <c r="D25" s="93"/>
      <c r="E25" s="93"/>
      <c r="F25" s="93"/>
      <c r="G25" s="93"/>
      <c r="H25" s="93"/>
      <c r="I25" s="93"/>
      <c r="J25" s="93"/>
      <c r="K25" s="93"/>
      <c r="L25" s="65" t="s">
        <v>27</v>
      </c>
      <c r="M25" s="66"/>
      <c r="N25" s="66"/>
      <c r="O25" s="36">
        <f>SUMIF(G:G,0%,L:L)+SUMIF(G:G,"",L:L)</f>
        <v>0</v>
      </c>
    </row>
    <row r="26" spans="1:15" s="9" customFormat="1" ht="39" customHeight="1" x14ac:dyDescent="0.25">
      <c r="A26" s="71" t="s">
        <v>78</v>
      </c>
      <c r="B26" s="72"/>
      <c r="C26" s="72"/>
      <c r="D26" s="72"/>
      <c r="E26" s="72"/>
      <c r="F26" s="72"/>
      <c r="G26" s="72"/>
      <c r="H26" s="72"/>
      <c r="I26" s="72"/>
      <c r="J26" s="72"/>
      <c r="K26" s="73"/>
      <c r="L26" s="63" t="s">
        <v>28</v>
      </c>
      <c r="M26" s="64"/>
      <c r="N26" s="64"/>
      <c r="O26" s="37">
        <f>SUMIF(G:G,5%,L:L)</f>
        <v>0</v>
      </c>
    </row>
    <row r="27" spans="1:15" s="9" customFormat="1" ht="30" customHeight="1" x14ac:dyDescent="0.25">
      <c r="A27" s="74"/>
      <c r="B27" s="75"/>
      <c r="C27" s="75"/>
      <c r="D27" s="75"/>
      <c r="E27" s="75"/>
      <c r="F27" s="75"/>
      <c r="G27" s="75"/>
      <c r="H27" s="75"/>
      <c r="I27" s="75"/>
      <c r="J27" s="75"/>
      <c r="K27" s="76"/>
      <c r="L27" s="63" t="s">
        <v>29</v>
      </c>
      <c r="M27" s="64"/>
      <c r="N27" s="64"/>
      <c r="O27" s="37">
        <f>SUMIF(G:G,19%,L:L)</f>
        <v>0</v>
      </c>
    </row>
    <row r="28" spans="1:15" s="9" customFormat="1" ht="30" customHeight="1" x14ac:dyDescent="0.25">
      <c r="A28" s="74"/>
      <c r="B28" s="75"/>
      <c r="C28" s="75"/>
      <c r="D28" s="75"/>
      <c r="E28" s="75"/>
      <c r="F28" s="75"/>
      <c r="G28" s="75"/>
      <c r="H28" s="75"/>
      <c r="I28" s="75"/>
      <c r="J28" s="75"/>
      <c r="K28" s="76"/>
      <c r="L28" s="61" t="s">
        <v>22</v>
      </c>
      <c r="M28" s="62"/>
      <c r="N28" s="62"/>
      <c r="O28" s="38">
        <f>SUM(O25:O27)</f>
        <v>0</v>
      </c>
    </row>
    <row r="29" spans="1:15" s="9" customFormat="1" ht="30" customHeight="1" x14ac:dyDescent="0.25">
      <c r="A29" s="74"/>
      <c r="B29" s="75"/>
      <c r="C29" s="75"/>
      <c r="D29" s="75"/>
      <c r="E29" s="75"/>
      <c r="F29" s="75"/>
      <c r="G29" s="75"/>
      <c r="H29" s="75"/>
      <c r="I29" s="75"/>
      <c r="J29" s="75"/>
      <c r="K29" s="76"/>
      <c r="L29" s="59" t="s">
        <v>30</v>
      </c>
      <c r="M29" s="60"/>
      <c r="N29" s="60"/>
      <c r="O29" s="39">
        <f>SUMIF(G:G,5%,M:M)</f>
        <v>0</v>
      </c>
    </row>
    <row r="30" spans="1:15" s="9" customFormat="1" ht="30" customHeight="1" x14ac:dyDescent="0.25">
      <c r="A30" s="74"/>
      <c r="B30" s="75"/>
      <c r="C30" s="75"/>
      <c r="D30" s="75"/>
      <c r="E30" s="75"/>
      <c r="F30" s="75"/>
      <c r="G30" s="75"/>
      <c r="H30" s="75"/>
      <c r="I30" s="75"/>
      <c r="J30" s="75"/>
      <c r="K30" s="76"/>
      <c r="L30" s="59" t="s">
        <v>31</v>
      </c>
      <c r="M30" s="60"/>
      <c r="N30" s="60"/>
      <c r="O30" s="39">
        <f>SUMIF(G:G,19%,M:M)</f>
        <v>0</v>
      </c>
    </row>
    <row r="31" spans="1:15" s="9" customFormat="1" ht="30" customHeight="1" x14ac:dyDescent="0.25">
      <c r="A31" s="74"/>
      <c r="B31" s="75"/>
      <c r="C31" s="75"/>
      <c r="D31" s="75"/>
      <c r="E31" s="75"/>
      <c r="F31" s="75"/>
      <c r="G31" s="75"/>
      <c r="H31" s="75"/>
      <c r="I31" s="75"/>
      <c r="J31" s="75"/>
      <c r="K31" s="76"/>
      <c r="L31" s="61" t="s">
        <v>32</v>
      </c>
      <c r="M31" s="62"/>
      <c r="N31" s="62"/>
      <c r="O31" s="38">
        <f>SUM(O29:O30)</f>
        <v>0</v>
      </c>
    </row>
    <row r="32" spans="1:15" s="9" customFormat="1" ht="30" customHeight="1" x14ac:dyDescent="0.25">
      <c r="A32" s="74"/>
      <c r="B32" s="75"/>
      <c r="C32" s="75"/>
      <c r="D32" s="75"/>
      <c r="E32" s="75"/>
      <c r="F32" s="75"/>
      <c r="G32" s="75"/>
      <c r="H32" s="75"/>
      <c r="I32" s="75"/>
      <c r="J32" s="75"/>
      <c r="K32" s="76"/>
      <c r="L32" s="63" t="s">
        <v>33</v>
      </c>
      <c r="M32" s="64"/>
      <c r="N32" s="64"/>
      <c r="O32" s="37">
        <f>SUMIF(I:I,8%,N:N)</f>
        <v>0</v>
      </c>
    </row>
    <row r="33" spans="1:17" s="9" customFormat="1" ht="37.5" customHeight="1" x14ac:dyDescent="0.25">
      <c r="A33" s="74"/>
      <c r="B33" s="75"/>
      <c r="C33" s="75"/>
      <c r="D33" s="75"/>
      <c r="E33" s="75"/>
      <c r="F33" s="75"/>
      <c r="G33" s="75"/>
      <c r="H33" s="75"/>
      <c r="I33" s="75"/>
      <c r="J33" s="75"/>
      <c r="K33" s="76"/>
      <c r="L33" s="69" t="s">
        <v>34</v>
      </c>
      <c r="M33" s="70"/>
      <c r="N33" s="70"/>
      <c r="O33" s="38">
        <f>SUM(O32)</f>
        <v>0</v>
      </c>
    </row>
    <row r="34" spans="1:17" s="9" customFormat="1" ht="32.25" customHeight="1" thickBot="1" x14ac:dyDescent="0.3">
      <c r="A34" s="77"/>
      <c r="B34" s="78"/>
      <c r="C34" s="78"/>
      <c r="D34" s="78"/>
      <c r="E34" s="78"/>
      <c r="F34" s="78"/>
      <c r="G34" s="78"/>
      <c r="H34" s="78"/>
      <c r="I34" s="78"/>
      <c r="J34" s="78"/>
      <c r="K34" s="79"/>
      <c r="L34" s="67" t="s">
        <v>35</v>
      </c>
      <c r="M34" s="68"/>
      <c r="N34" s="68"/>
      <c r="O34" s="40">
        <f>+O28+O31+O33</f>
        <v>0</v>
      </c>
    </row>
    <row r="36" spans="1:17" ht="50.1" customHeight="1" thickBot="1" x14ac:dyDescent="0.3">
      <c r="B36" s="83"/>
      <c r="C36" s="83"/>
    </row>
    <row r="37" spans="1:17" x14ac:dyDescent="0.25">
      <c r="B37" s="104" t="s">
        <v>36</v>
      </c>
      <c r="C37" s="104"/>
    </row>
    <row r="38" spans="1:17" ht="15" customHeight="1" x14ac:dyDescent="0.25">
      <c r="M38" s="42"/>
      <c r="N38" s="43"/>
      <c r="O38" s="44"/>
    </row>
    <row r="39" spans="1:17" ht="15.75" customHeight="1" x14ac:dyDescent="0.25">
      <c r="M39" s="42"/>
      <c r="N39" s="43"/>
      <c r="O39" s="44"/>
    </row>
    <row r="40" spans="1:17" ht="15" customHeight="1" x14ac:dyDescent="0.25">
      <c r="A40" s="11" t="s">
        <v>37</v>
      </c>
      <c r="M40" s="42"/>
      <c r="N40" s="43"/>
      <c r="O40" s="44"/>
    </row>
    <row r="41" spans="1:17" x14ac:dyDescent="0.25">
      <c r="A41" s="103" t="s">
        <v>38</v>
      </c>
      <c r="B41" s="103"/>
      <c r="C41" s="103"/>
      <c r="D41" s="103"/>
      <c r="E41" s="103"/>
      <c r="F41" s="103"/>
      <c r="G41" s="103"/>
      <c r="H41" s="103"/>
      <c r="I41" s="103"/>
      <c r="J41" s="103"/>
      <c r="K41" s="103"/>
      <c r="L41" s="103"/>
      <c r="M41" s="103"/>
      <c r="N41" s="103"/>
      <c r="O41" s="103"/>
      <c r="P41" s="2"/>
      <c r="Q41" s="2"/>
    </row>
    <row r="42" spans="1:17" ht="15" customHeight="1" x14ac:dyDescent="0.25">
      <c r="A42" s="102" t="s">
        <v>39</v>
      </c>
      <c r="B42" s="102"/>
      <c r="C42" s="102"/>
      <c r="D42" s="102"/>
      <c r="E42" s="102"/>
      <c r="F42" s="102"/>
      <c r="G42" s="102"/>
      <c r="H42" s="102"/>
      <c r="I42" s="102"/>
      <c r="J42" s="102"/>
      <c r="K42" s="102"/>
      <c r="L42" s="102"/>
      <c r="M42" s="102"/>
      <c r="N42" s="102"/>
      <c r="O42" s="102"/>
      <c r="P42" s="41"/>
      <c r="Q42" s="41"/>
    </row>
    <row r="43" spans="1:17" x14ac:dyDescent="0.25">
      <c r="A43" s="101" t="s">
        <v>40</v>
      </c>
      <c r="B43" s="101"/>
      <c r="C43" s="101"/>
      <c r="D43" s="101"/>
      <c r="E43" s="101"/>
      <c r="F43" s="101"/>
      <c r="G43" s="101"/>
      <c r="H43" s="101"/>
      <c r="I43" s="101"/>
      <c r="J43" s="101"/>
      <c r="K43" s="101"/>
      <c r="L43" s="101"/>
      <c r="M43" s="101"/>
      <c r="N43" s="101"/>
      <c r="O43" s="101"/>
      <c r="P43" s="5"/>
      <c r="Q43" s="5"/>
    </row>
    <row r="44" spans="1:17" x14ac:dyDescent="0.25">
      <c r="A44" s="101" t="s">
        <v>41</v>
      </c>
      <c r="B44" s="101"/>
      <c r="C44" s="101"/>
      <c r="D44" s="101"/>
      <c r="E44" s="101"/>
      <c r="F44" s="101"/>
      <c r="G44" s="101"/>
      <c r="H44" s="101"/>
      <c r="I44" s="101"/>
      <c r="J44" s="101"/>
      <c r="K44" s="101"/>
      <c r="L44" s="101"/>
      <c r="M44" s="101"/>
      <c r="N44" s="101"/>
      <c r="O44" s="101"/>
      <c r="P44" s="5"/>
      <c r="Q44" s="5"/>
    </row>
    <row r="45" spans="1:17" x14ac:dyDescent="0.25">
      <c r="K45" s="2"/>
      <c r="L45" s="2"/>
      <c r="M45" s="2"/>
      <c r="N45" s="2"/>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sheetData>
  <sheetProtection algorithmName="SHA-512" hashValue="jdAE6KKjsS2OQnppLc/UwqHKireWO6M2wSGRl82SCprxbZqevU4vWEYu+kxRWMd4uUcBhur2dFd5zj7ljVUl/A==" saltValue="otmh1LapZ8dPddrC0aJQHw==" spinCount="100000" sheet="1" selectLockedCells="1"/>
  <mergeCells count="35">
    <mergeCell ref="A44:O44"/>
    <mergeCell ref="A43:O43"/>
    <mergeCell ref="A42:O42"/>
    <mergeCell ref="A41:O41"/>
    <mergeCell ref="B37:C37"/>
    <mergeCell ref="A2:A5"/>
    <mergeCell ref="B2:M2"/>
    <mergeCell ref="N2:O2"/>
    <mergeCell ref="B3:M3"/>
    <mergeCell ref="N3:O3"/>
    <mergeCell ref="B4:M5"/>
    <mergeCell ref="N4:O4"/>
    <mergeCell ref="N5:O5"/>
    <mergeCell ref="M11:N11"/>
    <mergeCell ref="M9:N9"/>
    <mergeCell ref="K9:L9"/>
    <mergeCell ref="K11:L11"/>
    <mergeCell ref="F11:I11"/>
    <mergeCell ref="A26:K34"/>
    <mergeCell ref="F9:I9"/>
    <mergeCell ref="B36:C36"/>
    <mergeCell ref="A9:B11"/>
    <mergeCell ref="D9:E9"/>
    <mergeCell ref="D11:E11"/>
    <mergeCell ref="A25:K25"/>
    <mergeCell ref="L34:N34"/>
    <mergeCell ref="L33:N33"/>
    <mergeCell ref="L32:N32"/>
    <mergeCell ref="L31:N31"/>
    <mergeCell ref="L30:N30"/>
    <mergeCell ref="L29:N29"/>
    <mergeCell ref="L28:N28"/>
    <mergeCell ref="L27:N27"/>
    <mergeCell ref="L26:N26"/>
    <mergeCell ref="L25:N2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9"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G14:G24</xm:sqref>
        </x14:dataValidation>
        <x14:dataValidation type="list" allowBlank="1" showInputMessage="1" showErrorMessage="1" xr:uid="{00000000-0002-0000-0000-000008000000}">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6"/>
    </row>
    <row r="3" spans="2:11" ht="15" customHeight="1" x14ac:dyDescent="0.25">
      <c r="B3" s="106"/>
      <c r="C3" s="106"/>
      <c r="D3" s="115" t="s">
        <v>2</v>
      </c>
      <c r="E3" s="117"/>
      <c r="F3" s="117"/>
      <c r="G3" s="117"/>
      <c r="H3" s="116"/>
      <c r="I3" s="115" t="s">
        <v>77</v>
      </c>
      <c r="J3" s="116"/>
      <c r="K3" s="55"/>
    </row>
    <row r="4" spans="2:11" ht="15" customHeight="1" x14ac:dyDescent="0.25">
      <c r="B4" s="106"/>
      <c r="C4" s="106"/>
      <c r="D4" s="118" t="s">
        <v>3</v>
      </c>
      <c r="E4" s="119"/>
      <c r="F4" s="119"/>
      <c r="G4" s="119"/>
      <c r="H4" s="120"/>
      <c r="I4" s="115" t="s">
        <v>79</v>
      </c>
      <c r="J4" s="116"/>
      <c r="K4" s="55"/>
    </row>
    <row r="5" spans="2:11" ht="15" customHeight="1" x14ac:dyDescent="0.25">
      <c r="B5" s="106"/>
      <c r="C5" s="106"/>
      <c r="D5" s="121"/>
      <c r="E5" s="122"/>
      <c r="F5" s="122"/>
      <c r="G5" s="122"/>
      <c r="H5" s="123"/>
      <c r="I5" s="115" t="s">
        <v>47</v>
      </c>
      <c r="J5" s="116"/>
      <c r="K5" s="55"/>
    </row>
    <row r="6" spans="2:11" x14ac:dyDescent="0.25">
      <c r="K6" s="47"/>
    </row>
    <row r="7" spans="2:11" ht="15.75" customHeight="1" x14ac:dyDescent="0.25">
      <c r="B7" s="110" t="s">
        <v>48</v>
      </c>
      <c r="C7" s="110"/>
      <c r="D7" s="110"/>
      <c r="E7" s="110"/>
      <c r="F7" s="110"/>
      <c r="G7" s="110"/>
      <c r="H7" s="110"/>
      <c r="I7" s="110"/>
      <c r="J7" s="110"/>
      <c r="K7" s="52"/>
    </row>
    <row r="8" spans="2:11" ht="15.75" customHeight="1" x14ac:dyDescent="0.25">
      <c r="B8" s="105" t="s">
        <v>49</v>
      </c>
      <c r="C8" s="105" t="s">
        <v>50</v>
      </c>
      <c r="D8" s="105"/>
      <c r="E8" s="105"/>
      <c r="F8" s="105"/>
      <c r="G8" s="110" t="s">
        <v>51</v>
      </c>
      <c r="H8" s="110"/>
      <c r="I8" s="110"/>
      <c r="J8" s="110"/>
      <c r="K8" s="52"/>
    </row>
    <row r="9" spans="2:11" ht="15.75" customHeight="1" x14ac:dyDescent="0.25">
      <c r="B9" s="105"/>
      <c r="C9" s="51" t="s">
        <v>52</v>
      </c>
      <c r="D9" s="51" t="s">
        <v>53</v>
      </c>
      <c r="E9" s="105" t="s">
        <v>54</v>
      </c>
      <c r="F9" s="105"/>
      <c r="G9" s="110"/>
      <c r="H9" s="110"/>
      <c r="I9" s="110"/>
      <c r="J9" s="110"/>
      <c r="K9" s="52"/>
    </row>
    <row r="10" spans="2:11" ht="15.75" customHeight="1" x14ac:dyDescent="0.25">
      <c r="B10" s="49">
        <v>1</v>
      </c>
      <c r="C10" s="49">
        <v>2021</v>
      </c>
      <c r="D10" s="49">
        <v>5</v>
      </c>
      <c r="E10" s="124">
        <v>24</v>
      </c>
      <c r="F10" s="124"/>
      <c r="G10" s="113" t="s">
        <v>55</v>
      </c>
      <c r="H10" s="113"/>
      <c r="I10" s="113"/>
      <c r="J10" s="113"/>
      <c r="K10" s="54"/>
    </row>
    <row r="11" spans="2:11" ht="57.75" customHeight="1" x14ac:dyDescent="0.25">
      <c r="B11" s="49">
        <v>2</v>
      </c>
      <c r="C11" s="49">
        <v>2022</v>
      </c>
      <c r="D11" s="49">
        <v>5</v>
      </c>
      <c r="E11" s="111">
        <v>31</v>
      </c>
      <c r="F11" s="112"/>
      <c r="G11" s="107" t="s">
        <v>56</v>
      </c>
      <c r="H11" s="108"/>
      <c r="I11" s="108"/>
      <c r="J11" s="109"/>
      <c r="K11" s="54"/>
    </row>
    <row r="12" spans="2:11" ht="82.5" customHeight="1" x14ac:dyDescent="0.25">
      <c r="B12" s="49">
        <v>3</v>
      </c>
      <c r="C12" s="49">
        <v>2022</v>
      </c>
      <c r="D12" s="49">
        <v>7</v>
      </c>
      <c r="E12" s="111">
        <v>27</v>
      </c>
      <c r="F12" s="112"/>
      <c r="G12" s="107" t="s">
        <v>57</v>
      </c>
      <c r="H12" s="108"/>
      <c r="I12" s="108"/>
      <c r="J12" s="109"/>
      <c r="K12" s="54"/>
    </row>
    <row r="13" spans="2:11" ht="100.5" customHeight="1" x14ac:dyDescent="0.25">
      <c r="B13" s="49">
        <v>4</v>
      </c>
      <c r="C13" s="49">
        <v>2023</v>
      </c>
      <c r="D13" s="49">
        <v>11</v>
      </c>
      <c r="E13" s="111">
        <v>30</v>
      </c>
      <c r="F13" s="112"/>
      <c r="G13" s="107" t="s">
        <v>72</v>
      </c>
      <c r="H13" s="108"/>
      <c r="I13" s="108"/>
      <c r="J13" s="109"/>
      <c r="K13" s="54"/>
    </row>
    <row r="14" spans="2:11" ht="70.5" customHeight="1" x14ac:dyDescent="0.25">
      <c r="B14" s="49">
        <v>5</v>
      </c>
      <c r="C14" s="49">
        <v>2024</v>
      </c>
      <c r="D14" s="57" t="s">
        <v>71</v>
      </c>
      <c r="E14" s="111">
        <v>27</v>
      </c>
      <c r="F14" s="112"/>
      <c r="G14" s="107" t="s">
        <v>73</v>
      </c>
      <c r="H14" s="108"/>
      <c r="I14" s="108"/>
      <c r="J14" s="109"/>
      <c r="K14" s="54"/>
    </row>
    <row r="15" spans="2:11" ht="76.5" customHeight="1" x14ac:dyDescent="0.25">
      <c r="B15" s="49">
        <v>6</v>
      </c>
      <c r="C15" s="49">
        <v>2024</v>
      </c>
      <c r="D15" s="57" t="s">
        <v>74</v>
      </c>
      <c r="E15" s="111"/>
      <c r="F15" s="112"/>
      <c r="G15" s="107" t="s">
        <v>76</v>
      </c>
      <c r="H15" s="108"/>
      <c r="I15" s="108"/>
      <c r="J15" s="109"/>
      <c r="K15" s="54"/>
    </row>
    <row r="16" spans="2:11" ht="15.75" customHeight="1" x14ac:dyDescent="0.25">
      <c r="B16" s="105" t="s">
        <v>58</v>
      </c>
      <c r="C16" s="105"/>
      <c r="D16" s="105"/>
      <c r="E16" s="105"/>
      <c r="F16" s="105"/>
      <c r="G16" s="105"/>
      <c r="H16" s="105"/>
      <c r="I16" s="105"/>
      <c r="J16" s="105"/>
      <c r="K16" s="50"/>
    </row>
    <row r="17" spans="2:11" x14ac:dyDescent="0.25">
      <c r="B17" s="105" t="s">
        <v>59</v>
      </c>
      <c r="C17" s="105"/>
      <c r="D17" s="105"/>
      <c r="E17" s="105"/>
      <c r="F17" s="105" t="s">
        <v>60</v>
      </c>
      <c r="G17" s="105"/>
      <c r="H17" s="105"/>
      <c r="I17" s="105"/>
      <c r="J17" s="105"/>
      <c r="K17" s="50"/>
    </row>
    <row r="18" spans="2:11" ht="15.75" customHeight="1" x14ac:dyDescent="0.25">
      <c r="B18" s="124" t="s">
        <v>61</v>
      </c>
      <c r="C18" s="124"/>
      <c r="D18" s="124"/>
      <c r="E18" s="124"/>
      <c r="F18" s="124" t="s">
        <v>75</v>
      </c>
      <c r="G18" s="124"/>
      <c r="H18" s="124"/>
      <c r="I18" s="124"/>
      <c r="J18" s="124"/>
      <c r="K18" s="48"/>
    </row>
    <row r="19" spans="2:11" x14ac:dyDescent="0.25">
      <c r="B19" s="105" t="s">
        <v>62</v>
      </c>
      <c r="C19" s="105"/>
      <c r="D19" s="105"/>
      <c r="E19" s="105"/>
      <c r="F19" s="105"/>
      <c r="G19" s="105"/>
      <c r="H19" s="105"/>
      <c r="I19" s="105"/>
      <c r="J19" s="105"/>
      <c r="K19" s="50"/>
    </row>
    <row r="20" spans="2:11" x14ac:dyDescent="0.25">
      <c r="B20" s="105" t="s">
        <v>59</v>
      </c>
      <c r="C20" s="105"/>
      <c r="D20" s="105"/>
      <c r="E20" s="105"/>
      <c r="F20" s="105" t="s">
        <v>60</v>
      </c>
      <c r="G20" s="105"/>
      <c r="H20" s="105"/>
      <c r="I20" s="105"/>
      <c r="J20" s="105"/>
      <c r="K20" s="50"/>
    </row>
    <row r="21" spans="2:11" ht="15.75" customHeight="1" x14ac:dyDescent="0.25">
      <c r="B21" s="126" t="s">
        <v>63</v>
      </c>
      <c r="C21" s="126"/>
      <c r="D21" s="126"/>
      <c r="E21" s="126"/>
      <c r="F21" s="126" t="s">
        <v>64</v>
      </c>
      <c r="G21" s="126"/>
      <c r="H21" s="126"/>
      <c r="I21" s="126"/>
      <c r="J21" s="126"/>
      <c r="K21" s="53"/>
    </row>
    <row r="22" spans="2:11" ht="15.75" customHeight="1" x14ac:dyDescent="0.25">
      <c r="B22" s="110" t="s">
        <v>65</v>
      </c>
      <c r="C22" s="110"/>
      <c r="D22" s="110"/>
      <c r="E22" s="110"/>
      <c r="F22" s="110"/>
      <c r="G22" s="110"/>
      <c r="H22" s="110"/>
      <c r="I22" s="110"/>
      <c r="J22" s="110"/>
      <c r="K22" s="52"/>
    </row>
    <row r="23" spans="2:11" x14ac:dyDescent="0.25">
      <c r="B23" s="105" t="s">
        <v>59</v>
      </c>
      <c r="C23" s="105"/>
      <c r="D23" s="105"/>
      <c r="E23" s="105" t="s">
        <v>60</v>
      </c>
      <c r="F23" s="105"/>
      <c r="G23" s="105"/>
      <c r="H23" s="105" t="s">
        <v>66</v>
      </c>
      <c r="I23" s="105"/>
      <c r="J23" s="105"/>
      <c r="K23" s="50"/>
    </row>
    <row r="24" spans="2:11" x14ac:dyDescent="0.25">
      <c r="B24" s="105"/>
      <c r="C24" s="105"/>
      <c r="D24" s="105"/>
      <c r="E24" s="105"/>
      <c r="F24" s="105"/>
      <c r="G24" s="105"/>
      <c r="H24" s="51" t="s">
        <v>52</v>
      </c>
      <c r="I24" s="51" t="s">
        <v>53</v>
      </c>
      <c r="J24" s="51" t="s">
        <v>54</v>
      </c>
      <c r="K24" s="50"/>
    </row>
    <row r="25" spans="2:11" x14ac:dyDescent="0.25">
      <c r="B25" s="124" t="s">
        <v>67</v>
      </c>
      <c r="C25" s="124"/>
      <c r="D25" s="124"/>
      <c r="E25" s="126" t="s">
        <v>68</v>
      </c>
      <c r="F25" s="126"/>
      <c r="G25" s="126"/>
      <c r="H25" s="49">
        <v>2024</v>
      </c>
      <c r="I25" s="57" t="s">
        <v>74</v>
      </c>
      <c r="J25" s="49"/>
      <c r="K25" s="48"/>
    </row>
    <row r="26" spans="2:11" x14ac:dyDescent="0.25">
      <c r="K26" s="47"/>
    </row>
    <row r="27" spans="2:11" ht="56.25" customHeight="1" x14ac:dyDescent="0.25">
      <c r="B27" s="47"/>
      <c r="C27" s="125" t="s">
        <v>69</v>
      </c>
      <c r="D27" s="125"/>
      <c r="E27" s="125"/>
      <c r="F27" s="125"/>
      <c r="G27" s="125"/>
      <c r="H27" s="125"/>
      <c r="I27" s="125"/>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2025-10-07T19:55:21Z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