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32.1 COMPRAS 2025\32.1-41 ORDEN CONTRACTUAL DE INVERSION\32.1-41.1 ORDEN CONTRACTUAL DE COMPRA\LABORATORIO DE FISICA\PUBLICAR\"/>
    </mc:Choice>
  </mc:AlternateContent>
  <xr:revisionPtr revIDLastSave="0" documentId="13_ncr:1_{479DB80B-6A4B-4085-82B8-8456DA048C95}"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7" l="1"/>
  <c r="H16" i="7"/>
  <c r="J16" i="7"/>
  <c r="L16" i="7"/>
  <c r="M16" i="7" s="1"/>
  <c r="H14" i="7"/>
  <c r="J14" i="7"/>
  <c r="L14" i="7"/>
  <c r="M14" i="7" s="1"/>
  <c r="O31" i="7"/>
  <c r="N16" i="7" l="1"/>
  <c r="O16" i="7" s="1"/>
  <c r="K16" i="7"/>
  <c r="K14" i="7"/>
  <c r="N14" i="7"/>
  <c r="O14" i="7" s="1"/>
  <c r="H18" i="7"/>
  <c r="J18" i="7"/>
  <c r="L18" i="7"/>
  <c r="M18" i="7" s="1"/>
  <c r="H20" i="7"/>
  <c r="J20" i="7"/>
  <c r="L20" i="7"/>
  <c r="M20" i="7" s="1"/>
  <c r="H22" i="7"/>
  <c r="J22" i="7"/>
  <c r="L22" i="7"/>
  <c r="M22" i="7" s="1"/>
  <c r="H23" i="7"/>
  <c r="J23" i="7"/>
  <c r="L23" i="7"/>
  <c r="M23" i="7" s="1"/>
  <c r="H24" i="7"/>
  <c r="J24" i="7"/>
  <c r="M24" i="7"/>
  <c r="O32" i="7" s="1"/>
  <c r="H25" i="7"/>
  <c r="J25" i="7"/>
  <c r="L25" i="7"/>
  <c r="N25" i="7" s="1"/>
  <c r="M25" i="7"/>
  <c r="H26" i="7"/>
  <c r="J26" i="7"/>
  <c r="L26" i="7"/>
  <c r="N26" i="7" s="1"/>
  <c r="O29" i="7"/>
  <c r="O28" i="7"/>
  <c r="M26" i="7" l="1"/>
  <c r="O26" i="7" s="1"/>
  <c r="K25" i="7"/>
  <c r="K23" i="7"/>
  <c r="N22" i="7"/>
  <c r="O22" i="7" s="1"/>
  <c r="N20" i="7"/>
  <c r="O20" i="7" s="1"/>
  <c r="K24" i="7"/>
  <c r="O25" i="7"/>
  <c r="K22" i="7"/>
  <c r="K20" i="7"/>
  <c r="K26" i="7"/>
  <c r="K18" i="7"/>
  <c r="N24" i="7"/>
  <c r="O24" i="7" s="1"/>
  <c r="N18" i="7"/>
  <c r="O18" i="7" s="1"/>
  <c r="N23" i="7"/>
  <c r="O23" i="7" s="1"/>
  <c r="O27" i="7"/>
  <c r="O30" i="7" s="1"/>
  <c r="O33" i="7"/>
  <c r="O34" i="7"/>
  <c r="O35" i="7" s="1"/>
  <c r="O36" i="7" l="1"/>
</calcChain>
</file>

<file path=xl/sharedStrings.xml><?xml version="1.0" encoding="utf-8"?>
<sst xmlns="http://schemas.openxmlformats.org/spreadsheetml/2006/main" count="114" uniqueCount="90">
  <si>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</si>
  <si>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</si>
  <si>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</si>
  <si>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</si>
  <si>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</si>
  <si>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</si>
  <si>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</si>
  <si>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</si>
  <si>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</si>
  <si>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</si>
  <si>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</si>
  <si>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</si>
  <si>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</si>
  <si>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</si>
  <si>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</si>
  <si>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</si>
  <si>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</si>
  <si>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</si>
  <si>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</si>
  <si>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</si>
  <si>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</si>
  <si>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</si>
  <si>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</si>
  <si>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</si>
  <si>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</si>
  <si>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</si>
  <si>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</si>
  <si>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</si>
  <si>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</si>
  <si>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</si>
  <si>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</si>
  <si>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</si>
  <si>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</si>
  <si>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</si>
  <si>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</si>
  <si>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</si>
  <si>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</si>
  <si>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</si>
  <si>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</si>
  <si>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</si>
  <si>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</si>
  <si>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</si>
  <si>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</si>
  <si>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</si>
  <si>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</si>
  <si>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</si>
  <si>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</si>
  <si>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</si>
  <si>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</si>
  <si>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</si>
  <si>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</si>
  <si>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</si>
  <si>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</si>
  <si>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</si>
  <si>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</si>
  <si>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</si>
  <si>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</si>
  <si>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</si>
  <si>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</si>
  <si>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</si>
  <si>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</si>
  <si>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</si>
  <si>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</si>
  <si>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</si>
  <si>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</si>
  <si>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</si>
  <si>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</si>
  <si>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</si>
  <si>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</si>
  <si>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</si>
  <si>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</si>
  <si>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</si>
  <si>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</si>
  <si>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</si>
  <si>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</si>
  <si>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</si>
  <si>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</si>
  <si>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</si>
  <si>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</si>
  <si>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</si>
  <si>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</si>
  <si>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Science Lab de Mecánica ME3 (Kit) Kit de experimentos para estudiantes del sistema de experimentos para estudiantes del Laboratorio de Ciencias en el campo de la física. Material de montaje para un grupo de trabajo en bandeja preformada. Con el equipo ME3, junto con el Mobile-CASSY 2 WiFi ( 524 005W2 ), se pueden realizar 20 experimentos a nivel de universidad básica para currículos de todo el mundo. Los estudiantes trabajan en dinámica y movimiento. Mientras trabajan en los temas requeridos por el currículo, también se entrenan en habilidades de comunicación y evaluación.En combinación con el sistema de adquisición de datos MOBILE CASSY 2 WIFI, la plataforma en la nube LEYLAB con el que ya cuenta la universidad (vitalicio) y el software LABDOCS con el que cuenta la universdiad (vitalicio), los docentes podran gestionar, estructurar e inventariar una colección completa de recursos didácticos, además podran editar y crear instrucciones de experimentos interactivos en formato HTML5 para la enseñanza digital con hasta 4 estudiante en simultaneo. Temas experimentales:Movimiento uniformeMovimiento uniformemente aceleradoLeyes de NewtonCaída libreExperimentos de colisión elásticaExperimentos de colisión inelásticaConservación del momento lineal Incluye:1 SedalLD1 Arcilla de moldearLD1 CarretillaLD1 Resorte y amortiguadorLD1 Pesos de conducción, juegoLD1 Peso adicional 100 gLD1 Peso adicional 50 gLD1 Bola de acero de 20 mmLD2 Jinete de abrazaderaLD2 Barrera de luz MLD1 Carcasa de barrera de luzLD1 Rueda de radiosLD1 Plantilla de inicio, carroLD1 Comienza la plantilla, bolaLD1 Bandeja bajaLD1 Pasador de extensiónLD 1 Riel de metal de precisión, Dimensiones: 106 mm x 56 mm x 42 mm1 Dispositivo de medición multicanal para experimentos y demostraciones de estudiantes en fisica Mobile-CASSY 2 wifi, compatible con la plataforma en linea LeyLab y el software LabDocs con el que ya cuenta la universidad que cuenta con Pantalla gráfica: 9 cm (3,5"), QVGA en color (ajustable hasta 400 cd/m²), Entradas: 3 (se pueden utilizar simultáneamente), Entrada A: sensor U o CASSY o sensor M, Entrada B: sensor I o CASSY o sensor M, Entrada ϑ: temperatura, Rango de medición U : ±0,1/±0,3/±1/±3/±10/±30 V, Rango de medición I : ±0,03/±0,1/±0,3/±1/±3 A, Rango de medición ϑ : -200 ... +200 °C / -200 ... +1200 °C, Conexiones de sensores: 2 cada una para sensores CASSY y sensores M, Frecuencia de muestreo: máx. 500.000 valores/segundo, Operación: rueda táctil capacitiva grande (42 mm) y Resolución: 12 bits, que permite conectarse en simultaneo con hasta 4 guias interactivas en HTML51 Cargador de batería - 1 Sensor de temperatura NiCr-Ni2 Carro de medición1 LIT-digital: LP Science Lab Física (Licencia vitalicia y sin limite de usuarios), con instrucciones completas de experimentos de física para el laboratorio de ciencias, contiene alrededor de 460 experimentos en los campos de la mecánica, la energía, la electricidad y la electrónica, la óptica, la física atómica y nuclear y arduino. 4 Cronometro digital  3 Cinta metrica.</t>
  </si>
  <si>
    <t>Science Lab de Eléctrico EL3 (Kit) Kit de experimentos para estudiantes del Laboratorio de Ciencias del sistema de experimentos para estudiantes en el campo de la física. Material de montaje para un grupo de trabajo en bandeja preformada. Con el kit EL3 se pueden realizar más de 46 experimentos a nivel de universidad básica para currículos de todo el mundo.Los estudiantes trabajan en circuitos eléctricos básicos y electroquímica. Mientras trabajan en los temas requeridos por el currículo, también se les capacita en habilidades de comunicación y evaluación. En combinación con el sistema de adquisición de datos MOBILE CASSY 2 WIFI, sensores, la plataforma en la nube LEYLAB con el que ya cuenta la universidad (vitalicio) y el software LABDOCS con el que ya cuenta la universidad (vitalicio), los docentes podran gestionar, estructurar e inventariar una colección completa de recursos didácticos, además podran editar y crear instrucciones de experimentos interactivos en formato HTML5 para la enseñanza digital con hasta 4 estudiante en simultaneo. Temas de experimentación:Circuitos e interruptoresMétodos de medición eléctricaResistencias óhmicasResistencias especialesFuentes de voltajeCircuitos de aplicación eléctricaElectroquímica Incluye:2 Cable de seguridad para experimentos, 50 cm, azulLD1 Cable de seguridad para experimentos, 50 cm, negroLD1 Tapones de puente STE 2/19, juego de 10LD1 Adaptador de enchufe de 4 mm/enchufe de 4 mmLD2 Pinza de cocodrilo pulidaLD1 Conductores/aislantes, juego de 6LD1 Placa de envoltura para cablesLD2 Zócalo de seguridad enchufable, 20/10LD2 Porta monoceldas STE 2/50LD1 Resistencia de 47 ohmios, STE 2/19LD2 Resistencia de 100 ohmios, STE 2/19LD1 Resistencia de 1 kOhm, STE 2/19LD1 Resistencia de 10 kOhm, STE 2/19LD1 Resistencia variable 47 kOhm, STE 2/19LD1 Fotorresistencia LDR 05, STE 2/19LD1 Resistencia NTC 2,2 kOhm, STE 2/19LD1 Resistencia PTC de 100 ohmios, STE 2/19LD2 Portalámparas E10, lateral, STE 2/19LD1 Interruptor de palanca STE 2/19LD2 Soporte enchufable STELD1 tira de contactoLD2 Conmutador STE 4/50LD1 Celda de electrólisis/canal planoLD2 Electrodo de placa de cobre 76 x 40 mmLD1 Electrodo de placa de zinc 76 x 40 mmLD1 Electrodo de placa de hierro 76 x 40 mmLD1 Bandeja altaLD1 Piedra de amolarLD 1 Juego 10 lámparas de incandescencia 4 V/0,16 W1 Lámparas de incandescencia 12 V/3 W, E10, juego de 101 Lámparas de incandescencia 2,5 V/0,25 W, Juego 101 Unidad de alimentación CA/CC PRO 0...12 V/3 A</t>
  </si>
  <si>
    <t>Carro de medición</t>
  </si>
  <si>
    <t>Cronometro digital</t>
  </si>
  <si>
    <t>Cinta metrica</t>
  </si>
  <si>
    <t>Lámparas de incandescencia 12 V/3 W, E10, juego de 10</t>
  </si>
  <si>
    <t>Lámparas de incandescencia 2,5 V/0,25 W, Juego 10</t>
  </si>
  <si>
    <t>PAQUETE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</si>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</sst>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3" xfId="0" applyFont="1" applyFill="1" applyBorder="1" applyAlignment="1" applyProtection="1">
      <alignment horizontal="center" vertical="center" wrapText="1"/>
      <protection hidden="1"/>
    </xf>
    <xf numFmtId="0" fontId="7" fillId="3" borderId="34" xfId="0" applyFont="1" applyFill="1" applyBorder="1" applyAlignment="1" applyProtection="1">
      <alignment horizontal="center" vertical="center" wrapText="1"/>
      <protection hidden="1"/>
    </xf>
    <xf numFmtId="43" fontId="7" fillId="3" borderId="34" xfId="3" applyFont="1" applyFill="1" applyBorder="1" applyAlignment="1" applyProtection="1">
      <alignment horizontal="center" vertical="center" wrapText="1"/>
      <protection hidden="1"/>
    </xf>
    <xf numFmtId="43" fontId="7" fillId="3" borderId="39" xfId="3" applyFont="1" applyFill="1" applyBorder="1" applyAlignment="1" applyProtection="1">
      <alignment horizontal="center" vertical="center" wrapText="1"/>
      <protection hidden="1"/>
    </xf>
    <xf numFmtId="0" fontId="3" fillId="0" borderId="35" xfId="0" applyFont="1" applyBorder="1" applyAlignment="1" applyProtection="1">
      <alignment horizontal="center" vertical="center"/>
      <protection hidden="1"/>
    </xf>
    <xf numFmtId="43" fontId="3" fillId="0" borderId="40"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9" xfId="4" applyFont="1" applyBorder="1" applyAlignment="1" applyProtection="1">
      <alignment vertical="center"/>
      <protection hidden="1"/>
    </xf>
    <xf numFmtId="43" fontId="3" fillId="0" borderId="40" xfId="4" applyFont="1" applyBorder="1" applyAlignment="1" applyProtection="1">
      <alignment vertical="center"/>
      <protection hidden="1"/>
    </xf>
    <xf numFmtId="43" fontId="6" fillId="0" borderId="40" xfId="4" applyFont="1" applyBorder="1" applyAlignment="1" applyProtection="1">
      <alignment vertical="center"/>
      <protection hidden="1"/>
    </xf>
    <xf numFmtId="43" fontId="3" fillId="0" borderId="40" xfId="4" applyFont="1" applyFill="1" applyBorder="1" applyAlignment="1" applyProtection="1">
      <alignment vertical="center"/>
      <protection hidden="1"/>
    </xf>
    <xf numFmtId="43" fontId="6" fillId="0" borderId="41"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43" fontId="3" fillId="0" borderId="27" xfId="3" applyFont="1" applyFill="1" applyBorder="1" applyAlignment="1" applyProtection="1">
      <alignment horizontal="center" vertical="center"/>
      <protection hidden="1"/>
    </xf>
    <xf numFmtId="43" fontId="3" fillId="0" borderId="2" xfId="3" applyFont="1" applyFill="1" applyBorder="1" applyAlignment="1" applyProtection="1">
      <alignment horizontal="center" vertical="center"/>
      <protection hidden="1"/>
    </xf>
    <xf numFmtId="43" fontId="3" fillId="0" borderId="44" xfId="3" applyFont="1" applyFill="1" applyBorder="1" applyAlignment="1" applyProtection="1">
      <alignment horizontal="center" vertical="center"/>
      <protection hidden="1"/>
    </xf>
    <xf numFmtId="43" fontId="3" fillId="0" borderId="45" xfId="3" applyFont="1" applyFill="1" applyBorder="1" applyAlignment="1" applyProtection="1">
      <alignment horizontal="center" vertical="center"/>
      <protection hidden="1"/>
    </xf>
    <xf numFmtId="165" fontId="9" fillId="35" borderId="27" xfId="4" applyNumberFormat="1" applyFont="1" applyFill="1" applyBorder="1" applyAlignment="1" applyProtection="1">
      <alignment horizontal="center" vertical="center"/>
      <protection locked="0"/>
    </xf>
    <xf numFmtId="165" fontId="9" fillId="35" borderId="2" xfId="4" applyNumberFormat="1" applyFont="1" applyFill="1" applyBorder="1" applyAlignment="1" applyProtection="1">
      <alignment horizontal="center" vertical="center"/>
      <protection locked="0"/>
    </xf>
    <xf numFmtId="9" fontId="3" fillId="35" borderId="27" xfId="1" applyFont="1" applyFill="1" applyBorder="1" applyAlignment="1" applyProtection="1">
      <alignment horizontal="center" vertical="center"/>
      <protection locked="0"/>
    </xf>
    <xf numFmtId="9" fontId="3" fillId="35" borderId="2" xfId="1" applyFont="1" applyFill="1" applyBorder="1" applyAlignment="1" applyProtection="1">
      <alignment horizontal="center" vertical="center"/>
      <protection locked="0"/>
    </xf>
    <xf numFmtId="0" fontId="3" fillId="0" borderId="43" xfId="0" applyFont="1" applyBorder="1" applyAlignment="1" applyProtection="1">
      <alignment horizontal="center" vertical="center"/>
      <protection hidden="1"/>
    </xf>
    <xf numFmtId="0" fontId="3" fillId="0" borderId="42" xfId="0" applyFont="1" applyBorder="1" applyAlignment="1" applyProtection="1">
      <alignment horizontal="center" vertical="center"/>
      <protection hidden="1"/>
    </xf>
    <xf numFmtId="0" fontId="3" fillId="0" borderId="27" xfId="0" applyFont="1" applyBorder="1" applyAlignment="1" applyProtection="1">
      <alignment horizontal="left" vertical="top" wrapText="1"/>
      <protection hidden="1"/>
    </xf>
    <xf numFmtId="0" fontId="3" fillId="0" borderId="2" xfId="0" applyFont="1" applyBorder="1" applyAlignment="1" applyProtection="1">
      <alignment horizontal="left" vertical="top" wrapText="1"/>
      <protection hidden="1"/>
    </xf>
    <xf numFmtId="0" fontId="3" fillId="35" borderId="27" xfId="0" applyFont="1" applyFill="1" applyBorder="1" applyAlignment="1" applyProtection="1">
      <alignment horizontal="center" vertical="center" wrapText="1"/>
      <protection locked="0"/>
    </xf>
    <xf numFmtId="0" fontId="3" fillId="35" borderId="2"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2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0" borderId="35"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5"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5"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7"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1"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29" fillId="2" borderId="7" xfId="0" applyFont="1" applyFill="1" applyBorder="1" applyAlignment="1" applyProtection="1">
      <alignment horizontal="left" vertical="center" wrapText="1"/>
      <protection hidden="1"/>
    </xf>
    <xf numFmtId="0" fontId="29" fillId="2" borderId="26" xfId="0" applyFont="1" applyFill="1" applyBorder="1" applyAlignment="1" applyProtection="1">
      <alignment horizontal="left"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1" fillId="36" borderId="7" xfId="0" applyFont="1" applyFill="1" applyBorder="1" applyAlignment="1" applyProtection="1">
      <alignment horizontal="center" vertical="center"/>
      <protection locked="0"/>
    </xf>
    <xf numFmtId="0" fontId="27" fillId="35" borderId="32"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27" fillId="35" borderId="38" xfId="0" applyFont="1" applyFill="1" applyBorder="1" applyAlignment="1" applyProtection="1">
      <alignment horizontal="center" vertical="center"/>
      <protection locked="0"/>
    </xf>
    <xf numFmtId="0" fontId="27" fillId="35" borderId="20"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3" fillId="0" borderId="27" xfId="0" applyFont="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1"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showGridLines="0" tabSelected="1" view="pageBreakPreview" topLeftCell="A3" zoomScale="50" zoomScaleNormal="70" zoomScaleSheetLayoutView="50" zoomScalePageLayoutView="55" workbookViewId="0">
      <selection activeCell="G20" sqref="G20:G21"/>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19"/>
      <c r="B2" s="120" t="s">
        <v>0</v>
      </c>
      <c r="C2" s="120"/>
      <c r="D2" s="120"/>
      <c r="E2" s="120"/>
      <c r="F2" s="120"/>
      <c r="G2" s="120"/>
      <c r="H2" s="120"/>
      <c r="I2" s="120"/>
      <c r="J2" s="120"/>
      <c r="K2" s="120"/>
      <c r="L2" s="120"/>
      <c r="M2" s="120"/>
      <c r="N2" s="121" t="s">
        <v>80</v>
      </c>
      <c r="O2" s="121"/>
    </row>
    <row r="3" spans="1:15" ht="15.75" customHeight="1" x14ac:dyDescent="0.25">
      <c r="A3" s="119"/>
      <c r="B3" s="120" t="s">
        <v>2</v>
      </c>
      <c r="C3" s="120"/>
      <c r="D3" s="120"/>
      <c r="E3" s="120"/>
      <c r="F3" s="120"/>
      <c r="G3" s="120"/>
      <c r="H3" s="120"/>
      <c r="I3" s="120"/>
      <c r="J3" s="120"/>
      <c r="K3" s="120"/>
      <c r="L3" s="120"/>
      <c r="M3" s="120"/>
      <c r="N3" s="121" t="s">
        <v>77</v>
      </c>
      <c r="O3" s="121"/>
    </row>
    <row r="4" spans="1:15" ht="16.5" customHeight="1" x14ac:dyDescent="0.25">
      <c r="A4" s="119"/>
      <c r="B4" s="120" t="s">
        <v>3</v>
      </c>
      <c r="C4" s="120"/>
      <c r="D4" s="120"/>
      <c r="E4" s="120"/>
      <c r="F4" s="120"/>
      <c r="G4" s="120"/>
      <c r="H4" s="120"/>
      <c r="I4" s="120"/>
      <c r="J4" s="120"/>
      <c r="K4" s="120"/>
      <c r="L4" s="120"/>
      <c r="M4" s="120"/>
      <c r="N4" s="121" t="s">
        <v>79</v>
      </c>
      <c r="O4" s="121"/>
    </row>
    <row r="5" spans="1:15" ht="15" customHeight="1" x14ac:dyDescent="0.25">
      <c r="A5" s="119"/>
      <c r="B5" s="120"/>
      <c r="C5" s="120"/>
      <c r="D5" s="120"/>
      <c r="E5" s="120"/>
      <c r="F5" s="120"/>
      <c r="G5" s="120"/>
      <c r="H5" s="120"/>
      <c r="I5" s="120"/>
      <c r="J5" s="120"/>
      <c r="K5" s="120"/>
      <c r="L5" s="120"/>
      <c r="M5" s="120"/>
      <c r="N5" s="121" t="s">
        <v>4</v>
      </c>
      <c r="O5" s="121"/>
    </row>
    <row r="7" spans="1:15" x14ac:dyDescent="0.25">
      <c r="A7" s="5" t="s">
        <v>5</v>
      </c>
    </row>
    <row r="8" spans="1:15" ht="9.9499999999999993" customHeight="1" x14ac:dyDescent="0.25">
      <c r="A8" s="6"/>
    </row>
    <row r="9" spans="1:15" ht="30" customHeight="1" x14ac:dyDescent="0.25">
      <c r="A9" s="103" t="s">
        <v>6</v>
      </c>
      <c r="B9" s="104"/>
      <c r="D9" s="109" t="s">
        <v>7</v>
      </c>
      <c r="E9" s="110"/>
      <c r="F9" s="99"/>
      <c r="G9" s="100"/>
      <c r="H9" s="100"/>
      <c r="I9" s="101"/>
      <c r="K9" s="109" t="s">
        <v>8</v>
      </c>
      <c r="L9" s="110"/>
      <c r="M9" s="117"/>
      <c r="N9" s="118"/>
    </row>
    <row r="10" spans="1:15" ht="8.25" customHeight="1" x14ac:dyDescent="0.25">
      <c r="A10" s="105"/>
      <c r="B10" s="106"/>
      <c r="C10" s="7"/>
      <c r="E10" s="8"/>
      <c r="F10" s="8"/>
      <c r="M10" s="8"/>
      <c r="N10" s="2"/>
    </row>
    <row r="11" spans="1:15" ht="30" customHeight="1" x14ac:dyDescent="0.25">
      <c r="A11" s="107"/>
      <c r="B11" s="108"/>
      <c r="D11" s="109" t="s">
        <v>9</v>
      </c>
      <c r="E11" s="110"/>
      <c r="F11" s="99"/>
      <c r="G11" s="100"/>
      <c r="H11" s="100"/>
      <c r="I11" s="101"/>
      <c r="K11" s="109" t="s">
        <v>10</v>
      </c>
      <c r="L11" s="110"/>
      <c r="M11" s="115"/>
      <c r="N11" s="116"/>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408.75" customHeight="1" x14ac:dyDescent="0.25">
      <c r="A14" s="68">
        <v>1</v>
      </c>
      <c r="B14" s="113" t="s">
        <v>81</v>
      </c>
      <c r="C14" s="72"/>
      <c r="D14" s="76">
        <v>1</v>
      </c>
      <c r="E14" s="76" t="s">
        <v>88</v>
      </c>
      <c r="F14" s="72"/>
      <c r="G14" s="72"/>
      <c r="H14" s="60">
        <f t="shared" ref="H14:H16" si="0">+ROUND(F14*G14,0)</f>
        <v>0</v>
      </c>
      <c r="I14" s="66"/>
      <c r="J14" s="60">
        <f t="shared" ref="J14" si="1">ROUND(F14*I14,0)</f>
        <v>0</v>
      </c>
      <c r="K14" s="60">
        <f t="shared" ref="K14" si="2">ROUND(F14+H14+J14,0)</f>
        <v>0</v>
      </c>
      <c r="L14" s="60">
        <f t="shared" ref="L14" si="3">ROUND(F14*D14,0)</f>
        <v>0</v>
      </c>
      <c r="M14" s="60">
        <f t="shared" ref="M14" si="4">ROUND(L14*G14,0)</f>
        <v>0</v>
      </c>
      <c r="N14" s="60">
        <f t="shared" ref="N14" si="5">ROUND(L14*I14,0)</f>
        <v>0</v>
      </c>
      <c r="O14" s="62">
        <f t="shared" ref="O14" si="6">ROUND(L14+N14+M14,0)</f>
        <v>0</v>
      </c>
    </row>
    <row r="15" spans="1:15" s="9" customFormat="1" ht="244.5" customHeight="1" x14ac:dyDescent="0.25">
      <c r="A15" s="69"/>
      <c r="B15" s="114"/>
      <c r="C15" s="73"/>
      <c r="D15" s="77"/>
      <c r="E15" s="77"/>
      <c r="F15" s="73"/>
      <c r="G15" s="73"/>
      <c r="H15" s="61"/>
      <c r="I15" s="67"/>
      <c r="J15" s="61"/>
      <c r="K15" s="61"/>
      <c r="L15" s="61"/>
      <c r="M15" s="61"/>
      <c r="N15" s="61"/>
      <c r="O15" s="63"/>
    </row>
    <row r="16" spans="1:15" s="9" customFormat="1" ht="409.6" customHeight="1" x14ac:dyDescent="0.25">
      <c r="A16" s="68">
        <v>2</v>
      </c>
      <c r="B16" s="70" t="s">
        <v>82</v>
      </c>
      <c r="C16" s="72"/>
      <c r="D16" s="76">
        <v>1</v>
      </c>
      <c r="E16" s="76" t="s">
        <v>88</v>
      </c>
      <c r="F16" s="64"/>
      <c r="G16" s="66"/>
      <c r="H16" s="60">
        <f t="shared" si="0"/>
        <v>0</v>
      </c>
      <c r="I16" s="66"/>
      <c r="J16" s="60">
        <f t="shared" ref="J16" si="7">ROUND(F16*I16,0)</f>
        <v>0</v>
      </c>
      <c r="K16" s="60">
        <f t="shared" ref="K16" si="8">ROUND(F16+H16+J16,0)</f>
        <v>0</v>
      </c>
      <c r="L16" s="60">
        <f t="shared" ref="L16" si="9">ROUND(F16*D16,0)</f>
        <v>0</v>
      </c>
      <c r="M16" s="60">
        <f t="shared" ref="M16" si="10">ROUND(L16*G16,0)</f>
        <v>0</v>
      </c>
      <c r="N16" s="60">
        <f t="shared" ref="N16" si="11">ROUND(L16*I16,0)</f>
        <v>0</v>
      </c>
      <c r="O16" s="62">
        <f t="shared" ref="O16" si="12">ROUND(L16+N16+M16,0)</f>
        <v>0</v>
      </c>
    </row>
    <row r="17" spans="1:15" s="9" customFormat="1" ht="205.5" customHeight="1" x14ac:dyDescent="0.25">
      <c r="A17" s="69"/>
      <c r="B17" s="71"/>
      <c r="C17" s="73"/>
      <c r="D17" s="77"/>
      <c r="E17" s="77"/>
      <c r="F17" s="65"/>
      <c r="G17" s="67"/>
      <c r="H17" s="61"/>
      <c r="I17" s="67"/>
      <c r="J17" s="61"/>
      <c r="K17" s="61"/>
      <c r="L17" s="61"/>
      <c r="M17" s="61"/>
      <c r="N17" s="61"/>
      <c r="O17" s="63"/>
    </row>
    <row r="18" spans="1:15" s="9" customFormat="1" ht="409.6" customHeight="1" x14ac:dyDescent="0.25">
      <c r="A18" s="68">
        <v>3</v>
      </c>
      <c r="B18" s="70" t="s">
        <v>81</v>
      </c>
      <c r="C18" s="72"/>
      <c r="D18" s="74">
        <v>1</v>
      </c>
      <c r="E18" s="76" t="s">
        <v>88</v>
      </c>
      <c r="F18" s="64"/>
      <c r="G18" s="66"/>
      <c r="H18" s="60">
        <f t="shared" ref="H18:H26" si="13">+ROUND(F18*G18,0)</f>
        <v>0</v>
      </c>
      <c r="I18" s="66"/>
      <c r="J18" s="60">
        <f t="shared" ref="J18:J26" si="14">ROUND(F18*I18,0)</f>
        <v>0</v>
      </c>
      <c r="K18" s="60">
        <f t="shared" ref="K18:K26" si="15">ROUND(F18+H18+J18,0)</f>
        <v>0</v>
      </c>
      <c r="L18" s="60">
        <f t="shared" ref="L18:L26" si="16">ROUND(F18*D18,0)</f>
        <v>0</v>
      </c>
      <c r="M18" s="60">
        <f t="shared" ref="M18:M26" si="17">ROUND(L18*G18,0)</f>
        <v>0</v>
      </c>
      <c r="N18" s="60">
        <f t="shared" ref="N18:N26" si="18">ROUND(L18*I18,0)</f>
        <v>0</v>
      </c>
      <c r="O18" s="62">
        <f t="shared" ref="O18:O26" si="19">ROUND(L18+N18+M18,0)</f>
        <v>0</v>
      </c>
    </row>
    <row r="19" spans="1:15" s="9" customFormat="1" ht="346.5" customHeight="1" x14ac:dyDescent="0.25">
      <c r="A19" s="69"/>
      <c r="B19" s="71"/>
      <c r="C19" s="73"/>
      <c r="D19" s="75"/>
      <c r="E19" s="77"/>
      <c r="F19" s="65"/>
      <c r="G19" s="67"/>
      <c r="H19" s="61"/>
      <c r="I19" s="67"/>
      <c r="J19" s="61"/>
      <c r="K19" s="61"/>
      <c r="L19" s="61"/>
      <c r="M19" s="61"/>
      <c r="N19" s="61"/>
      <c r="O19" s="63"/>
    </row>
    <row r="20" spans="1:15" s="9" customFormat="1" ht="408.75" customHeight="1" x14ac:dyDescent="0.25">
      <c r="A20" s="68">
        <v>4</v>
      </c>
      <c r="B20" s="70" t="s">
        <v>82</v>
      </c>
      <c r="C20" s="72"/>
      <c r="D20" s="74">
        <v>1</v>
      </c>
      <c r="E20" s="76" t="s">
        <v>88</v>
      </c>
      <c r="F20" s="64"/>
      <c r="G20" s="66"/>
      <c r="H20" s="60">
        <f t="shared" si="13"/>
        <v>0</v>
      </c>
      <c r="I20" s="66"/>
      <c r="J20" s="60">
        <f t="shared" si="14"/>
        <v>0</v>
      </c>
      <c r="K20" s="60">
        <f t="shared" si="15"/>
        <v>0</v>
      </c>
      <c r="L20" s="60">
        <f t="shared" si="16"/>
        <v>0</v>
      </c>
      <c r="M20" s="60">
        <f t="shared" si="17"/>
        <v>0</v>
      </c>
      <c r="N20" s="60">
        <f t="shared" si="18"/>
        <v>0</v>
      </c>
      <c r="O20" s="62">
        <f t="shared" si="19"/>
        <v>0</v>
      </c>
    </row>
    <row r="21" spans="1:15" s="9" customFormat="1" ht="207.75" customHeight="1" x14ac:dyDescent="0.25">
      <c r="A21" s="69"/>
      <c r="B21" s="71"/>
      <c r="C21" s="73"/>
      <c r="D21" s="75"/>
      <c r="E21" s="77"/>
      <c r="F21" s="65"/>
      <c r="G21" s="67"/>
      <c r="H21" s="61"/>
      <c r="I21" s="67"/>
      <c r="J21" s="61"/>
      <c r="K21" s="61"/>
      <c r="L21" s="61"/>
      <c r="M21" s="61"/>
      <c r="N21" s="61"/>
      <c r="O21" s="63"/>
    </row>
    <row r="22" spans="1:15" s="9" customFormat="1" ht="51" customHeight="1" x14ac:dyDescent="0.25">
      <c r="A22" s="27">
        <v>5</v>
      </c>
      <c r="B22" s="29" t="s">
        <v>83</v>
      </c>
      <c r="C22" s="13"/>
      <c r="D22" s="10">
        <v>1</v>
      </c>
      <c r="E22" s="14" t="s">
        <v>89</v>
      </c>
      <c r="F22" s="59"/>
      <c r="G22" s="12"/>
      <c r="H22" s="1">
        <f t="shared" si="13"/>
        <v>0</v>
      </c>
      <c r="I22" s="12"/>
      <c r="J22" s="1">
        <f t="shared" si="14"/>
        <v>0</v>
      </c>
      <c r="K22" s="1">
        <f t="shared" si="15"/>
        <v>0</v>
      </c>
      <c r="L22" s="1">
        <f t="shared" si="16"/>
        <v>0</v>
      </c>
      <c r="M22" s="1">
        <f t="shared" si="17"/>
        <v>0</v>
      </c>
      <c r="N22" s="1">
        <f t="shared" si="18"/>
        <v>0</v>
      </c>
      <c r="O22" s="28">
        <f t="shared" si="19"/>
        <v>0</v>
      </c>
    </row>
    <row r="23" spans="1:15" s="9" customFormat="1" ht="51" customHeight="1" x14ac:dyDescent="0.25">
      <c r="A23" s="27">
        <v>6</v>
      </c>
      <c r="B23" s="29" t="s">
        <v>84</v>
      </c>
      <c r="C23" s="13"/>
      <c r="D23" s="10">
        <v>4</v>
      </c>
      <c r="E23" s="14" t="s">
        <v>89</v>
      </c>
      <c r="F23" s="59"/>
      <c r="G23" s="12"/>
      <c r="H23" s="1">
        <f t="shared" si="13"/>
        <v>0</v>
      </c>
      <c r="I23" s="12"/>
      <c r="J23" s="1">
        <f t="shared" si="14"/>
        <v>0</v>
      </c>
      <c r="K23" s="1">
        <f t="shared" si="15"/>
        <v>0</v>
      </c>
      <c r="L23" s="1">
        <f t="shared" si="16"/>
        <v>0</v>
      </c>
      <c r="M23" s="1">
        <f t="shared" si="17"/>
        <v>0</v>
      </c>
      <c r="N23" s="1">
        <f t="shared" si="18"/>
        <v>0</v>
      </c>
      <c r="O23" s="28">
        <f t="shared" si="19"/>
        <v>0</v>
      </c>
    </row>
    <row r="24" spans="1:15" s="9" customFormat="1" ht="51" customHeight="1" x14ac:dyDescent="0.25">
      <c r="A24" s="27">
        <v>7</v>
      </c>
      <c r="B24" s="29" t="s">
        <v>85</v>
      </c>
      <c r="C24" s="13"/>
      <c r="D24" s="10">
        <v>2</v>
      </c>
      <c r="E24" s="14" t="s">
        <v>89</v>
      </c>
      <c r="F24" s="59"/>
      <c r="G24" s="12"/>
      <c r="H24" s="1">
        <f t="shared" si="13"/>
        <v>0</v>
      </c>
      <c r="I24" s="12"/>
      <c r="J24" s="1">
        <f t="shared" si="14"/>
        <v>0</v>
      </c>
      <c r="K24" s="1">
        <f t="shared" si="15"/>
        <v>0</v>
      </c>
      <c r="L24" s="1">
        <f>ROUND(F24*D24,0)</f>
        <v>0</v>
      </c>
      <c r="M24" s="1">
        <f t="shared" si="17"/>
        <v>0</v>
      </c>
      <c r="N24" s="1">
        <f t="shared" si="18"/>
        <v>0</v>
      </c>
      <c r="O24" s="28">
        <f t="shared" si="19"/>
        <v>0</v>
      </c>
    </row>
    <row r="25" spans="1:15" s="9" customFormat="1" ht="51" customHeight="1" x14ac:dyDescent="0.25">
      <c r="A25" s="27">
        <v>8</v>
      </c>
      <c r="B25" s="29" t="s">
        <v>86</v>
      </c>
      <c r="C25" s="13"/>
      <c r="D25" s="10">
        <v>1</v>
      </c>
      <c r="E25" s="14" t="s">
        <v>89</v>
      </c>
      <c r="F25" s="59"/>
      <c r="G25" s="12"/>
      <c r="H25" s="1">
        <f t="shared" si="13"/>
        <v>0</v>
      </c>
      <c r="I25" s="12"/>
      <c r="J25" s="1">
        <f t="shared" si="14"/>
        <v>0</v>
      </c>
      <c r="K25" s="1">
        <f t="shared" si="15"/>
        <v>0</v>
      </c>
      <c r="L25" s="1">
        <f t="shared" si="16"/>
        <v>0</v>
      </c>
      <c r="M25" s="1">
        <f t="shared" si="17"/>
        <v>0</v>
      </c>
      <c r="N25" s="1">
        <f t="shared" si="18"/>
        <v>0</v>
      </c>
      <c r="O25" s="28">
        <f t="shared" si="19"/>
        <v>0</v>
      </c>
    </row>
    <row r="26" spans="1:15" s="9" customFormat="1" ht="51" customHeight="1" thickBot="1" x14ac:dyDescent="0.3">
      <c r="A26" s="27">
        <v>9</v>
      </c>
      <c r="B26" s="29" t="s">
        <v>87</v>
      </c>
      <c r="C26" s="13"/>
      <c r="D26" s="10">
        <v>1</v>
      </c>
      <c r="E26" s="14" t="s">
        <v>89</v>
      </c>
      <c r="F26" s="59"/>
      <c r="G26" s="12"/>
      <c r="H26" s="1">
        <f t="shared" si="13"/>
        <v>0</v>
      </c>
      <c r="I26" s="12"/>
      <c r="J26" s="1">
        <f t="shared" si="14"/>
        <v>0</v>
      </c>
      <c r="K26" s="1">
        <f t="shared" si="15"/>
        <v>0</v>
      </c>
      <c r="L26" s="1">
        <f t="shared" si="16"/>
        <v>0</v>
      </c>
      <c r="M26" s="1">
        <f t="shared" si="17"/>
        <v>0</v>
      </c>
      <c r="N26" s="1">
        <f t="shared" si="18"/>
        <v>0</v>
      </c>
      <c r="O26" s="28">
        <f t="shared" si="19"/>
        <v>0</v>
      </c>
    </row>
    <row r="27" spans="1:15" s="9" customFormat="1" ht="42" customHeight="1" thickBot="1" x14ac:dyDescent="0.3">
      <c r="A27" s="111" t="s">
        <v>26</v>
      </c>
      <c r="B27" s="112"/>
      <c r="C27" s="112"/>
      <c r="D27" s="112"/>
      <c r="E27" s="112"/>
      <c r="F27" s="112"/>
      <c r="G27" s="112"/>
      <c r="H27" s="112"/>
      <c r="I27" s="112"/>
      <c r="J27" s="112"/>
      <c r="K27" s="112"/>
      <c r="L27" s="84" t="s">
        <v>27</v>
      </c>
      <c r="M27" s="85"/>
      <c r="N27" s="85"/>
      <c r="O27" s="37">
        <f>SUMIF(G:G,0%,L:L)+SUMIF(G:G,"",L:L)</f>
        <v>0</v>
      </c>
    </row>
    <row r="28" spans="1:15" s="9" customFormat="1" ht="39" customHeight="1" x14ac:dyDescent="0.25">
      <c r="A28" s="90" t="s">
        <v>78</v>
      </c>
      <c r="B28" s="91"/>
      <c r="C28" s="91"/>
      <c r="D28" s="91"/>
      <c r="E28" s="91"/>
      <c r="F28" s="91"/>
      <c r="G28" s="91"/>
      <c r="H28" s="91"/>
      <c r="I28" s="91"/>
      <c r="J28" s="91"/>
      <c r="K28" s="92"/>
      <c r="L28" s="82" t="s">
        <v>28</v>
      </c>
      <c r="M28" s="83"/>
      <c r="N28" s="83"/>
      <c r="O28" s="38">
        <f>SUMIF(G:G,5%,L:L)</f>
        <v>0</v>
      </c>
    </row>
    <row r="29" spans="1:15" s="9" customFormat="1" ht="30" customHeight="1" x14ac:dyDescent="0.25">
      <c r="A29" s="93"/>
      <c r="B29" s="94"/>
      <c r="C29" s="94"/>
      <c r="D29" s="94"/>
      <c r="E29" s="94"/>
      <c r="F29" s="94"/>
      <c r="G29" s="94"/>
      <c r="H29" s="94"/>
      <c r="I29" s="94"/>
      <c r="J29" s="94"/>
      <c r="K29" s="95"/>
      <c r="L29" s="82" t="s">
        <v>29</v>
      </c>
      <c r="M29" s="83"/>
      <c r="N29" s="83"/>
      <c r="O29" s="38">
        <f>SUMIF(G:G,19%,L:L)</f>
        <v>0</v>
      </c>
    </row>
    <row r="30" spans="1:15" s="9" customFormat="1" ht="30" customHeight="1" x14ac:dyDescent="0.25">
      <c r="A30" s="93"/>
      <c r="B30" s="94"/>
      <c r="C30" s="94"/>
      <c r="D30" s="94"/>
      <c r="E30" s="94"/>
      <c r="F30" s="94"/>
      <c r="G30" s="94"/>
      <c r="H30" s="94"/>
      <c r="I30" s="94"/>
      <c r="J30" s="94"/>
      <c r="K30" s="95"/>
      <c r="L30" s="80" t="s">
        <v>22</v>
      </c>
      <c r="M30" s="81"/>
      <c r="N30" s="81"/>
      <c r="O30" s="39">
        <f>SUM(O27:O29)</f>
        <v>0</v>
      </c>
    </row>
    <row r="31" spans="1:15" s="9" customFormat="1" ht="30" customHeight="1" x14ac:dyDescent="0.25">
      <c r="A31" s="93"/>
      <c r="B31" s="94"/>
      <c r="C31" s="94"/>
      <c r="D31" s="94"/>
      <c r="E31" s="94"/>
      <c r="F31" s="94"/>
      <c r="G31" s="94"/>
      <c r="H31" s="94"/>
      <c r="I31" s="94"/>
      <c r="J31" s="94"/>
      <c r="K31" s="95"/>
      <c r="L31" s="78" t="s">
        <v>30</v>
      </c>
      <c r="M31" s="79"/>
      <c r="N31" s="79"/>
      <c r="O31" s="40">
        <f>SUMIF(G:G,5%,M:M)</f>
        <v>0</v>
      </c>
    </row>
    <row r="32" spans="1:15" s="9" customFormat="1" ht="30" customHeight="1" x14ac:dyDescent="0.25">
      <c r="A32" s="93"/>
      <c r="B32" s="94"/>
      <c r="C32" s="94"/>
      <c r="D32" s="94"/>
      <c r="E32" s="94"/>
      <c r="F32" s="94"/>
      <c r="G32" s="94"/>
      <c r="H32" s="94"/>
      <c r="I32" s="94"/>
      <c r="J32" s="94"/>
      <c r="K32" s="95"/>
      <c r="L32" s="78" t="s">
        <v>31</v>
      </c>
      <c r="M32" s="79"/>
      <c r="N32" s="79"/>
      <c r="O32" s="40">
        <f>SUMIF(G:G,19%,M:M)</f>
        <v>0</v>
      </c>
    </row>
    <row r="33" spans="1:17" s="9" customFormat="1" ht="30" customHeight="1" x14ac:dyDescent="0.25">
      <c r="A33" s="93"/>
      <c r="B33" s="94"/>
      <c r="C33" s="94"/>
      <c r="D33" s="94"/>
      <c r="E33" s="94"/>
      <c r="F33" s="94"/>
      <c r="G33" s="94"/>
      <c r="H33" s="94"/>
      <c r="I33" s="94"/>
      <c r="J33" s="94"/>
      <c r="K33" s="95"/>
      <c r="L33" s="80" t="s">
        <v>32</v>
      </c>
      <c r="M33" s="81"/>
      <c r="N33" s="81"/>
      <c r="O33" s="39">
        <f>SUM(O31:O32)</f>
        <v>0</v>
      </c>
    </row>
    <row r="34" spans="1:17" s="9" customFormat="1" ht="30" customHeight="1" x14ac:dyDescent="0.25">
      <c r="A34" s="93"/>
      <c r="B34" s="94"/>
      <c r="C34" s="94"/>
      <c r="D34" s="94"/>
      <c r="E34" s="94"/>
      <c r="F34" s="94"/>
      <c r="G34" s="94"/>
      <c r="H34" s="94"/>
      <c r="I34" s="94"/>
      <c r="J34" s="94"/>
      <c r="K34" s="95"/>
      <c r="L34" s="82" t="s">
        <v>33</v>
      </c>
      <c r="M34" s="83"/>
      <c r="N34" s="83"/>
      <c r="O34" s="38">
        <f>SUMIF(I:I,8%,N:N)</f>
        <v>0</v>
      </c>
    </row>
    <row r="35" spans="1:17" s="9" customFormat="1" ht="37.5" customHeight="1" x14ac:dyDescent="0.25">
      <c r="A35" s="93"/>
      <c r="B35" s="94"/>
      <c r="C35" s="94"/>
      <c r="D35" s="94"/>
      <c r="E35" s="94"/>
      <c r="F35" s="94"/>
      <c r="G35" s="94"/>
      <c r="H35" s="94"/>
      <c r="I35" s="94"/>
      <c r="J35" s="94"/>
      <c r="K35" s="95"/>
      <c r="L35" s="88" t="s">
        <v>34</v>
      </c>
      <c r="M35" s="89"/>
      <c r="N35" s="89"/>
      <c r="O35" s="39">
        <f>SUM(O34)</f>
        <v>0</v>
      </c>
    </row>
    <row r="36" spans="1:17" s="9" customFormat="1" ht="32.25" customHeight="1" thickBot="1" x14ac:dyDescent="0.3">
      <c r="A36" s="96"/>
      <c r="B36" s="97"/>
      <c r="C36" s="97"/>
      <c r="D36" s="97"/>
      <c r="E36" s="97"/>
      <c r="F36" s="97"/>
      <c r="G36" s="97"/>
      <c r="H36" s="97"/>
      <c r="I36" s="97"/>
      <c r="J36" s="97"/>
      <c r="K36" s="98"/>
      <c r="L36" s="86" t="s">
        <v>35</v>
      </c>
      <c r="M36" s="87"/>
      <c r="N36" s="87"/>
      <c r="O36" s="41">
        <f>+O30+O33+O35</f>
        <v>0</v>
      </c>
    </row>
    <row r="38" spans="1:17" ht="50.1" customHeight="1" thickBot="1" x14ac:dyDescent="0.3">
      <c r="B38" s="102"/>
      <c r="C38" s="102"/>
    </row>
    <row r="39" spans="1:17" x14ac:dyDescent="0.25">
      <c r="B39" s="125" t="s">
        <v>36</v>
      </c>
      <c r="C39" s="125"/>
    </row>
    <row r="40" spans="1:17" ht="15" customHeight="1" x14ac:dyDescent="0.25">
      <c r="M40" s="43"/>
      <c r="N40" s="44"/>
      <c r="O40" s="45"/>
    </row>
    <row r="41" spans="1:17" ht="15.75" customHeight="1" x14ac:dyDescent="0.25">
      <c r="M41" s="43"/>
      <c r="N41" s="44"/>
      <c r="O41" s="45"/>
    </row>
    <row r="42" spans="1:17" ht="15" customHeight="1" x14ac:dyDescent="0.25">
      <c r="A42" s="11" t="s">
        <v>37</v>
      </c>
      <c r="M42" s="43"/>
      <c r="N42" s="44"/>
      <c r="O42" s="45"/>
    </row>
    <row r="43" spans="1:17" x14ac:dyDescent="0.25">
      <c r="A43" s="124" t="s">
        <v>38</v>
      </c>
      <c r="B43" s="124"/>
      <c r="C43" s="124"/>
      <c r="D43" s="124"/>
      <c r="E43" s="124"/>
      <c r="F43" s="124"/>
      <c r="G43" s="124"/>
      <c r="H43" s="124"/>
      <c r="I43" s="124"/>
      <c r="J43" s="124"/>
      <c r="K43" s="124"/>
      <c r="L43" s="124"/>
      <c r="M43" s="124"/>
      <c r="N43" s="124"/>
      <c r="O43" s="124"/>
      <c r="P43" s="2"/>
      <c r="Q43" s="2"/>
    </row>
    <row r="44" spans="1:17" ht="15" customHeight="1" x14ac:dyDescent="0.25">
      <c r="A44" s="123" t="s">
        <v>39</v>
      </c>
      <c r="B44" s="123"/>
      <c r="C44" s="123"/>
      <c r="D44" s="123"/>
      <c r="E44" s="123"/>
      <c r="F44" s="123"/>
      <c r="G44" s="123"/>
      <c r="H44" s="123"/>
      <c r="I44" s="123"/>
      <c r="J44" s="123"/>
      <c r="K44" s="123"/>
      <c r="L44" s="123"/>
      <c r="M44" s="123"/>
      <c r="N44" s="123"/>
      <c r="O44" s="123"/>
      <c r="P44" s="42"/>
      <c r="Q44" s="42"/>
    </row>
    <row r="45" spans="1:17" x14ac:dyDescent="0.25">
      <c r="A45" s="122" t="s">
        <v>40</v>
      </c>
      <c r="B45" s="122"/>
      <c r="C45" s="122"/>
      <c r="D45" s="122"/>
      <c r="E45" s="122"/>
      <c r="F45" s="122"/>
      <c r="G45" s="122"/>
      <c r="H45" s="122"/>
      <c r="I45" s="122"/>
      <c r="J45" s="122"/>
      <c r="K45" s="122"/>
      <c r="L45" s="122"/>
      <c r="M45" s="122"/>
      <c r="N45" s="122"/>
      <c r="O45" s="122"/>
      <c r="P45" s="5"/>
      <c r="Q45" s="5"/>
    </row>
    <row r="46" spans="1:17" x14ac:dyDescent="0.25">
      <c r="A46" s="122" t="s">
        <v>41</v>
      </c>
      <c r="B46" s="122"/>
      <c r="C46" s="122"/>
      <c r="D46" s="122"/>
      <c r="E46" s="122"/>
      <c r="F46" s="122"/>
      <c r="G46" s="122"/>
      <c r="H46" s="122"/>
      <c r="I46" s="122"/>
      <c r="J46" s="122"/>
      <c r="K46" s="122"/>
      <c r="L46" s="122"/>
      <c r="M46" s="122"/>
      <c r="N46" s="122"/>
      <c r="O46" s="122"/>
      <c r="P46" s="5"/>
      <c r="Q46" s="5"/>
    </row>
    <row r="47" spans="1:17" x14ac:dyDescent="0.25">
      <c r="K47" s="2"/>
      <c r="L47" s="2"/>
      <c r="M47" s="2"/>
      <c r="N47" s="2"/>
    </row>
    <row r="89" spans="11:15" s="2" customFormat="1" x14ac:dyDescent="0.25">
      <c r="K89" s="4"/>
      <c r="L89" s="4"/>
      <c r="M89" s="4"/>
      <c r="N89" s="4"/>
      <c r="O89" s="4"/>
    </row>
    <row r="90" spans="11:15" s="2" customFormat="1" x14ac:dyDescent="0.25">
      <c r="K90" s="4"/>
      <c r="L90" s="4"/>
      <c r="M90" s="4"/>
      <c r="N90" s="4"/>
      <c r="O90" s="4"/>
    </row>
    <row r="91" spans="11:15" s="2" customFormat="1" x14ac:dyDescent="0.25">
      <c r="K91" s="4"/>
      <c r="L91" s="4"/>
      <c r="M91" s="4"/>
      <c r="N91" s="4"/>
      <c r="O91" s="4"/>
    </row>
    <row r="92" spans="11:15" s="2" customFormat="1" x14ac:dyDescent="0.25">
      <c r="K92" s="4"/>
      <c r="L92" s="4"/>
      <c r="M92" s="4"/>
      <c r="N92" s="4"/>
      <c r="O92" s="4"/>
    </row>
  </sheetData>
  <sheetProtection selectLockedCells="1"/>
  <mergeCells count="95">
    <mergeCell ref="A46:O46"/>
    <mergeCell ref="A45:O45"/>
    <mergeCell ref="A44:O44"/>
    <mergeCell ref="A43:O43"/>
    <mergeCell ref="B39:C39"/>
    <mergeCell ref="A2:A5"/>
    <mergeCell ref="B2:M2"/>
    <mergeCell ref="N2:O2"/>
    <mergeCell ref="B3:M3"/>
    <mergeCell ref="N3:O3"/>
    <mergeCell ref="B4:M5"/>
    <mergeCell ref="N4:O4"/>
    <mergeCell ref="N5:O5"/>
    <mergeCell ref="M11:N11"/>
    <mergeCell ref="M9:N9"/>
    <mergeCell ref="K9:L9"/>
    <mergeCell ref="K11:L11"/>
    <mergeCell ref="F11:I11"/>
    <mergeCell ref="A28:K36"/>
    <mergeCell ref="F9:I9"/>
    <mergeCell ref="B38:C38"/>
    <mergeCell ref="A9:B11"/>
    <mergeCell ref="D9:E9"/>
    <mergeCell ref="D11:E11"/>
    <mergeCell ref="A27:K27"/>
    <mergeCell ref="B14:B15"/>
    <mergeCell ref="A14:A15"/>
    <mergeCell ref="C14:C15"/>
    <mergeCell ref="D14:D15"/>
    <mergeCell ref="E14:E15"/>
    <mergeCell ref="F14:F15"/>
    <mergeCell ref="G14:G15"/>
    <mergeCell ref="H14:H15"/>
    <mergeCell ref="I14:I15"/>
    <mergeCell ref="L36:N36"/>
    <mergeCell ref="L35:N35"/>
    <mergeCell ref="L34:N34"/>
    <mergeCell ref="L33:N33"/>
    <mergeCell ref="L32:N32"/>
    <mergeCell ref="L31:N31"/>
    <mergeCell ref="L30:N30"/>
    <mergeCell ref="L29:N29"/>
    <mergeCell ref="L28:N28"/>
    <mergeCell ref="L27:N27"/>
    <mergeCell ref="J14:J15"/>
    <mergeCell ref="K14:K15"/>
    <mergeCell ref="L14:L15"/>
    <mergeCell ref="M14:M15"/>
    <mergeCell ref="N14:N15"/>
    <mergeCell ref="O14:O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F18 F20 F22:F2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3" orientation="landscape" r:id="rId1"/>
  <rowBreaks count="1" manualBreakCount="1">
    <brk id="17"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 G18 G20 G22:G26</xm:sqref>
        </x14:dataValidation>
        <x14:dataValidation type="list" allowBlank="1" showInputMessage="1" showErrorMessage="1" xr:uid="{00000000-0002-0000-0000-000008000000}">
          <x14:formula1>
            <xm:f>Cálculos!$F$7:$F$8</xm:f>
          </x14:formula1>
          <xm:sqref>I14 I16 I18 I20 I22:I26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7"/>
      <c r="C2" s="127"/>
      <c r="D2" s="136" t="s">
        <v>0</v>
      </c>
      <c r="E2" s="138"/>
      <c r="F2" s="138"/>
      <c r="G2" s="138"/>
      <c r="H2" s="137"/>
      <c r="I2" s="136" t="s">
        <v>1</v>
      </c>
      <c r="J2" s="137"/>
      <c r="K2" s="57"/>
    </row>
    <row r="3" spans="2:11" ht="15" customHeight="1" x14ac:dyDescent="0.25">
      <c r="B3" s="127"/>
      <c r="C3" s="127"/>
      <c r="D3" s="136" t="s">
        <v>2</v>
      </c>
      <c r="E3" s="138"/>
      <c r="F3" s="138"/>
      <c r="G3" s="138"/>
      <c r="H3" s="137"/>
      <c r="I3" s="136" t="s">
        <v>77</v>
      </c>
      <c r="J3" s="137"/>
      <c r="K3" s="56"/>
    </row>
    <row r="4" spans="2:11" ht="15" customHeight="1" x14ac:dyDescent="0.25">
      <c r="B4" s="127"/>
      <c r="C4" s="127"/>
      <c r="D4" s="139" t="s">
        <v>3</v>
      </c>
      <c r="E4" s="140"/>
      <c r="F4" s="140"/>
      <c r="G4" s="140"/>
      <c r="H4" s="141"/>
      <c r="I4" s="136" t="s">
        <v>79</v>
      </c>
      <c r="J4" s="137"/>
      <c r="K4" s="56"/>
    </row>
    <row r="5" spans="2:11" ht="15" customHeight="1" x14ac:dyDescent="0.25">
      <c r="B5" s="127"/>
      <c r="C5" s="127"/>
      <c r="D5" s="142"/>
      <c r="E5" s="143"/>
      <c r="F5" s="143"/>
      <c r="G5" s="143"/>
      <c r="H5" s="144"/>
      <c r="I5" s="136" t="s">
        <v>47</v>
      </c>
      <c r="J5" s="137"/>
      <c r="K5" s="56"/>
    </row>
    <row r="6" spans="2:11" x14ac:dyDescent="0.25">
      <c r="K6" s="48"/>
    </row>
    <row r="7" spans="2:11" ht="15.75" customHeight="1" x14ac:dyDescent="0.25">
      <c r="B7" s="131" t="s">
        <v>48</v>
      </c>
      <c r="C7" s="131"/>
      <c r="D7" s="131"/>
      <c r="E7" s="131"/>
      <c r="F7" s="131"/>
      <c r="G7" s="131"/>
      <c r="H7" s="131"/>
      <c r="I7" s="131"/>
      <c r="J7" s="131"/>
      <c r="K7" s="53"/>
    </row>
    <row r="8" spans="2:11" ht="15.75" customHeight="1" x14ac:dyDescent="0.25">
      <c r="B8" s="126" t="s">
        <v>49</v>
      </c>
      <c r="C8" s="126" t="s">
        <v>50</v>
      </c>
      <c r="D8" s="126"/>
      <c r="E8" s="126"/>
      <c r="F8" s="126"/>
      <c r="G8" s="131" t="s">
        <v>51</v>
      </c>
      <c r="H8" s="131"/>
      <c r="I8" s="131"/>
      <c r="J8" s="131"/>
      <c r="K8" s="53"/>
    </row>
    <row r="9" spans="2:11" ht="15.75" customHeight="1" x14ac:dyDescent="0.25">
      <c r="B9" s="126"/>
      <c r="C9" s="52" t="s">
        <v>52</v>
      </c>
      <c r="D9" s="52" t="s">
        <v>53</v>
      </c>
      <c r="E9" s="126" t="s">
        <v>54</v>
      </c>
      <c r="F9" s="126"/>
      <c r="G9" s="131"/>
      <c r="H9" s="131"/>
      <c r="I9" s="131"/>
      <c r="J9" s="131"/>
      <c r="K9" s="53"/>
    </row>
    <row r="10" spans="2:11" ht="15.75" customHeight="1" x14ac:dyDescent="0.25">
      <c r="B10" s="50">
        <v>1</v>
      </c>
      <c r="C10" s="50">
        <v>2021</v>
      </c>
      <c r="D10" s="50">
        <v>5</v>
      </c>
      <c r="E10" s="145">
        <v>24</v>
      </c>
      <c r="F10" s="145"/>
      <c r="G10" s="134" t="s">
        <v>55</v>
      </c>
      <c r="H10" s="134"/>
      <c r="I10" s="134"/>
      <c r="J10" s="134"/>
      <c r="K10" s="55"/>
    </row>
    <row r="11" spans="2:11" ht="57.75" customHeight="1" x14ac:dyDescent="0.25">
      <c r="B11" s="50">
        <v>2</v>
      </c>
      <c r="C11" s="50">
        <v>2022</v>
      </c>
      <c r="D11" s="50">
        <v>5</v>
      </c>
      <c r="E11" s="132">
        <v>31</v>
      </c>
      <c r="F11" s="133"/>
      <c r="G11" s="128" t="s">
        <v>56</v>
      </c>
      <c r="H11" s="129"/>
      <c r="I11" s="129"/>
      <c r="J11" s="130"/>
      <c r="K11" s="55"/>
    </row>
    <row r="12" spans="2:11" ht="82.5" customHeight="1" x14ac:dyDescent="0.25">
      <c r="B12" s="50">
        <v>3</v>
      </c>
      <c r="C12" s="50">
        <v>2022</v>
      </c>
      <c r="D12" s="50">
        <v>7</v>
      </c>
      <c r="E12" s="132">
        <v>27</v>
      </c>
      <c r="F12" s="133"/>
      <c r="G12" s="128" t="s">
        <v>57</v>
      </c>
      <c r="H12" s="129"/>
      <c r="I12" s="129"/>
      <c r="J12" s="130"/>
      <c r="K12" s="55"/>
    </row>
    <row r="13" spans="2:11" ht="100.5" customHeight="1" x14ac:dyDescent="0.25">
      <c r="B13" s="50">
        <v>4</v>
      </c>
      <c r="C13" s="50">
        <v>2023</v>
      </c>
      <c r="D13" s="50">
        <v>11</v>
      </c>
      <c r="E13" s="132">
        <v>30</v>
      </c>
      <c r="F13" s="133"/>
      <c r="G13" s="128" t="s">
        <v>72</v>
      </c>
      <c r="H13" s="129"/>
      <c r="I13" s="129"/>
      <c r="J13" s="130"/>
      <c r="K13" s="55"/>
    </row>
    <row r="14" spans="2:11" ht="70.5" customHeight="1" x14ac:dyDescent="0.25">
      <c r="B14" s="50">
        <v>5</v>
      </c>
      <c r="C14" s="50">
        <v>2024</v>
      </c>
      <c r="D14" s="58" t="s">
        <v>71</v>
      </c>
      <c r="E14" s="132">
        <v>27</v>
      </c>
      <c r="F14" s="133"/>
      <c r="G14" s="128" t="s">
        <v>73</v>
      </c>
      <c r="H14" s="129"/>
      <c r="I14" s="129"/>
      <c r="J14" s="130"/>
      <c r="K14" s="55"/>
    </row>
    <row r="15" spans="2:11" ht="76.5" customHeight="1" x14ac:dyDescent="0.25">
      <c r="B15" s="50">
        <v>6</v>
      </c>
      <c r="C15" s="50">
        <v>2024</v>
      </c>
      <c r="D15" s="58" t="s">
        <v>74</v>
      </c>
      <c r="E15" s="132"/>
      <c r="F15" s="133"/>
      <c r="G15" s="128" t="s">
        <v>76</v>
      </c>
      <c r="H15" s="129"/>
      <c r="I15" s="129"/>
      <c r="J15" s="130"/>
      <c r="K15" s="55"/>
    </row>
    <row r="16" spans="2:11" ht="15.75" customHeight="1" x14ac:dyDescent="0.25">
      <c r="B16" s="126" t="s">
        <v>58</v>
      </c>
      <c r="C16" s="126"/>
      <c r="D16" s="126"/>
      <c r="E16" s="126"/>
      <c r="F16" s="126"/>
      <c r="G16" s="126"/>
      <c r="H16" s="126"/>
      <c r="I16" s="126"/>
      <c r="J16" s="126"/>
      <c r="K16" s="51"/>
    </row>
    <row r="17" spans="2:11" x14ac:dyDescent="0.25">
      <c r="B17" s="126" t="s">
        <v>59</v>
      </c>
      <c r="C17" s="126"/>
      <c r="D17" s="126"/>
      <c r="E17" s="126"/>
      <c r="F17" s="126" t="s">
        <v>60</v>
      </c>
      <c r="G17" s="126"/>
      <c r="H17" s="126"/>
      <c r="I17" s="126"/>
      <c r="J17" s="126"/>
      <c r="K17" s="51"/>
    </row>
    <row r="18" spans="2:11" ht="15.75" customHeight="1" x14ac:dyDescent="0.25">
      <c r="B18" s="145" t="s">
        <v>61</v>
      </c>
      <c r="C18" s="145"/>
      <c r="D18" s="145"/>
      <c r="E18" s="145"/>
      <c r="F18" s="145" t="s">
        <v>75</v>
      </c>
      <c r="G18" s="145"/>
      <c r="H18" s="145"/>
      <c r="I18" s="145"/>
      <c r="J18" s="145"/>
      <c r="K18" s="49"/>
    </row>
    <row r="19" spans="2:11" x14ac:dyDescent="0.25">
      <c r="B19" s="126" t="s">
        <v>62</v>
      </c>
      <c r="C19" s="126"/>
      <c r="D19" s="126"/>
      <c r="E19" s="126"/>
      <c r="F19" s="126"/>
      <c r="G19" s="126"/>
      <c r="H19" s="126"/>
      <c r="I19" s="126"/>
      <c r="J19" s="126"/>
      <c r="K19" s="51"/>
    </row>
    <row r="20" spans="2:11" x14ac:dyDescent="0.25">
      <c r="B20" s="126" t="s">
        <v>59</v>
      </c>
      <c r="C20" s="126"/>
      <c r="D20" s="126"/>
      <c r="E20" s="126"/>
      <c r="F20" s="126" t="s">
        <v>60</v>
      </c>
      <c r="G20" s="126"/>
      <c r="H20" s="126"/>
      <c r="I20" s="126"/>
      <c r="J20" s="126"/>
      <c r="K20" s="51"/>
    </row>
    <row r="21" spans="2:11" ht="15.75" customHeight="1" x14ac:dyDescent="0.25">
      <c r="B21" s="147" t="s">
        <v>63</v>
      </c>
      <c r="C21" s="147"/>
      <c r="D21" s="147"/>
      <c r="E21" s="147"/>
      <c r="F21" s="147" t="s">
        <v>64</v>
      </c>
      <c r="G21" s="147"/>
      <c r="H21" s="147"/>
      <c r="I21" s="147"/>
      <c r="J21" s="147"/>
      <c r="K21" s="54"/>
    </row>
    <row r="22" spans="2:11" ht="15.75" customHeight="1" x14ac:dyDescent="0.25">
      <c r="B22" s="131" t="s">
        <v>65</v>
      </c>
      <c r="C22" s="131"/>
      <c r="D22" s="131"/>
      <c r="E22" s="131"/>
      <c r="F22" s="131"/>
      <c r="G22" s="131"/>
      <c r="H22" s="131"/>
      <c r="I22" s="131"/>
      <c r="J22" s="131"/>
      <c r="K22" s="53"/>
    </row>
    <row r="23" spans="2:11" x14ac:dyDescent="0.25">
      <c r="B23" s="126" t="s">
        <v>59</v>
      </c>
      <c r="C23" s="126"/>
      <c r="D23" s="126"/>
      <c r="E23" s="126" t="s">
        <v>60</v>
      </c>
      <c r="F23" s="126"/>
      <c r="G23" s="126"/>
      <c r="H23" s="126" t="s">
        <v>66</v>
      </c>
      <c r="I23" s="126"/>
      <c r="J23" s="126"/>
      <c r="K23" s="51"/>
    </row>
    <row r="24" spans="2:11" x14ac:dyDescent="0.25">
      <c r="B24" s="126"/>
      <c r="C24" s="126"/>
      <c r="D24" s="126"/>
      <c r="E24" s="126"/>
      <c r="F24" s="126"/>
      <c r="G24" s="126"/>
      <c r="H24" s="52" t="s">
        <v>52</v>
      </c>
      <c r="I24" s="52" t="s">
        <v>53</v>
      </c>
      <c r="J24" s="52" t="s">
        <v>54</v>
      </c>
      <c r="K24" s="51"/>
    </row>
    <row r="25" spans="2:11" x14ac:dyDescent="0.25">
      <c r="B25" s="145" t="s">
        <v>67</v>
      </c>
      <c r="C25" s="145"/>
      <c r="D25" s="145"/>
      <c r="E25" s="147" t="s">
        <v>68</v>
      </c>
      <c r="F25" s="147"/>
      <c r="G25" s="147"/>
      <c r="H25" s="50">
        <v>2024</v>
      </c>
      <c r="I25" s="58" t="s">
        <v>74</v>
      </c>
      <c r="J25" s="50"/>
      <c r="K25" s="49"/>
    </row>
    <row r="26" spans="2:11" x14ac:dyDescent="0.25">
      <c r="K26" s="48"/>
    </row>
    <row r="27" spans="2:11" ht="56.25" customHeight="1" x14ac:dyDescent="0.25">
      <c r="B27" s="48"/>
      <c r="C27" s="146" t="s">
        <v>69</v>
      </c>
      <c r="D27" s="146"/>
      <c r="E27" s="146"/>
      <c r="F27" s="146"/>
      <c r="G27" s="146"/>
      <c r="H27" s="146"/>
      <c r="I27" s="146"/>
      <c r="K27" s="48"/>
    </row>
    <row r="28" spans="2:11" ht="16.5" customHeight="1" x14ac:dyDescent="0.25">
      <c r="E28" s="135" t="s">
        <v>70</v>
      </c>
      <c r="F28" s="135"/>
      <c r="G28" s="135"/>
      <c r="H28" s="135"/>
      <c r="I28" s="135"/>
      <c r="J28" s="135"/>
      <c r="K28" s="47"/>
    </row>
    <row r="29" spans="2:11" x14ac:dyDescent="0.25">
      <c r="B29" s="48"/>
      <c r="C29" s="48"/>
      <c r="D29" s="48"/>
      <c r="E29" s="135"/>
      <c r="F29" s="135"/>
      <c r="G29" s="135"/>
      <c r="H29" s="135"/>
      <c r="I29" s="135"/>
      <c r="J29" s="135"/>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Wilson Rivera Mendez</cp:lastModifiedBy>
  <cp:revision/>
  <cp:lastPrinted>2024-07-22T22:04:40Z</cp:lastPrinted>
  <dcterms:created xsi:type="dcterms:W3CDTF">2017-04-28T13:22:52Z</dcterms:created>
  <dcterms:modified xsi:type="dcterms:W3CDTF">2025-10-07T21:34:11Z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