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32.1 COMPRAS 2025\32.1-41 ORDEN CONTRACTUAL DE FUNCIONAMIENTO\32.1-41.1 ORDEN CONTRACTUAL DE COMPRA\ELEMENTOS SIMULACION\PUBLICAR\"/>
    </mc:Choice>
  </mc:AlternateContent>
  <xr:revisionPtr revIDLastSave="0" documentId="8_{AD332013-3F59-4B5E-9362-5873D140F328}"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7" l="1"/>
  <c r="K22" i="7" s="1"/>
  <c r="J22" i="7"/>
  <c r="L22" i="7"/>
  <c r="M22" i="7"/>
  <c r="N22" i="7"/>
  <c r="O22" i="7"/>
  <c r="H23" i="7"/>
  <c r="J23" i="7"/>
  <c r="K23" i="7"/>
  <c r="L23" i="7"/>
  <c r="N23" i="7" s="1"/>
  <c r="M23" i="7"/>
  <c r="H24" i="7"/>
  <c r="J24" i="7"/>
  <c r="K24" i="7"/>
  <c r="L24" i="7"/>
  <c r="M24" i="7"/>
  <c r="N24" i="7"/>
  <c r="O24" i="7"/>
  <c r="H25" i="7"/>
  <c r="J25" i="7"/>
  <c r="K25" i="7"/>
  <c r="L25" i="7"/>
  <c r="N25" i="7" s="1"/>
  <c r="O25" i="7" s="1"/>
  <c r="M25" i="7"/>
  <c r="H26" i="7"/>
  <c r="J26" i="7"/>
  <c r="K26" i="7"/>
  <c r="L26" i="7"/>
  <c r="M26" i="7"/>
  <c r="N26" i="7"/>
  <c r="O26" i="7"/>
  <c r="H27" i="7"/>
  <c r="K27" i="7" s="1"/>
  <c r="J27" i="7"/>
  <c r="L27" i="7"/>
  <c r="M27" i="7"/>
  <c r="N27" i="7"/>
  <c r="O27" i="7"/>
  <c r="H28" i="7"/>
  <c r="J28" i="7"/>
  <c r="K28" i="7"/>
  <c r="L28" i="7"/>
  <c r="O28" i="7" s="1"/>
  <c r="M28" i="7"/>
  <c r="N28" i="7"/>
  <c r="H29" i="7"/>
  <c r="J29" i="7"/>
  <c r="K29" i="7"/>
  <c r="L29" i="7"/>
  <c r="M29" i="7"/>
  <c r="N29" i="7"/>
  <c r="O29" i="7"/>
  <c r="H30" i="7"/>
  <c r="J30" i="7"/>
  <c r="K30" i="7"/>
  <c r="L30" i="7"/>
  <c r="M30" i="7" s="1"/>
  <c r="H31" i="7"/>
  <c r="J31" i="7"/>
  <c r="K31" i="7"/>
  <c r="L31" i="7"/>
  <c r="M31" i="7"/>
  <c r="N31" i="7"/>
  <c r="O31" i="7"/>
  <c r="H32" i="7"/>
  <c r="K32" i="7" s="1"/>
  <c r="J32" i="7"/>
  <c r="L32" i="7"/>
  <c r="M32" i="7" s="1"/>
  <c r="O32" i="7" s="1"/>
  <c r="N32" i="7"/>
  <c r="H33" i="7"/>
  <c r="J33" i="7"/>
  <c r="K33" i="7"/>
  <c r="L33" i="7"/>
  <c r="M33" i="7"/>
  <c r="N33" i="7"/>
  <c r="O33" i="7"/>
  <c r="H34" i="7"/>
  <c r="K34" i="7" s="1"/>
  <c r="J34" i="7"/>
  <c r="L34" i="7"/>
  <c r="M34" i="7"/>
  <c r="N34" i="7"/>
  <c r="O34" i="7"/>
  <c r="H35" i="7"/>
  <c r="J35" i="7"/>
  <c r="K35" i="7"/>
  <c r="L35" i="7"/>
  <c r="N35" i="7" s="1"/>
  <c r="M35" i="7"/>
  <c r="H36" i="7"/>
  <c r="J36" i="7"/>
  <c r="K36" i="7"/>
  <c r="L36" i="7"/>
  <c r="M36" i="7"/>
  <c r="N36" i="7"/>
  <c r="O36" i="7"/>
  <c r="H37" i="7"/>
  <c r="J37" i="7"/>
  <c r="K37" i="7"/>
  <c r="L37" i="7"/>
  <c r="N37" i="7" s="1"/>
  <c r="O37" i="7" s="1"/>
  <c r="M37" i="7"/>
  <c r="H38" i="7"/>
  <c r="J38" i="7"/>
  <c r="K38" i="7"/>
  <c r="L38" i="7"/>
  <c r="M38" i="7"/>
  <c r="N38" i="7"/>
  <c r="O38" i="7"/>
  <c r="H39" i="7"/>
  <c r="K39" i="7" s="1"/>
  <c r="J39" i="7"/>
  <c r="L39" i="7"/>
  <c r="M39" i="7"/>
  <c r="N39" i="7"/>
  <c r="O39" i="7"/>
  <c r="H40" i="7"/>
  <c r="J40" i="7"/>
  <c r="K40" i="7"/>
  <c r="L40" i="7"/>
  <c r="O40" i="7" s="1"/>
  <c r="M40" i="7"/>
  <c r="N40" i="7"/>
  <c r="H41" i="7"/>
  <c r="J41" i="7"/>
  <c r="K41" i="7"/>
  <c r="L41" i="7"/>
  <c r="M41" i="7"/>
  <c r="N41" i="7"/>
  <c r="O41" i="7"/>
  <c r="H42" i="7"/>
  <c r="J42" i="7"/>
  <c r="K42" i="7"/>
  <c r="L42" i="7"/>
  <c r="M42" i="7" s="1"/>
  <c r="H43" i="7"/>
  <c r="J43" i="7"/>
  <c r="K43" i="7"/>
  <c r="L43" i="7"/>
  <c r="M43" i="7"/>
  <c r="N43" i="7"/>
  <c r="O43" i="7"/>
  <c r="H44" i="7"/>
  <c r="K44" i="7" s="1"/>
  <c r="J44" i="7"/>
  <c r="L44" i="7"/>
  <c r="M44" i="7" s="1"/>
  <c r="O44" i="7" s="1"/>
  <c r="N44" i="7"/>
  <c r="H45" i="7"/>
  <c r="J45" i="7"/>
  <c r="K45" i="7"/>
  <c r="L45" i="7"/>
  <c r="M45" i="7"/>
  <c r="N45" i="7"/>
  <c r="O45" i="7"/>
  <c r="H46" i="7"/>
  <c r="K46" i="7" s="1"/>
  <c r="J46" i="7"/>
  <c r="L46" i="7"/>
  <c r="M46" i="7"/>
  <c r="N46" i="7"/>
  <c r="O46" i="7"/>
  <c r="H47" i="7"/>
  <c r="J47" i="7"/>
  <c r="K47" i="7"/>
  <c r="L47" i="7"/>
  <c r="N47" i="7" s="1"/>
  <c r="M47" i="7"/>
  <c r="H48" i="7"/>
  <c r="J48" i="7"/>
  <c r="K48" i="7"/>
  <c r="L48" i="7"/>
  <c r="M48" i="7"/>
  <c r="N48" i="7"/>
  <c r="O48" i="7"/>
  <c r="H49" i="7"/>
  <c r="J49" i="7"/>
  <c r="K49" i="7"/>
  <c r="L49" i="7"/>
  <c r="N49" i="7" s="1"/>
  <c r="O49" i="7" s="1"/>
  <c r="M49" i="7"/>
  <c r="H50" i="7"/>
  <c r="J50" i="7"/>
  <c r="K50" i="7"/>
  <c r="L50" i="7"/>
  <c r="M50" i="7"/>
  <c r="N50" i="7"/>
  <c r="O50" i="7"/>
  <c r="H51" i="7"/>
  <c r="K51" i="7" s="1"/>
  <c r="J51" i="7"/>
  <c r="L51" i="7"/>
  <c r="M51" i="7"/>
  <c r="N51" i="7"/>
  <c r="O51" i="7"/>
  <c r="H52" i="7"/>
  <c r="J52" i="7"/>
  <c r="K52" i="7"/>
  <c r="L52" i="7"/>
  <c r="O52" i="7" s="1"/>
  <c r="M52" i="7"/>
  <c r="N52" i="7"/>
  <c r="H53" i="7"/>
  <c r="J53" i="7"/>
  <c r="K53" i="7"/>
  <c r="L53" i="7"/>
  <c r="M53" i="7"/>
  <c r="N53" i="7"/>
  <c r="O53" i="7"/>
  <c r="H54" i="7"/>
  <c r="J54" i="7"/>
  <c r="K54" i="7"/>
  <c r="L54" i="7"/>
  <c r="M54" i="7" s="1"/>
  <c r="H55" i="7"/>
  <c r="J55" i="7"/>
  <c r="K55" i="7"/>
  <c r="L55" i="7"/>
  <c r="M55" i="7"/>
  <c r="N55" i="7"/>
  <c r="O55" i="7"/>
  <c r="H56" i="7"/>
  <c r="K56" i="7" s="1"/>
  <c r="J56" i="7"/>
  <c r="L56" i="7"/>
  <c r="M56" i="7" s="1"/>
  <c r="O56" i="7" s="1"/>
  <c r="N56" i="7"/>
  <c r="H57" i="7"/>
  <c r="J57" i="7"/>
  <c r="K57" i="7"/>
  <c r="L57" i="7"/>
  <c r="M57" i="7"/>
  <c r="N57" i="7"/>
  <c r="O57" i="7"/>
  <c r="H58" i="7"/>
  <c r="K58" i="7" s="1"/>
  <c r="J58" i="7"/>
  <c r="L58" i="7"/>
  <c r="M58" i="7"/>
  <c r="N58" i="7"/>
  <c r="O58" i="7"/>
  <c r="H59" i="7"/>
  <c r="J59" i="7"/>
  <c r="K59" i="7"/>
  <c r="L59" i="7"/>
  <c r="N59" i="7" s="1"/>
  <c r="M59" i="7"/>
  <c r="H60" i="7"/>
  <c r="J60" i="7"/>
  <c r="K60" i="7"/>
  <c r="L60" i="7"/>
  <c r="M60" i="7"/>
  <c r="N60" i="7"/>
  <c r="O60" i="7"/>
  <c r="H61" i="7"/>
  <c r="J61" i="7"/>
  <c r="K61" i="7"/>
  <c r="L61" i="7"/>
  <c r="N61" i="7" s="1"/>
  <c r="O61" i="7" s="1"/>
  <c r="M61" i="7"/>
  <c r="H62" i="7"/>
  <c r="J62" i="7"/>
  <c r="K62" i="7"/>
  <c r="L62" i="7"/>
  <c r="M62" i="7"/>
  <c r="N62" i="7"/>
  <c r="O62" i="7"/>
  <c r="H63" i="7"/>
  <c r="K63" i="7" s="1"/>
  <c r="J63" i="7"/>
  <c r="L63" i="7"/>
  <c r="M63" i="7"/>
  <c r="N63" i="7"/>
  <c r="O63" i="7"/>
  <c r="H64" i="7"/>
  <c r="J64" i="7"/>
  <c r="K64" i="7"/>
  <c r="L64" i="7"/>
  <c r="O64" i="7" s="1"/>
  <c r="M64" i="7"/>
  <c r="N64" i="7"/>
  <c r="H65" i="7"/>
  <c r="J65" i="7"/>
  <c r="K65" i="7"/>
  <c r="L65" i="7"/>
  <c r="M65" i="7"/>
  <c r="N65" i="7"/>
  <c r="O65" i="7"/>
  <c r="H66" i="7"/>
  <c r="J66" i="7"/>
  <c r="K66" i="7"/>
  <c r="L66" i="7"/>
  <c r="M66" i="7" s="1"/>
  <c r="H67" i="7"/>
  <c r="J67" i="7"/>
  <c r="K67" i="7"/>
  <c r="L67" i="7"/>
  <c r="M67" i="7"/>
  <c r="N67" i="7"/>
  <c r="O67" i="7"/>
  <c r="H68" i="7"/>
  <c r="K68" i="7" s="1"/>
  <c r="J68" i="7"/>
  <c r="L68" i="7"/>
  <c r="M68" i="7" s="1"/>
  <c r="O68" i="7" s="1"/>
  <c r="N68" i="7"/>
  <c r="H69" i="7"/>
  <c r="J69" i="7"/>
  <c r="K69" i="7"/>
  <c r="L69" i="7"/>
  <c r="M69" i="7"/>
  <c r="N69" i="7"/>
  <c r="O69" i="7"/>
  <c r="H70" i="7"/>
  <c r="K70" i="7" s="1"/>
  <c r="J70" i="7"/>
  <c r="L70" i="7"/>
  <c r="M70" i="7"/>
  <c r="N70" i="7"/>
  <c r="O70" i="7"/>
  <c r="H71" i="7"/>
  <c r="J71" i="7"/>
  <c r="K71" i="7"/>
  <c r="L71" i="7"/>
  <c r="N71" i="7" s="1"/>
  <c r="M71" i="7"/>
  <c r="H72" i="7"/>
  <c r="J72" i="7"/>
  <c r="K72" i="7"/>
  <c r="L72" i="7"/>
  <c r="M72" i="7"/>
  <c r="N72" i="7"/>
  <c r="O72" i="7"/>
  <c r="H73" i="7"/>
  <c r="J73" i="7"/>
  <c r="K73" i="7"/>
  <c r="L73" i="7"/>
  <c r="N73" i="7" s="1"/>
  <c r="O73" i="7" s="1"/>
  <c r="M73" i="7"/>
  <c r="H74" i="7"/>
  <c r="J74" i="7"/>
  <c r="K74" i="7"/>
  <c r="L74" i="7"/>
  <c r="M74" i="7"/>
  <c r="N74" i="7"/>
  <c r="O74" i="7"/>
  <c r="H75" i="7"/>
  <c r="K75" i="7" s="1"/>
  <c r="J75" i="7"/>
  <c r="L75" i="7"/>
  <c r="M75" i="7"/>
  <c r="N75" i="7"/>
  <c r="O75" i="7"/>
  <c r="H76" i="7"/>
  <c r="J76" i="7"/>
  <c r="K76" i="7"/>
  <c r="L76" i="7"/>
  <c r="O76" i="7" s="1"/>
  <c r="M76" i="7"/>
  <c r="N76" i="7"/>
  <c r="H77" i="7"/>
  <c r="J77" i="7"/>
  <c r="K77" i="7"/>
  <c r="L77" i="7"/>
  <c r="M77" i="7"/>
  <c r="N77" i="7"/>
  <c r="O77" i="7"/>
  <c r="H78" i="7"/>
  <c r="J78" i="7"/>
  <c r="K78" i="7"/>
  <c r="L78" i="7"/>
  <c r="M78" i="7" s="1"/>
  <c r="H79" i="7"/>
  <c r="J79" i="7"/>
  <c r="K79" i="7"/>
  <c r="L79" i="7"/>
  <c r="M79" i="7"/>
  <c r="N79" i="7"/>
  <c r="O79" i="7"/>
  <c r="H80" i="7"/>
  <c r="K80" i="7" s="1"/>
  <c r="J80" i="7"/>
  <c r="L80" i="7"/>
  <c r="M80" i="7" s="1"/>
  <c r="O80" i="7" s="1"/>
  <c r="N80" i="7"/>
  <c r="H81" i="7"/>
  <c r="J81" i="7"/>
  <c r="K81" i="7"/>
  <c r="L81" i="7"/>
  <c r="M81" i="7"/>
  <c r="N81" i="7"/>
  <c r="O81" i="7"/>
  <c r="H82" i="7"/>
  <c r="K82" i="7" s="1"/>
  <c r="J82" i="7"/>
  <c r="L82" i="7"/>
  <c r="M82" i="7"/>
  <c r="N82" i="7"/>
  <c r="O82" i="7"/>
  <c r="H83" i="7"/>
  <c r="J83" i="7"/>
  <c r="K83" i="7"/>
  <c r="L83" i="7"/>
  <c r="N83" i="7" s="1"/>
  <c r="M83" i="7"/>
  <c r="H84" i="7"/>
  <c r="J84" i="7"/>
  <c r="K84" i="7"/>
  <c r="L84" i="7"/>
  <c r="M84" i="7"/>
  <c r="N84" i="7"/>
  <c r="O84" i="7"/>
  <c r="H85" i="7"/>
  <c r="J85" i="7"/>
  <c r="K85" i="7"/>
  <c r="L85" i="7"/>
  <c r="N85" i="7" s="1"/>
  <c r="O85" i="7" s="1"/>
  <c r="M85" i="7"/>
  <c r="H86" i="7"/>
  <c r="J86" i="7"/>
  <c r="K86" i="7"/>
  <c r="L86" i="7"/>
  <c r="M86" i="7"/>
  <c r="N86" i="7"/>
  <c r="O86" i="7"/>
  <c r="H87" i="7"/>
  <c r="K87" i="7" s="1"/>
  <c r="J87" i="7"/>
  <c r="L87" i="7"/>
  <c r="M87" i="7"/>
  <c r="N87" i="7"/>
  <c r="O87" i="7"/>
  <c r="H88" i="7"/>
  <c r="J88" i="7"/>
  <c r="K88" i="7"/>
  <c r="L88" i="7"/>
  <c r="O88" i="7" s="1"/>
  <c r="M88" i="7"/>
  <c r="N88" i="7"/>
  <c r="H89" i="7"/>
  <c r="J89" i="7"/>
  <c r="K89" i="7"/>
  <c r="L89" i="7"/>
  <c r="M89" i="7"/>
  <c r="N89" i="7"/>
  <c r="O89" i="7"/>
  <c r="O95" i="7"/>
  <c r="O94" i="7"/>
  <c r="O30" i="7" l="1"/>
  <c r="O83" i="7"/>
  <c r="O71" i="7"/>
  <c r="N66" i="7"/>
  <c r="O66" i="7" s="1"/>
  <c r="O59" i="7"/>
  <c r="N54" i="7"/>
  <c r="O54" i="7" s="1"/>
  <c r="O47" i="7"/>
  <c r="N42" i="7"/>
  <c r="O42" i="7" s="1"/>
  <c r="O35" i="7"/>
  <c r="N30" i="7"/>
  <c r="O23" i="7"/>
  <c r="N78" i="7"/>
  <c r="O78" i="7" s="1"/>
  <c r="H16" i="7"/>
  <c r="J16" i="7"/>
  <c r="L16" i="7"/>
  <c r="M16" i="7" s="1"/>
  <c r="H17" i="7"/>
  <c r="J17" i="7"/>
  <c r="L17" i="7"/>
  <c r="M17" i="7" s="1"/>
  <c r="H18" i="7"/>
  <c r="J18" i="7"/>
  <c r="L18" i="7"/>
  <c r="M18" i="7" s="1"/>
  <c r="H19" i="7"/>
  <c r="J19" i="7"/>
  <c r="L19" i="7"/>
  <c r="M19" i="7" s="1"/>
  <c r="H20" i="7"/>
  <c r="J20" i="7"/>
  <c r="L20" i="7"/>
  <c r="M20" i="7" s="1"/>
  <c r="H21" i="7"/>
  <c r="J21" i="7"/>
  <c r="L21" i="7"/>
  <c r="N21" i="7" s="1"/>
  <c r="H15" i="7"/>
  <c r="J15" i="7"/>
  <c r="L15" i="7"/>
  <c r="M15" i="7" s="1"/>
  <c r="O92" i="7"/>
  <c r="O91" i="7"/>
  <c r="L14" i="7"/>
  <c r="M14" i="7" s="1"/>
  <c r="J14" i="7"/>
  <c r="H14" i="7"/>
  <c r="M21" i="7" l="1"/>
  <c r="K21" i="7"/>
  <c r="K19" i="7"/>
  <c r="N18" i="7"/>
  <c r="O18" i="7" s="1"/>
  <c r="N17" i="7"/>
  <c r="O17" i="7" s="1"/>
  <c r="K20" i="7"/>
  <c r="O21" i="7"/>
  <c r="K18" i="7"/>
  <c r="K17" i="7"/>
  <c r="K15" i="7"/>
  <c r="K16" i="7"/>
  <c r="N20" i="7"/>
  <c r="O20" i="7" s="1"/>
  <c r="N16" i="7"/>
  <c r="O16" i="7" s="1"/>
  <c r="N19" i="7"/>
  <c r="O19" i="7" s="1"/>
  <c r="N15" i="7"/>
  <c r="O15" i="7" s="1"/>
  <c r="O90" i="7"/>
  <c r="O93" i="7" s="1"/>
  <c r="K14" i="7"/>
  <c r="O96" i="7"/>
  <c r="O97" i="7"/>
  <c r="O98" i="7" s="1"/>
  <c r="N14" i="7"/>
  <c r="O14" i="7" s="1"/>
  <c r="O99" i="7" l="1"/>
</calcChain>
</file>

<file path=xl/sharedStrings.xml><?xml version="1.0" encoding="utf-8"?>
<sst xmlns="http://schemas.openxmlformats.org/spreadsheetml/2006/main" count="248" uniqueCount="163">
  <si>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</si>
  <si>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</si>
  <si>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</si>
  <si>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</si>
  <si>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</si>
  <si>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</si>
  <si>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</si>
  <si>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</si>
  <si>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</si>
  <si>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</si>
  <si>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</si>
  <si>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</si>
  <si>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</si>
  <si>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</si>
  <si>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</si>
  <si>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</si>
  <si>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</si>
  <si>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</si>
  <si>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</si>
  <si>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</si>
  <si>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</si>
  <si>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</si>
  <si>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</si>
  <si>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</si>
  <si>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</si>
  <si>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</si>
  <si>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</si>
  <si>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</si>
  <si>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</si>
  <si>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</si>
  <si>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</si>
  <si>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</si>
  <si>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</si>
  <si>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</si>
  <si>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</si>
  <si>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</si>
  <si>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</si>
  <si>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</si>
  <si>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</si>
  <si>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</si>
  <si>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</si>
  <si>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</si>
  <si>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</si>
  <si>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</si>
  <si>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</si>
  <si>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</si>
  <si>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</si>
  <si>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</si>
  <si>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</si>
  <si>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</si>
  <si>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</si>
  <si>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</si>
  <si>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</si>
  <si>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</si>
  <si>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</si>
  <si>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</si>
  <si>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</si>
  <si>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</si>
  <si>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</si>
  <si>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</si>
  <si>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</si>
  <si>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</si>
  <si>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</si>
  <si>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</si>
  <si>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</si>
  <si>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</si>
  <si>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</si>
  <si>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</si>
  <si>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</si>
  <si>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</si>
  <si>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</si>
  <si>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</si>
  <si>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</si>
  <si>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</si>
  <si>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</si>
  <si>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</si>
  <si>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</si>
  <si>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</si>
  <si>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</si>
  <si>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</si>
  <si>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</si>
  <si>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Kit de tensiometro con fonendoscopio doble campana por unidad</t>
  </si>
  <si>
    <t>Papel para electrocariografo SE-3 / Smart ECG SE-3 Medidas: 80mm x 20 Mts Caja por 10 Unidades</t>
  </si>
  <si>
    <t>Cystoflo Sistema Para Drenaje Urinario</t>
  </si>
  <si>
    <t>Lamina portaobjetos laboratorio borde esmerilado, caja por 50 unidades</t>
  </si>
  <si>
    <t>Equipo de organos de los sentidos.Con estuche rigido, bombillas de luz halogena o LED, filtros polarizantes, optica coaxial, iluminacion de fibra optica, fuentes de alimentacion recargables.  </t>
  </si>
  <si>
    <t>Termometros digitales. Este termómetro digital brinda lecturas rápidas y precisas. Cuenta con punta rígida y pantalla LCD para visualización de resultados de manera fácil y práctica. Su uso es bucal o axilar.</t>
  </si>
  <si>
    <t>Basculas pesa personas analogica de 130 kg de capacidad por unidad</t>
  </si>
  <si>
    <t>Gasa hospitalaria tejida, insumo para recortar y elaborar requerido para asepsia de piel, limpieza de heridas y otros, presentacion en rollo por 100 yardas de 36".</t>
  </si>
  <si>
    <t>Esparadrapo de micropore de color piel, cinta adhesiva para fijar vendajes y dispositivos de diferentes procedimientos, rollo de 2" x 10 yardas caja por 6 unidades</t>
  </si>
  <si>
    <t>Toalla desechable para manos, de papel color blanco, Caja por 24 paquetes de 150 hojas. Ancho de la toalla de mano: 22 cm Largo de la toalla de mano: 24 cm Unidades por pack: 24 Formato de venta: Pack Nombre del diseño: Toalla manos en Z Hecha en: papel.</t>
  </si>
  <si>
    <t>Tapabocas Desechables, tela quirurgica antifluido 3 capas con filtro de alta densidad, con barra de ajuste nasal. Uso como barrera fisica medidas de Bioseguridad. Presentacion Caja dispensadora por 50 Unidades.</t>
  </si>
  <si>
    <t>Polainas azules desechables, en tela no tejida para proteccion, usos en industrias alimenticias, salud, farmaceuticas y esteticas. Presentacion bolsa por 100 unidades (50 pares).</t>
  </si>
  <si>
    <t>Gorro desechable tipo oruga, de color azul, de 18 gramos, fabricado en polipropileno no tejido, con diseno de 18" de diametro, con elastico de sujecion. Presentacion paquete por 100 unidades.</t>
  </si>
  <si>
    <t>Guante de latex para examen, talla M, Guantes desechables no estériles,  sin talco, ambidiestros, con orillo. caja plegadiza x 100 unidades (50 pares).</t>
  </si>
  <si>
    <t>Guante de latex para examen, talla S, Guantes desechables no estériles,  sin talco, ambidiestros, con orillo. caja plegadiza x 100 unidades (50 pares).</t>
  </si>
  <si>
    <t>Guante esteril, para cirugia, esterilizado por rayos gama, elaborado en latex natural.entalcado, dedos rectos y manga con orillo. Poseen superficie micro-rugosa. Barrera fisica libre de pirogenos para medidas de Bioseguridad, Talla 7.5 presentacion caja dispensadora por 50 pares.</t>
  </si>
  <si>
    <t>Guante esteril, para cirugia, esterilizado por rayos gama, elaborado en latex natural. entalcado, dedos rectos y manga con orillo. Poseen superficie micro-rugosa. Barrera fisica libre de pirogenos para medidas de Bioseguridad, Talla 6.5 presentacion caja dispensadora por 50 pares.</t>
  </si>
  <si>
    <t>Guante esteril, para cirugia, esterilizado por rayos gama, elaborado en latex natural. entalcado, dedos rectos y manga con orillo. Poseen superficie micro-rugosa. Barrera fisica libre de pirogenos para medidas de Bioseguridad, Talla 8 presentacion caja dispensadora por 50 pares.</t>
  </si>
  <si>
    <t>Guante esteril, para cirugia, esterilizado por rayos gama, elaborado en latex natural. , entalcado, dedos rectos y manga con orillo. Poseen superficie micro-rugosa. Barrera fisica libre de pirogenos para medidas de Bioseguridad, Talla 7 presentacion caja dispensadora por 50 pares.</t>
  </si>
  <si>
    <t>Bata quirurgica manga larga, desechable, antifluidos, color azul, tela quirurgica, tiene sujetadores externos elaborados en la misma tela y puno en resorte ajustado. Largo 95 cm. Ancho 65 cm aproximado elemento de barrera para aplicar medidas de bioseguridad.Bolsa x 10 unidades</t>
  </si>
  <si>
    <t>Solucion salina al 0.9%, con electrolitos para administracion, diluciones y limpieza aseptica, presentacion en bolsa de 500 cc</t>
  </si>
  <si>
    <t>Jeringa desechable de 10cc, caja por 100 unidades. con aguja desmontable</t>
  </si>
  <si>
    <t>Jeringa desechable de 5cc, caja por 100 unidades. con aguja desmontable</t>
  </si>
  <si>
    <t>Equipo de Microgoteo de venoclisis (pediatrico), SIN AGUJA, Dispositivo administracion de liquidos endovenosos</t>
  </si>
  <si>
    <t>Equipo de Macrogoteo de venoclisis (adulto), SIN AGUJA, Dispositivo administracion de liquidos endovenosos</t>
  </si>
  <si>
    <t>Cateter Yelco numero 20, cateter intravenoso, esteril, dispositivo para canalizacion de venas, con sistema de bioseguridad pasivo, doble acceso en Y que permite la administracion de dos fluidos en forma simultanea y/o intermitente, caja por 50 unidades</t>
  </si>
  <si>
    <t>Cateter Yelco numero 24, cateter intravenoso, esteril, dispositivo para canalizacion de venas, con sistema de bioseguridad pasivo, doble acceso en Y que permite la administracion de dos fluidos en forma simultanea y/o intermitente, caja por 50 unidades</t>
  </si>
  <si>
    <t>Cateter Yelco numero 22, cateter intravenoso, esteril, dispositivo para canalizacion de venas, con sistema de bioseguridad pasivo, doble acceso en Y que permite la administracion de dos fluidos en forma simultanea y/o intermitente, caja por 50 unidades</t>
  </si>
  <si>
    <t>Esparadrapo de tela tipo hospitalario, en tela de algodon con soporte en latex, oxido de zinc y lanolina no hipoalergico, presentacion tubo por 5 rollos, surtido asi: 1 rollo de 1", 2 rollos de 2", 1 rollo de 3", y 1 rollo de 4"</t>
  </si>
  <si>
    <t>Especulo vaginal desechable talla s</t>
  </si>
  <si>
    <t>Kit citológico desechable(especulo, citocepillo,espátula, lamina con estuche)</t>
  </si>
  <si>
    <t>Mascara Tapabocas N95 X Caja 20Unidades.</t>
  </si>
  <si>
    <t>Jabon Quirurgico, solucion antiseptica a base de Clorexidina 4% y cetrimina al 0.05%, cada 100 ml contiene: clorhexidina digluconato 4 gr, cetrimina 1 g, excipientes (Isopropanl 0.5g, viscosanes, humectantes, emolientes, detergentes), csp 100 ml. Presentacion galon por 3.750 CC.</t>
  </si>
  <si>
    <t>Alcohol glicerinado, gel antiseptico para manos. Contenido 3750 cc. Cada 100ml de contiene: alcohol isopropilico (isopropanol) 70ml, alcohol etilico (etanol) 5ml, gelificantes, emolientes y excipientes. Antiseptico en gel para manos asocia la accion del ALCOHOL ISOPROPILICO con sustancias gelificantes y emolientes.</t>
  </si>
  <si>
    <t>Tubo de laboratorio tapa amarilla ADULTO con aditivo por 5 ml, caja por 100 unidades.</t>
  </si>
  <si>
    <t>Tubo de laboratorio tapa azul ADULTO por 2.7 ml 13x75 presentacion caja por 100 unidades.</t>
  </si>
  <si>
    <t>Tubo al vacio tapon lila plastico, ADULTO, tapon convencional de 4.0 ml (13 x 75 mm) con aditivo edta k2 unidad de venta: caja por 100 unidades-</t>
  </si>
  <si>
    <t>Tabla de Snellen letra iletrado (E) para  adulto</t>
  </si>
  <si>
    <t>Tabla de snelle de letras para adulto</t>
  </si>
  <si>
    <t>Cinta métrica adultos 2mts tallimetro consultorio.Su material hule resistente. Para pegar a la pared. Ligera y liviana para trabajos de consultorio y/o campo. Doble escala de medición en cm y pulgadas. Desde 1cm hasta 2mts/1pg hasta 79pg. Tallímetro.</t>
  </si>
  <si>
    <t>Bandeja plana de acero inoxidable de medida 22X30X0.2cm</t>
  </si>
  <si>
    <t>Bandeja plana de acero inoxidable de medida 27X17X1cm</t>
  </si>
  <si>
    <t>Buretrol, equipo bureta de 150ml de acetato de celulosa para conexión en linea</t>
  </si>
  <si>
    <t>Opsite IV3000 ported  15cmX10cm caja X20 unidades</t>
  </si>
  <si>
    <t>Compresa gasa, pre cortada 45x45, de 2 capas para elaborar paquete quirúrgico, aseo de pacientes, asepsia de piel y otros. Paquete x 6 unidades</t>
  </si>
  <si>
    <t>Guardian, recolector de agujas, fabricado en polipropileno rígido de alta densidad, tapa con sistema de embudo en una sola vía con pestañas unidireccionales y con cierre de seguridad, tarro cilindrico, puerto para remover las agujas, capacidad 1.5 litro. XUNIDAD</t>
  </si>
  <si>
    <t>Guantes de nitrilo color azul talla M cajaX 100 unidades</t>
  </si>
  <si>
    <t>Alcohol antiseptico al 70%, solucion antiseptica para asepsia de piel y desinfeccion de equipos. Galon por 3800cc</t>
  </si>
  <si>
    <t>Conector libre de aguja caja X 100 unidades</t>
  </si>
  <si>
    <t>Aplicadores  madera largos con algodón  empaque por 100 unidades.</t>
  </si>
  <si>
    <t>Bajalenguas de madera bolsa por 20 unidades.</t>
  </si>
  <si>
    <t>Hoja de bisturí N°15 elemento cortante para actos quirúrgico y otros, caja por 100 unidades.</t>
  </si>
  <si>
    <t>Hoja de bisturí N°20 elemento cortante para actos quirúrgico y otros, caja por 100 unidades</t>
  </si>
  <si>
    <t>Aceite Mineral Parafina Liquida. CATEGORIA FUNCIONAL: OTROS: Lubricante para tabletas, agente desmoldante para supositorios y capsulas. SINONIMOS: Petrolato liquido pesado, parafina liquida, petrolato líquido, aceite mineral blanco. POR 3800cc"</t>
  </si>
  <si>
    <t>Cámara de Hood en acrílico transparente tamaño neonatal</t>
  </si>
  <si>
    <t>Mesa de mayo en acero inoxidable con bandeja</t>
  </si>
  <si>
    <t>Mesa de riñon en acero inoxidable para instrumental</t>
  </si>
  <si>
    <t>Sutura quirurgica seda negra con aguja 2/0 dos cero por caja de 12 unidades</t>
  </si>
  <si>
    <t>Sutura quirurgica cagut cromado con aguja 2/0 dos cero caja por 12 unidades</t>
  </si>
  <si>
    <t>Extension de anestesia por unidad</t>
  </si>
  <si>
    <t>Llave de tres vias con cuerpo de policarbonato, totalemte transparente, con dos conectores hembra/macho x 100 unidades</t>
  </si>
  <si>
    <t>Laringoscopio una sola pieza de las hojas de union soldada. Liviana para tener un mejor equilibrio y maniobralidad.Las hojas se convierten en lampara de fibra optica.la altura de la hoja favorece intubaciones.La hoja de acero inoxidable de una sola pieza.</t>
  </si>
  <si>
    <t>Glucometro, equipo portatil para medir la glucosa, incluye 50 tiras reactivas y 50 lancetas</t>
  </si>
  <si>
    <t>Lampara cuello de cisne fabricada en tubo de acero cold rolled con coca superior en acero inoxidable y base en hierro para generar una total estabilidad.Sistema flexible de faci lmovilidad</t>
  </si>
  <si>
    <t>Infusor de presion, en tla lavable, con bolsa interior en caucho libre de latex a prueba de presion, con red plastica transparente que permite la lectura del liquido, para bolsa plastica de 500ml y 1000 ml; facil de limpiar, con manometro preciso, estable y a prueba de golpes</t>
  </si>
  <si>
    <t>Oximetros de pulso registro de resultados con estuche. Esta diseñado para medir el pulso y la saturacion de oxigeno atraves del dedo. Incluye pilas</t>
  </si>
  <si>
    <t>Antiseptico yodopvidona. Espuma yodopovidona al 8%. Antiseptico germicida y fungicida de uso topico, material de curacion para lavado prequirurgico en mano y cuerpo, curacion de heridas, raspones,mucosas y quemaduras leves, asi como para la asepsia y delimitacion de campos quirurgicos. Por galon 3.5L    </t>
  </si>
  <si>
    <t>isodine solucion por galon de 3.5L. Antiseptico de uso externo, en heridas, raspaduras, quemaduras leves. Cada 100ml contiene yodo-polivinilpirrolidona 8g.</t>
  </si>
  <si>
    <t>Silla de ruedas estandar desarmable. Facil manejo</t>
  </si>
  <si>
    <t>Destroxa al 5% bolsa de 500ml</t>
  </si>
  <si>
    <t>Pañales desechables adulto talla M paquete por 30 unidades</t>
  </si>
  <si>
    <t>Pañales desechables estapa 0 paquete por 50 unidades</t>
  </si>
  <si>
    <t>Pilas triple AAA X dos unidades</t>
  </si>
  <si>
    <t>Pilas 9 voltios por unidad</t>
  </si>
  <si>
    <t>Pilas doble AA X dos unidades</t>
  </si>
  <si>
    <t>Pilas tipo C X dos unidades</t>
  </si>
  <si>
    <t>UNIDAD</t>
  </si>
  <si>
    <t>CAJA</t>
  </si>
  <si>
    <t>ROLLO</t>
  </si>
  <si>
    <t>BOLSA</t>
  </si>
  <si>
    <t>PAQUETE</t>
  </si>
  <si>
    <t>GALON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</si>
</sst>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3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35" borderId="35" xfId="0" applyFont="1" applyFill="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9" fontId="3" fillId="35" borderId="35" xfId="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35" xfId="0" applyFont="1" applyBorder="1" applyAlignment="1" applyProtection="1">
      <alignment horizontal="left" vertical="center" wrapText="1"/>
      <protection hidden="1"/>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165" fontId="9" fillId="35" borderId="35" xfId="4" applyNumberFormat="1" applyFont="1" applyFill="1" applyBorder="1" applyAlignment="1" applyProtection="1">
      <alignment horizontal="center" vertical="center"/>
      <protection locked="0"/>
    </xf>
    <xf numFmtId="0" fontId="3" fillId="0" borderId="1" xfId="0" applyFont="1" applyBorder="1" applyAlignment="1" applyProtection="1">
      <alignment horizontal="left"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5"/>
  <sheetViews>
    <sheetView showGridLines="0" tabSelected="1" view="pageBreakPreview" zoomScale="70" zoomScaleNormal="70" zoomScaleSheetLayoutView="70" zoomScalePageLayoutView="55" workbookViewId="0">
      <selection activeCell="M88" sqref="M88"/>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71"/>
      <c r="B2" s="72" t="s">
        <v>0</v>
      </c>
      <c r="C2" s="72"/>
      <c r="D2" s="72"/>
      <c r="E2" s="72"/>
      <c r="F2" s="72"/>
      <c r="G2" s="72"/>
      <c r="H2" s="72"/>
      <c r="I2" s="72"/>
      <c r="J2" s="72"/>
      <c r="K2" s="72"/>
      <c r="L2" s="72"/>
      <c r="M2" s="72"/>
      <c r="N2" s="73" t="s">
        <v>80</v>
      </c>
      <c r="O2" s="73"/>
    </row>
    <row r="3" spans="1:15" ht="15.75" customHeight="1" x14ac:dyDescent="0.25">
      <c r="A3" s="71"/>
      <c r="B3" s="72" t="s">
        <v>2</v>
      </c>
      <c r="C3" s="72"/>
      <c r="D3" s="72"/>
      <c r="E3" s="72"/>
      <c r="F3" s="72"/>
      <c r="G3" s="72"/>
      <c r="H3" s="72"/>
      <c r="I3" s="72"/>
      <c r="J3" s="72"/>
      <c r="K3" s="72"/>
      <c r="L3" s="72"/>
      <c r="M3" s="72"/>
      <c r="N3" s="73" t="s">
        <v>77</v>
      </c>
      <c r="O3" s="73"/>
    </row>
    <row r="4" spans="1:15" ht="16.5" customHeight="1" x14ac:dyDescent="0.25">
      <c r="A4" s="71"/>
      <c r="B4" s="72" t="s">
        <v>3</v>
      </c>
      <c r="C4" s="72"/>
      <c r="D4" s="72"/>
      <c r="E4" s="72"/>
      <c r="F4" s="72"/>
      <c r="G4" s="72"/>
      <c r="H4" s="72"/>
      <c r="I4" s="72"/>
      <c r="J4" s="72"/>
      <c r="K4" s="72"/>
      <c r="L4" s="72"/>
      <c r="M4" s="72"/>
      <c r="N4" s="73" t="s">
        <v>79</v>
      </c>
      <c r="O4" s="73"/>
    </row>
    <row r="5" spans="1:15" ht="15" customHeight="1" x14ac:dyDescent="0.25">
      <c r="A5" s="71"/>
      <c r="B5" s="72"/>
      <c r="C5" s="72"/>
      <c r="D5" s="72"/>
      <c r="E5" s="72"/>
      <c r="F5" s="72"/>
      <c r="G5" s="72"/>
      <c r="H5" s="72"/>
      <c r="I5" s="72"/>
      <c r="J5" s="72"/>
      <c r="K5" s="72"/>
      <c r="L5" s="72"/>
      <c r="M5" s="72"/>
      <c r="N5" s="73" t="s">
        <v>4</v>
      </c>
      <c r="O5" s="73"/>
    </row>
    <row r="7" spans="1:15" x14ac:dyDescent="0.25">
      <c r="A7" s="5" t="s">
        <v>5</v>
      </c>
    </row>
    <row r="8" spans="1:15" ht="9.9499999999999993" customHeight="1" x14ac:dyDescent="0.25">
      <c r="A8" s="6"/>
    </row>
    <row r="9" spans="1:15" ht="30" customHeight="1" x14ac:dyDescent="0.25">
      <c r="A9" s="93" t="s">
        <v>6</v>
      </c>
      <c r="B9" s="94"/>
      <c r="D9" s="78" t="s">
        <v>7</v>
      </c>
      <c r="E9" s="79"/>
      <c r="F9" s="80"/>
      <c r="G9" s="81"/>
      <c r="H9" s="81"/>
      <c r="I9" s="82"/>
      <c r="K9" s="78" t="s">
        <v>8</v>
      </c>
      <c r="L9" s="79"/>
      <c r="M9" s="76"/>
      <c r="N9" s="77"/>
    </row>
    <row r="10" spans="1:15" ht="8.25" customHeight="1" x14ac:dyDescent="0.25">
      <c r="A10" s="95"/>
      <c r="B10" s="96"/>
      <c r="C10" s="7"/>
      <c r="E10" s="8"/>
      <c r="F10" s="8"/>
      <c r="M10" s="8"/>
      <c r="N10" s="2"/>
    </row>
    <row r="11" spans="1:15" ht="30" customHeight="1" x14ac:dyDescent="0.25">
      <c r="A11" s="97"/>
      <c r="B11" s="98"/>
      <c r="D11" s="78" t="s">
        <v>9</v>
      </c>
      <c r="E11" s="79"/>
      <c r="F11" s="80"/>
      <c r="G11" s="81"/>
      <c r="H11" s="81"/>
      <c r="I11" s="82"/>
      <c r="K11" s="78" t="s">
        <v>10</v>
      </c>
      <c r="L11" s="79"/>
      <c r="M11" s="74"/>
      <c r="N11" s="75"/>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51" customHeight="1" x14ac:dyDescent="0.25">
      <c r="A14" s="27">
        <v>1</v>
      </c>
      <c r="B14" s="33" t="s">
        <v>81</v>
      </c>
      <c r="C14" s="13"/>
      <c r="D14" s="10">
        <v>20</v>
      </c>
      <c r="E14" s="14" t="s">
        <v>157</v>
      </c>
      <c r="F14" s="64"/>
      <c r="G14" s="12"/>
      <c r="H14" s="1">
        <f>+ROUND(F14*G14,0)</f>
        <v>0</v>
      </c>
      <c r="I14" s="12"/>
      <c r="J14" s="1">
        <f t="shared" ref="J14:J89" si="0">ROUND(F14*I14,0)</f>
        <v>0</v>
      </c>
      <c r="K14" s="1">
        <f t="shared" ref="K14:K89" si="1">ROUND(F14+H14+J14,0)</f>
        <v>0</v>
      </c>
      <c r="L14" s="1">
        <f t="shared" ref="L14:L89" si="2">ROUND(F14*D14,0)</f>
        <v>0</v>
      </c>
      <c r="M14" s="1">
        <f t="shared" ref="M14:M89" si="3">ROUND(L14*G14,0)</f>
        <v>0</v>
      </c>
      <c r="N14" s="1">
        <f t="shared" ref="N14:N89" si="4">ROUND(L14*I14,0)</f>
        <v>0</v>
      </c>
      <c r="O14" s="28">
        <f t="shared" ref="O14:O89" si="5">ROUND(L14+N14+M14,0)</f>
        <v>0</v>
      </c>
    </row>
    <row r="15" spans="1:15" s="9" customFormat="1" ht="51" customHeight="1" x14ac:dyDescent="0.25">
      <c r="A15" s="27">
        <v>2</v>
      </c>
      <c r="B15" s="33" t="s">
        <v>82</v>
      </c>
      <c r="C15" s="13"/>
      <c r="D15" s="10">
        <v>10</v>
      </c>
      <c r="E15" s="14" t="s">
        <v>158</v>
      </c>
      <c r="F15" s="64"/>
      <c r="G15" s="12"/>
      <c r="H15" s="1">
        <f t="shared" ref="H15:H87" si="6">+ROUND(F15*G15,0)</f>
        <v>0</v>
      </c>
      <c r="I15" s="12"/>
      <c r="J15" s="1">
        <f t="shared" ref="J15:J87" si="7">ROUND(F15*I15,0)</f>
        <v>0</v>
      </c>
      <c r="K15" s="1">
        <f t="shared" ref="K15:K87" si="8">ROUND(F15+H15+J15,0)</f>
        <v>0</v>
      </c>
      <c r="L15" s="1">
        <f t="shared" ref="L15:L87" si="9">ROUND(F15*D15,0)</f>
        <v>0</v>
      </c>
      <c r="M15" s="1">
        <f t="shared" ref="M15:M87" si="10">ROUND(L15*G15,0)</f>
        <v>0</v>
      </c>
      <c r="N15" s="1">
        <f t="shared" ref="N15:N87" si="11">ROUND(L15*I15,0)</f>
        <v>0</v>
      </c>
      <c r="O15" s="28">
        <f t="shared" ref="O15:O87" si="12">ROUND(L15+N15+M15,0)</f>
        <v>0</v>
      </c>
    </row>
    <row r="16" spans="1:15" s="9" customFormat="1" ht="51" customHeight="1" x14ac:dyDescent="0.25">
      <c r="A16" s="27">
        <v>3</v>
      </c>
      <c r="B16" s="33" t="s">
        <v>83</v>
      </c>
      <c r="C16" s="13"/>
      <c r="D16" s="10">
        <v>20</v>
      </c>
      <c r="E16" s="14" t="s">
        <v>157</v>
      </c>
      <c r="F16" s="64"/>
      <c r="G16" s="12"/>
      <c r="H16" s="1">
        <f t="shared" ref="H16:H81" si="13">+ROUND(F16*G16,0)</f>
        <v>0</v>
      </c>
      <c r="I16" s="12"/>
      <c r="J16" s="1">
        <f t="shared" ref="J16:J81" si="14">ROUND(F16*I16,0)</f>
        <v>0</v>
      </c>
      <c r="K16" s="1">
        <f t="shared" ref="K16:K81" si="15">ROUND(F16+H16+J16,0)</f>
        <v>0</v>
      </c>
      <c r="L16" s="1">
        <f t="shared" ref="L16:L81" si="16">ROUND(F16*D16,0)</f>
        <v>0</v>
      </c>
      <c r="M16" s="1">
        <f t="shared" ref="M16:M81" si="17">ROUND(L16*G16,0)</f>
        <v>0</v>
      </c>
      <c r="N16" s="1">
        <f t="shared" ref="N16:N81" si="18">ROUND(L16*I16,0)</f>
        <v>0</v>
      </c>
      <c r="O16" s="28">
        <f t="shared" ref="O16:O81" si="19">ROUND(L16+N16+M16,0)</f>
        <v>0</v>
      </c>
    </row>
    <row r="17" spans="1:15" s="9" customFormat="1" ht="51" customHeight="1" x14ac:dyDescent="0.25">
      <c r="A17" s="27">
        <v>4</v>
      </c>
      <c r="B17" s="33" t="s">
        <v>84</v>
      </c>
      <c r="C17" s="13"/>
      <c r="D17" s="10">
        <v>10</v>
      </c>
      <c r="E17" s="14" t="s">
        <v>158</v>
      </c>
      <c r="F17" s="64"/>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51" customHeight="1" x14ac:dyDescent="0.25">
      <c r="A18" s="27">
        <v>5</v>
      </c>
      <c r="B18" s="33" t="s">
        <v>85</v>
      </c>
      <c r="C18" s="13"/>
      <c r="D18" s="10">
        <v>2</v>
      </c>
      <c r="E18" s="14" t="s">
        <v>157</v>
      </c>
      <c r="F18" s="64"/>
      <c r="G18" s="12"/>
      <c r="H18" s="1">
        <f t="shared" si="13"/>
        <v>0</v>
      </c>
      <c r="I18" s="12"/>
      <c r="J18" s="1">
        <f t="shared" si="14"/>
        <v>0</v>
      </c>
      <c r="K18" s="1">
        <f t="shared" si="15"/>
        <v>0</v>
      </c>
      <c r="L18" s="1">
        <f t="shared" si="16"/>
        <v>0</v>
      </c>
      <c r="M18" s="1">
        <f t="shared" si="17"/>
        <v>0</v>
      </c>
      <c r="N18" s="1">
        <f t="shared" si="18"/>
        <v>0</v>
      </c>
      <c r="O18" s="28">
        <f t="shared" si="19"/>
        <v>0</v>
      </c>
    </row>
    <row r="19" spans="1:15" s="9" customFormat="1" ht="56.25" customHeight="1" x14ac:dyDescent="0.25">
      <c r="A19" s="27">
        <v>6</v>
      </c>
      <c r="B19" s="33" t="s">
        <v>86</v>
      </c>
      <c r="C19" s="13"/>
      <c r="D19" s="10">
        <v>10</v>
      </c>
      <c r="E19" s="14" t="s">
        <v>157</v>
      </c>
      <c r="F19" s="64"/>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51" customHeight="1" x14ac:dyDescent="0.25">
      <c r="A20" s="27">
        <v>7</v>
      </c>
      <c r="B20" s="33" t="s">
        <v>87</v>
      </c>
      <c r="C20" s="13"/>
      <c r="D20" s="10">
        <v>6</v>
      </c>
      <c r="E20" s="14" t="s">
        <v>157</v>
      </c>
      <c r="F20" s="64"/>
      <c r="G20" s="12"/>
      <c r="H20" s="1">
        <f t="shared" si="13"/>
        <v>0</v>
      </c>
      <c r="I20" s="12"/>
      <c r="J20" s="1">
        <f t="shared" si="14"/>
        <v>0</v>
      </c>
      <c r="K20" s="1">
        <f t="shared" si="15"/>
        <v>0</v>
      </c>
      <c r="L20" s="1">
        <f t="shared" si="16"/>
        <v>0</v>
      </c>
      <c r="M20" s="1">
        <f t="shared" si="17"/>
        <v>0</v>
      </c>
      <c r="N20" s="1">
        <f t="shared" si="18"/>
        <v>0</v>
      </c>
      <c r="O20" s="28">
        <f t="shared" si="19"/>
        <v>0</v>
      </c>
    </row>
    <row r="21" spans="1:15" s="9" customFormat="1" ht="51" customHeight="1" x14ac:dyDescent="0.25">
      <c r="A21" s="27">
        <v>8</v>
      </c>
      <c r="B21" s="33" t="s">
        <v>88</v>
      </c>
      <c r="C21" s="13"/>
      <c r="D21" s="10">
        <v>10</v>
      </c>
      <c r="E21" s="14" t="s">
        <v>159</v>
      </c>
      <c r="F21" s="64"/>
      <c r="G21" s="12"/>
      <c r="H21" s="1">
        <f t="shared" si="13"/>
        <v>0</v>
      </c>
      <c r="I21" s="12"/>
      <c r="J21" s="1">
        <f t="shared" si="14"/>
        <v>0</v>
      </c>
      <c r="K21" s="1">
        <f t="shared" si="15"/>
        <v>0</v>
      </c>
      <c r="L21" s="1">
        <f t="shared" si="16"/>
        <v>0</v>
      </c>
      <c r="M21" s="1">
        <f t="shared" si="17"/>
        <v>0</v>
      </c>
      <c r="N21" s="1">
        <f t="shared" si="18"/>
        <v>0</v>
      </c>
      <c r="O21" s="28">
        <f t="shared" si="19"/>
        <v>0</v>
      </c>
    </row>
    <row r="22" spans="1:15" s="9" customFormat="1" ht="51" customHeight="1" x14ac:dyDescent="0.25">
      <c r="A22" s="27">
        <v>9</v>
      </c>
      <c r="B22" s="33" t="s">
        <v>89</v>
      </c>
      <c r="C22" s="13"/>
      <c r="D22" s="10">
        <v>10</v>
      </c>
      <c r="E22" s="14" t="s">
        <v>158</v>
      </c>
      <c r="F22" s="64"/>
      <c r="G22" s="12"/>
      <c r="H22" s="1">
        <f t="shared" ref="H22:H85" si="20">+ROUND(F22*G22,0)</f>
        <v>0</v>
      </c>
      <c r="I22" s="12"/>
      <c r="J22" s="1">
        <f t="shared" ref="J22:J85" si="21">ROUND(F22*I22,0)</f>
        <v>0</v>
      </c>
      <c r="K22" s="1">
        <f t="shared" ref="K22:K85" si="22">ROUND(F22+H22+J22,0)</f>
        <v>0</v>
      </c>
      <c r="L22" s="1">
        <f t="shared" ref="L22:L85" si="23">ROUND(F22*D22,0)</f>
        <v>0</v>
      </c>
      <c r="M22" s="1">
        <f t="shared" ref="M22:M85" si="24">ROUND(L22*G22,0)</f>
        <v>0</v>
      </c>
      <c r="N22" s="1">
        <f t="shared" ref="N22:N85" si="25">ROUND(L22*I22,0)</f>
        <v>0</v>
      </c>
      <c r="O22" s="28">
        <f t="shared" ref="O22:O85" si="26">ROUND(L22+N22+M22,0)</f>
        <v>0</v>
      </c>
    </row>
    <row r="23" spans="1:15" s="9" customFormat="1" ht="75.75" customHeight="1" x14ac:dyDescent="0.25">
      <c r="A23" s="27">
        <v>10</v>
      </c>
      <c r="B23" s="33" t="s">
        <v>90</v>
      </c>
      <c r="C23" s="13"/>
      <c r="D23" s="10">
        <v>45</v>
      </c>
      <c r="E23" s="14" t="s">
        <v>158</v>
      </c>
      <c r="F23" s="64"/>
      <c r="G23" s="12"/>
      <c r="H23" s="1">
        <f t="shared" si="20"/>
        <v>0</v>
      </c>
      <c r="I23" s="12"/>
      <c r="J23" s="1">
        <f t="shared" si="21"/>
        <v>0</v>
      </c>
      <c r="K23" s="1">
        <f t="shared" si="22"/>
        <v>0</v>
      </c>
      <c r="L23" s="1">
        <f t="shared" si="23"/>
        <v>0</v>
      </c>
      <c r="M23" s="1">
        <f t="shared" si="24"/>
        <v>0</v>
      </c>
      <c r="N23" s="1">
        <f t="shared" si="25"/>
        <v>0</v>
      </c>
      <c r="O23" s="28">
        <f t="shared" si="26"/>
        <v>0</v>
      </c>
    </row>
    <row r="24" spans="1:15" s="9" customFormat="1" ht="59.25" customHeight="1" x14ac:dyDescent="0.25">
      <c r="A24" s="27">
        <v>11</v>
      </c>
      <c r="B24" s="33" t="s">
        <v>91</v>
      </c>
      <c r="C24" s="13"/>
      <c r="D24" s="10">
        <v>300</v>
      </c>
      <c r="E24" s="14" t="s">
        <v>158</v>
      </c>
      <c r="F24" s="64"/>
      <c r="G24" s="12"/>
      <c r="H24" s="1">
        <f t="shared" si="20"/>
        <v>0</v>
      </c>
      <c r="I24" s="12"/>
      <c r="J24" s="1">
        <f t="shared" si="21"/>
        <v>0</v>
      </c>
      <c r="K24" s="1">
        <f t="shared" si="22"/>
        <v>0</v>
      </c>
      <c r="L24" s="1">
        <f t="shared" si="23"/>
        <v>0</v>
      </c>
      <c r="M24" s="1">
        <f t="shared" si="24"/>
        <v>0</v>
      </c>
      <c r="N24" s="1">
        <f t="shared" si="25"/>
        <v>0</v>
      </c>
      <c r="O24" s="28">
        <f t="shared" si="26"/>
        <v>0</v>
      </c>
    </row>
    <row r="25" spans="1:15" s="9" customFormat="1" ht="56.25" customHeight="1" x14ac:dyDescent="0.25">
      <c r="A25" s="27">
        <v>12</v>
      </c>
      <c r="B25" s="33" t="s">
        <v>92</v>
      </c>
      <c r="C25" s="13"/>
      <c r="D25" s="10">
        <v>120</v>
      </c>
      <c r="E25" s="14" t="s">
        <v>160</v>
      </c>
      <c r="F25" s="64"/>
      <c r="G25" s="12"/>
      <c r="H25" s="1">
        <f t="shared" si="20"/>
        <v>0</v>
      </c>
      <c r="I25" s="12"/>
      <c r="J25" s="1">
        <f t="shared" si="21"/>
        <v>0</v>
      </c>
      <c r="K25" s="1">
        <f t="shared" si="22"/>
        <v>0</v>
      </c>
      <c r="L25" s="1">
        <f t="shared" si="23"/>
        <v>0</v>
      </c>
      <c r="M25" s="1">
        <f t="shared" si="24"/>
        <v>0</v>
      </c>
      <c r="N25" s="1">
        <f t="shared" si="25"/>
        <v>0</v>
      </c>
      <c r="O25" s="28">
        <f t="shared" si="26"/>
        <v>0</v>
      </c>
    </row>
    <row r="26" spans="1:15" s="9" customFormat="1" ht="61.5" customHeight="1" x14ac:dyDescent="0.25">
      <c r="A26" s="27">
        <v>13</v>
      </c>
      <c r="B26" s="33" t="s">
        <v>93</v>
      </c>
      <c r="C26" s="13"/>
      <c r="D26" s="10">
        <v>200</v>
      </c>
      <c r="E26" s="14" t="s">
        <v>161</v>
      </c>
      <c r="F26" s="64"/>
      <c r="G26" s="12"/>
      <c r="H26" s="1">
        <f t="shared" si="20"/>
        <v>0</v>
      </c>
      <c r="I26" s="12"/>
      <c r="J26" s="1">
        <f t="shared" si="21"/>
        <v>0</v>
      </c>
      <c r="K26" s="1">
        <f t="shared" si="22"/>
        <v>0</v>
      </c>
      <c r="L26" s="1">
        <f t="shared" si="23"/>
        <v>0</v>
      </c>
      <c r="M26" s="1">
        <f t="shared" si="24"/>
        <v>0</v>
      </c>
      <c r="N26" s="1">
        <f t="shared" si="25"/>
        <v>0</v>
      </c>
      <c r="O26" s="28">
        <f t="shared" si="26"/>
        <v>0</v>
      </c>
    </row>
    <row r="27" spans="1:15" s="9" customFormat="1" ht="51" customHeight="1" x14ac:dyDescent="0.25">
      <c r="A27" s="27">
        <v>14</v>
      </c>
      <c r="B27" s="33" t="s">
        <v>94</v>
      </c>
      <c r="C27" s="13"/>
      <c r="D27" s="10">
        <v>300</v>
      </c>
      <c r="E27" s="14" t="s">
        <v>158</v>
      </c>
      <c r="F27" s="64"/>
      <c r="G27" s="12"/>
      <c r="H27" s="1">
        <f t="shared" si="20"/>
        <v>0</v>
      </c>
      <c r="I27" s="12"/>
      <c r="J27" s="1">
        <f t="shared" si="21"/>
        <v>0</v>
      </c>
      <c r="K27" s="1">
        <f t="shared" si="22"/>
        <v>0</v>
      </c>
      <c r="L27" s="1">
        <f t="shared" si="23"/>
        <v>0</v>
      </c>
      <c r="M27" s="1">
        <f t="shared" si="24"/>
        <v>0</v>
      </c>
      <c r="N27" s="1">
        <f t="shared" si="25"/>
        <v>0</v>
      </c>
      <c r="O27" s="28">
        <f t="shared" si="26"/>
        <v>0</v>
      </c>
    </row>
    <row r="28" spans="1:15" s="9" customFormat="1" ht="51" customHeight="1" x14ac:dyDescent="0.25">
      <c r="A28" s="27">
        <v>15</v>
      </c>
      <c r="B28" s="33" t="s">
        <v>95</v>
      </c>
      <c r="C28" s="13"/>
      <c r="D28" s="10">
        <v>50</v>
      </c>
      <c r="E28" s="14" t="s">
        <v>158</v>
      </c>
      <c r="F28" s="64"/>
      <c r="G28" s="12"/>
      <c r="H28" s="1">
        <f t="shared" si="20"/>
        <v>0</v>
      </c>
      <c r="I28" s="12"/>
      <c r="J28" s="1">
        <f t="shared" si="21"/>
        <v>0</v>
      </c>
      <c r="K28" s="1">
        <f t="shared" si="22"/>
        <v>0</v>
      </c>
      <c r="L28" s="1">
        <f t="shared" si="23"/>
        <v>0</v>
      </c>
      <c r="M28" s="1">
        <f t="shared" si="24"/>
        <v>0</v>
      </c>
      <c r="N28" s="1">
        <f t="shared" si="25"/>
        <v>0</v>
      </c>
      <c r="O28" s="28">
        <f t="shared" si="26"/>
        <v>0</v>
      </c>
    </row>
    <row r="29" spans="1:15" s="9" customFormat="1" ht="71.25" customHeight="1" x14ac:dyDescent="0.25">
      <c r="A29" s="27">
        <v>16</v>
      </c>
      <c r="B29" s="33" t="s">
        <v>96</v>
      </c>
      <c r="C29" s="13"/>
      <c r="D29" s="10">
        <v>20</v>
      </c>
      <c r="E29" s="14" t="s">
        <v>158</v>
      </c>
      <c r="F29" s="64"/>
      <c r="G29" s="12"/>
      <c r="H29" s="1">
        <f t="shared" si="20"/>
        <v>0</v>
      </c>
      <c r="I29" s="12"/>
      <c r="J29" s="1">
        <f t="shared" si="21"/>
        <v>0</v>
      </c>
      <c r="K29" s="1">
        <f t="shared" si="22"/>
        <v>0</v>
      </c>
      <c r="L29" s="1">
        <f t="shared" si="23"/>
        <v>0</v>
      </c>
      <c r="M29" s="1">
        <f t="shared" si="24"/>
        <v>0</v>
      </c>
      <c r="N29" s="1">
        <f t="shared" si="25"/>
        <v>0</v>
      </c>
      <c r="O29" s="28">
        <f t="shared" si="26"/>
        <v>0</v>
      </c>
    </row>
    <row r="30" spans="1:15" s="9" customFormat="1" ht="71.25" customHeight="1" x14ac:dyDescent="0.25">
      <c r="A30" s="27">
        <v>17</v>
      </c>
      <c r="B30" s="33" t="s">
        <v>97</v>
      </c>
      <c r="C30" s="13"/>
      <c r="D30" s="10">
        <v>20</v>
      </c>
      <c r="E30" s="14" t="s">
        <v>158</v>
      </c>
      <c r="F30" s="64"/>
      <c r="G30" s="12"/>
      <c r="H30" s="1">
        <f t="shared" si="20"/>
        <v>0</v>
      </c>
      <c r="I30" s="12"/>
      <c r="J30" s="1">
        <f t="shared" si="21"/>
        <v>0</v>
      </c>
      <c r="K30" s="1">
        <f t="shared" si="22"/>
        <v>0</v>
      </c>
      <c r="L30" s="1">
        <f t="shared" si="23"/>
        <v>0</v>
      </c>
      <c r="M30" s="1">
        <f t="shared" si="24"/>
        <v>0</v>
      </c>
      <c r="N30" s="1">
        <f t="shared" si="25"/>
        <v>0</v>
      </c>
      <c r="O30" s="28">
        <f t="shared" si="26"/>
        <v>0</v>
      </c>
    </row>
    <row r="31" spans="1:15" s="9" customFormat="1" ht="68.25" customHeight="1" x14ac:dyDescent="0.25">
      <c r="A31" s="27">
        <v>18</v>
      </c>
      <c r="B31" s="33" t="s">
        <v>98</v>
      </c>
      <c r="C31" s="13"/>
      <c r="D31" s="10">
        <v>20</v>
      </c>
      <c r="E31" s="14" t="s">
        <v>158</v>
      </c>
      <c r="F31" s="64"/>
      <c r="G31" s="12"/>
      <c r="H31" s="1">
        <f t="shared" si="20"/>
        <v>0</v>
      </c>
      <c r="I31" s="12"/>
      <c r="J31" s="1">
        <f t="shared" si="21"/>
        <v>0</v>
      </c>
      <c r="K31" s="1">
        <f t="shared" si="22"/>
        <v>0</v>
      </c>
      <c r="L31" s="1">
        <f t="shared" si="23"/>
        <v>0</v>
      </c>
      <c r="M31" s="1">
        <f t="shared" si="24"/>
        <v>0</v>
      </c>
      <c r="N31" s="1">
        <f t="shared" si="25"/>
        <v>0</v>
      </c>
      <c r="O31" s="28">
        <f t="shared" si="26"/>
        <v>0</v>
      </c>
    </row>
    <row r="32" spans="1:15" s="9" customFormat="1" ht="74.25" customHeight="1" x14ac:dyDescent="0.25">
      <c r="A32" s="27">
        <v>19</v>
      </c>
      <c r="B32" s="33" t="s">
        <v>99</v>
      </c>
      <c r="C32" s="13"/>
      <c r="D32" s="10">
        <v>20</v>
      </c>
      <c r="E32" s="14" t="s">
        <v>158</v>
      </c>
      <c r="F32" s="64"/>
      <c r="G32" s="12"/>
      <c r="H32" s="1">
        <f t="shared" si="20"/>
        <v>0</v>
      </c>
      <c r="I32" s="12"/>
      <c r="J32" s="1">
        <f t="shared" si="21"/>
        <v>0</v>
      </c>
      <c r="K32" s="1">
        <f t="shared" si="22"/>
        <v>0</v>
      </c>
      <c r="L32" s="1">
        <f t="shared" si="23"/>
        <v>0</v>
      </c>
      <c r="M32" s="1">
        <f t="shared" si="24"/>
        <v>0</v>
      </c>
      <c r="N32" s="1">
        <f t="shared" si="25"/>
        <v>0</v>
      </c>
      <c r="O32" s="28">
        <f t="shared" si="26"/>
        <v>0</v>
      </c>
    </row>
    <row r="33" spans="1:15" s="9" customFormat="1" ht="78" customHeight="1" x14ac:dyDescent="0.25">
      <c r="A33" s="27">
        <v>20</v>
      </c>
      <c r="B33" s="33" t="s">
        <v>100</v>
      </c>
      <c r="C33" s="13"/>
      <c r="D33" s="10">
        <v>1200</v>
      </c>
      <c r="E33" s="14" t="s">
        <v>160</v>
      </c>
      <c r="F33" s="64"/>
      <c r="G33" s="12"/>
      <c r="H33" s="1">
        <f t="shared" si="20"/>
        <v>0</v>
      </c>
      <c r="I33" s="12"/>
      <c r="J33" s="1">
        <f t="shared" si="21"/>
        <v>0</v>
      </c>
      <c r="K33" s="1">
        <f t="shared" si="22"/>
        <v>0</v>
      </c>
      <c r="L33" s="1">
        <f t="shared" si="23"/>
        <v>0</v>
      </c>
      <c r="M33" s="1">
        <f t="shared" si="24"/>
        <v>0</v>
      </c>
      <c r="N33" s="1">
        <f t="shared" si="25"/>
        <v>0</v>
      </c>
      <c r="O33" s="28">
        <f t="shared" si="26"/>
        <v>0</v>
      </c>
    </row>
    <row r="34" spans="1:15" s="9" customFormat="1" ht="51" customHeight="1" x14ac:dyDescent="0.25">
      <c r="A34" s="27">
        <v>21</v>
      </c>
      <c r="B34" s="33" t="s">
        <v>101</v>
      </c>
      <c r="C34" s="13"/>
      <c r="D34" s="10">
        <v>500</v>
      </c>
      <c r="E34" s="14" t="s">
        <v>157</v>
      </c>
      <c r="F34" s="64"/>
      <c r="G34" s="12"/>
      <c r="H34" s="1">
        <f t="shared" si="20"/>
        <v>0</v>
      </c>
      <c r="I34" s="12"/>
      <c r="J34" s="1">
        <f t="shared" si="21"/>
        <v>0</v>
      </c>
      <c r="K34" s="1">
        <f t="shared" si="22"/>
        <v>0</v>
      </c>
      <c r="L34" s="1">
        <f t="shared" si="23"/>
        <v>0</v>
      </c>
      <c r="M34" s="1">
        <f t="shared" si="24"/>
        <v>0</v>
      </c>
      <c r="N34" s="1">
        <f t="shared" si="25"/>
        <v>0</v>
      </c>
      <c r="O34" s="28">
        <f t="shared" si="26"/>
        <v>0</v>
      </c>
    </row>
    <row r="35" spans="1:15" s="9" customFormat="1" ht="51" customHeight="1" x14ac:dyDescent="0.25">
      <c r="A35" s="27">
        <v>22</v>
      </c>
      <c r="B35" s="33" t="s">
        <v>102</v>
      </c>
      <c r="C35" s="13"/>
      <c r="D35" s="10">
        <v>10</v>
      </c>
      <c r="E35" s="14" t="s">
        <v>158</v>
      </c>
      <c r="F35" s="64"/>
      <c r="G35" s="12"/>
      <c r="H35" s="1">
        <f t="shared" si="20"/>
        <v>0</v>
      </c>
      <c r="I35" s="12"/>
      <c r="J35" s="1">
        <f t="shared" si="21"/>
        <v>0</v>
      </c>
      <c r="K35" s="1">
        <f t="shared" si="22"/>
        <v>0</v>
      </c>
      <c r="L35" s="1">
        <f t="shared" si="23"/>
        <v>0</v>
      </c>
      <c r="M35" s="1">
        <f t="shared" si="24"/>
        <v>0</v>
      </c>
      <c r="N35" s="1">
        <f t="shared" si="25"/>
        <v>0</v>
      </c>
      <c r="O35" s="28">
        <f t="shared" si="26"/>
        <v>0</v>
      </c>
    </row>
    <row r="36" spans="1:15" s="9" customFormat="1" ht="51" customHeight="1" x14ac:dyDescent="0.25">
      <c r="A36" s="27">
        <v>23</v>
      </c>
      <c r="B36" s="33" t="s">
        <v>103</v>
      </c>
      <c r="C36" s="13"/>
      <c r="D36" s="10">
        <v>10</v>
      </c>
      <c r="E36" s="14" t="s">
        <v>158</v>
      </c>
      <c r="F36" s="64"/>
      <c r="G36" s="12"/>
      <c r="H36" s="1">
        <f t="shared" si="20"/>
        <v>0</v>
      </c>
      <c r="I36" s="12"/>
      <c r="J36" s="1">
        <f t="shared" si="21"/>
        <v>0</v>
      </c>
      <c r="K36" s="1">
        <f t="shared" si="22"/>
        <v>0</v>
      </c>
      <c r="L36" s="1">
        <f t="shared" si="23"/>
        <v>0</v>
      </c>
      <c r="M36" s="1">
        <f t="shared" si="24"/>
        <v>0</v>
      </c>
      <c r="N36" s="1">
        <f t="shared" si="25"/>
        <v>0</v>
      </c>
      <c r="O36" s="28">
        <f t="shared" si="26"/>
        <v>0</v>
      </c>
    </row>
    <row r="37" spans="1:15" s="9" customFormat="1" ht="51" customHeight="1" x14ac:dyDescent="0.25">
      <c r="A37" s="27">
        <v>24</v>
      </c>
      <c r="B37" s="33" t="s">
        <v>104</v>
      </c>
      <c r="C37" s="13"/>
      <c r="D37" s="10">
        <v>100</v>
      </c>
      <c r="E37" s="14" t="s">
        <v>157</v>
      </c>
      <c r="F37" s="64"/>
      <c r="G37" s="12"/>
      <c r="H37" s="1">
        <f t="shared" si="20"/>
        <v>0</v>
      </c>
      <c r="I37" s="12"/>
      <c r="J37" s="1">
        <f t="shared" si="21"/>
        <v>0</v>
      </c>
      <c r="K37" s="1">
        <f t="shared" si="22"/>
        <v>0</v>
      </c>
      <c r="L37" s="1">
        <f t="shared" si="23"/>
        <v>0</v>
      </c>
      <c r="M37" s="1">
        <f t="shared" si="24"/>
        <v>0</v>
      </c>
      <c r="N37" s="1">
        <f t="shared" si="25"/>
        <v>0</v>
      </c>
      <c r="O37" s="28">
        <f t="shared" si="26"/>
        <v>0</v>
      </c>
    </row>
    <row r="38" spans="1:15" s="9" customFormat="1" ht="51" customHeight="1" x14ac:dyDescent="0.25">
      <c r="A38" s="27">
        <v>25</v>
      </c>
      <c r="B38" s="33" t="s">
        <v>105</v>
      </c>
      <c r="C38" s="13"/>
      <c r="D38" s="10">
        <v>100</v>
      </c>
      <c r="E38" s="14" t="s">
        <v>157</v>
      </c>
      <c r="F38" s="64"/>
      <c r="G38" s="12"/>
      <c r="H38" s="1">
        <f t="shared" si="20"/>
        <v>0</v>
      </c>
      <c r="I38" s="12"/>
      <c r="J38" s="1">
        <f t="shared" si="21"/>
        <v>0</v>
      </c>
      <c r="K38" s="1">
        <f t="shared" si="22"/>
        <v>0</v>
      </c>
      <c r="L38" s="1">
        <f t="shared" si="23"/>
        <v>0</v>
      </c>
      <c r="M38" s="1">
        <f t="shared" si="24"/>
        <v>0</v>
      </c>
      <c r="N38" s="1">
        <f t="shared" si="25"/>
        <v>0</v>
      </c>
      <c r="O38" s="28">
        <f t="shared" si="26"/>
        <v>0</v>
      </c>
    </row>
    <row r="39" spans="1:15" s="9" customFormat="1" ht="68.25" customHeight="1" x14ac:dyDescent="0.25">
      <c r="A39" s="27">
        <v>26</v>
      </c>
      <c r="B39" s="33" t="s">
        <v>106</v>
      </c>
      <c r="C39" s="13"/>
      <c r="D39" s="10">
        <v>5</v>
      </c>
      <c r="E39" s="14" t="s">
        <v>158</v>
      </c>
      <c r="F39" s="64"/>
      <c r="G39" s="12"/>
      <c r="H39" s="1">
        <f t="shared" si="20"/>
        <v>0</v>
      </c>
      <c r="I39" s="12"/>
      <c r="J39" s="1">
        <f t="shared" si="21"/>
        <v>0</v>
      </c>
      <c r="K39" s="1">
        <f t="shared" si="22"/>
        <v>0</v>
      </c>
      <c r="L39" s="1">
        <f t="shared" si="23"/>
        <v>0</v>
      </c>
      <c r="M39" s="1">
        <f t="shared" si="24"/>
        <v>0</v>
      </c>
      <c r="N39" s="1">
        <f t="shared" si="25"/>
        <v>0</v>
      </c>
      <c r="O39" s="28">
        <f t="shared" si="26"/>
        <v>0</v>
      </c>
    </row>
    <row r="40" spans="1:15" s="9" customFormat="1" ht="72.75" customHeight="1" x14ac:dyDescent="0.25">
      <c r="A40" s="27">
        <v>27</v>
      </c>
      <c r="B40" s="33" t="s">
        <v>107</v>
      </c>
      <c r="C40" s="13"/>
      <c r="D40" s="10">
        <v>5</v>
      </c>
      <c r="E40" s="14" t="s">
        <v>158</v>
      </c>
      <c r="F40" s="64"/>
      <c r="G40" s="12"/>
      <c r="H40" s="1">
        <f t="shared" si="20"/>
        <v>0</v>
      </c>
      <c r="I40" s="12"/>
      <c r="J40" s="1">
        <f t="shared" si="21"/>
        <v>0</v>
      </c>
      <c r="K40" s="1">
        <f t="shared" si="22"/>
        <v>0</v>
      </c>
      <c r="L40" s="1">
        <f t="shared" si="23"/>
        <v>0</v>
      </c>
      <c r="M40" s="1">
        <f t="shared" si="24"/>
        <v>0</v>
      </c>
      <c r="N40" s="1">
        <f t="shared" si="25"/>
        <v>0</v>
      </c>
      <c r="O40" s="28">
        <f t="shared" si="26"/>
        <v>0</v>
      </c>
    </row>
    <row r="41" spans="1:15" s="9" customFormat="1" ht="70.5" customHeight="1" x14ac:dyDescent="0.25">
      <c r="A41" s="27">
        <v>28</v>
      </c>
      <c r="B41" s="33" t="s">
        <v>108</v>
      </c>
      <c r="C41" s="13"/>
      <c r="D41" s="10">
        <v>5</v>
      </c>
      <c r="E41" s="14" t="s">
        <v>158</v>
      </c>
      <c r="F41" s="64"/>
      <c r="G41" s="12"/>
      <c r="H41" s="1">
        <f t="shared" si="20"/>
        <v>0</v>
      </c>
      <c r="I41" s="12"/>
      <c r="J41" s="1">
        <f t="shared" si="21"/>
        <v>0</v>
      </c>
      <c r="K41" s="1">
        <f t="shared" si="22"/>
        <v>0</v>
      </c>
      <c r="L41" s="1">
        <f t="shared" si="23"/>
        <v>0</v>
      </c>
      <c r="M41" s="1">
        <f t="shared" si="24"/>
        <v>0</v>
      </c>
      <c r="N41" s="1">
        <f t="shared" si="25"/>
        <v>0</v>
      </c>
      <c r="O41" s="28">
        <f t="shared" si="26"/>
        <v>0</v>
      </c>
    </row>
    <row r="42" spans="1:15" s="9" customFormat="1" ht="70.5" customHeight="1" x14ac:dyDescent="0.25">
      <c r="A42" s="27">
        <v>29</v>
      </c>
      <c r="B42" s="33" t="s">
        <v>109</v>
      </c>
      <c r="C42" s="13"/>
      <c r="D42" s="10">
        <v>20</v>
      </c>
      <c r="E42" s="14" t="s">
        <v>158</v>
      </c>
      <c r="F42" s="64"/>
      <c r="G42" s="12"/>
      <c r="H42" s="1">
        <f t="shared" si="20"/>
        <v>0</v>
      </c>
      <c r="I42" s="12"/>
      <c r="J42" s="1">
        <f t="shared" si="21"/>
        <v>0</v>
      </c>
      <c r="K42" s="1">
        <f t="shared" si="22"/>
        <v>0</v>
      </c>
      <c r="L42" s="1">
        <f t="shared" si="23"/>
        <v>0</v>
      </c>
      <c r="M42" s="1">
        <f t="shared" si="24"/>
        <v>0</v>
      </c>
      <c r="N42" s="1">
        <f t="shared" si="25"/>
        <v>0</v>
      </c>
      <c r="O42" s="28">
        <f t="shared" si="26"/>
        <v>0</v>
      </c>
    </row>
    <row r="43" spans="1:15" s="9" customFormat="1" ht="51" customHeight="1" x14ac:dyDescent="0.25">
      <c r="A43" s="27">
        <v>30</v>
      </c>
      <c r="B43" s="33" t="s">
        <v>110</v>
      </c>
      <c r="C43" s="13"/>
      <c r="D43" s="10">
        <v>20</v>
      </c>
      <c r="E43" s="14" t="s">
        <v>157</v>
      </c>
      <c r="F43" s="64"/>
      <c r="G43" s="12"/>
      <c r="H43" s="1">
        <f t="shared" si="20"/>
        <v>0</v>
      </c>
      <c r="I43" s="12"/>
      <c r="J43" s="1">
        <f t="shared" si="21"/>
        <v>0</v>
      </c>
      <c r="K43" s="1">
        <f t="shared" si="22"/>
        <v>0</v>
      </c>
      <c r="L43" s="1">
        <f t="shared" si="23"/>
        <v>0</v>
      </c>
      <c r="M43" s="1">
        <f t="shared" si="24"/>
        <v>0</v>
      </c>
      <c r="N43" s="1">
        <f t="shared" si="25"/>
        <v>0</v>
      </c>
      <c r="O43" s="28">
        <f t="shared" si="26"/>
        <v>0</v>
      </c>
    </row>
    <row r="44" spans="1:15" s="9" customFormat="1" ht="51" customHeight="1" x14ac:dyDescent="0.25">
      <c r="A44" s="27">
        <v>31</v>
      </c>
      <c r="B44" s="33" t="s">
        <v>111</v>
      </c>
      <c r="C44" s="13"/>
      <c r="D44" s="10">
        <v>100</v>
      </c>
      <c r="E44" s="14" t="s">
        <v>157</v>
      </c>
      <c r="F44" s="64"/>
      <c r="G44" s="12"/>
      <c r="H44" s="1">
        <f t="shared" si="20"/>
        <v>0</v>
      </c>
      <c r="I44" s="12"/>
      <c r="J44" s="1">
        <f t="shared" si="21"/>
        <v>0</v>
      </c>
      <c r="K44" s="1">
        <f t="shared" si="22"/>
        <v>0</v>
      </c>
      <c r="L44" s="1">
        <f t="shared" si="23"/>
        <v>0</v>
      </c>
      <c r="M44" s="1">
        <f t="shared" si="24"/>
        <v>0</v>
      </c>
      <c r="N44" s="1">
        <f t="shared" si="25"/>
        <v>0</v>
      </c>
      <c r="O44" s="28">
        <f t="shared" si="26"/>
        <v>0</v>
      </c>
    </row>
    <row r="45" spans="1:15" s="9" customFormat="1" ht="51" customHeight="1" x14ac:dyDescent="0.25">
      <c r="A45" s="27">
        <v>32</v>
      </c>
      <c r="B45" s="33" t="s">
        <v>112</v>
      </c>
      <c r="C45" s="13"/>
      <c r="D45" s="10">
        <v>20</v>
      </c>
      <c r="E45" s="14" t="s">
        <v>158</v>
      </c>
      <c r="F45" s="64"/>
      <c r="G45" s="12"/>
      <c r="H45" s="1">
        <f t="shared" si="20"/>
        <v>0</v>
      </c>
      <c r="I45" s="12"/>
      <c r="J45" s="1">
        <f t="shared" si="21"/>
        <v>0</v>
      </c>
      <c r="K45" s="1">
        <f t="shared" si="22"/>
        <v>0</v>
      </c>
      <c r="L45" s="1">
        <f t="shared" si="23"/>
        <v>0</v>
      </c>
      <c r="M45" s="1">
        <f t="shared" si="24"/>
        <v>0</v>
      </c>
      <c r="N45" s="1">
        <f t="shared" si="25"/>
        <v>0</v>
      </c>
      <c r="O45" s="28">
        <f t="shared" si="26"/>
        <v>0</v>
      </c>
    </row>
    <row r="46" spans="1:15" s="9" customFormat="1" ht="70.5" customHeight="1" x14ac:dyDescent="0.25">
      <c r="A46" s="27">
        <v>33</v>
      </c>
      <c r="B46" s="33" t="s">
        <v>113</v>
      </c>
      <c r="C46" s="13"/>
      <c r="D46" s="10">
        <v>10</v>
      </c>
      <c r="E46" s="14" t="s">
        <v>162</v>
      </c>
      <c r="F46" s="64"/>
      <c r="G46" s="12"/>
      <c r="H46" s="1">
        <f t="shared" si="20"/>
        <v>0</v>
      </c>
      <c r="I46" s="12"/>
      <c r="J46" s="1">
        <f t="shared" si="21"/>
        <v>0</v>
      </c>
      <c r="K46" s="1">
        <f t="shared" si="22"/>
        <v>0</v>
      </c>
      <c r="L46" s="1">
        <f t="shared" si="23"/>
        <v>0</v>
      </c>
      <c r="M46" s="1">
        <f t="shared" si="24"/>
        <v>0</v>
      </c>
      <c r="N46" s="1">
        <f t="shared" si="25"/>
        <v>0</v>
      </c>
      <c r="O46" s="28">
        <f t="shared" si="26"/>
        <v>0</v>
      </c>
    </row>
    <row r="47" spans="1:15" s="9" customFormat="1" ht="84.75" customHeight="1" x14ac:dyDescent="0.25">
      <c r="A47" s="27">
        <v>34</v>
      </c>
      <c r="B47" s="66" t="s">
        <v>114</v>
      </c>
      <c r="C47" s="13"/>
      <c r="D47" s="10">
        <v>10</v>
      </c>
      <c r="E47" s="14" t="s">
        <v>162</v>
      </c>
      <c r="F47" s="64"/>
      <c r="G47" s="12"/>
      <c r="H47" s="1">
        <f t="shared" si="20"/>
        <v>0</v>
      </c>
      <c r="I47" s="12"/>
      <c r="J47" s="1">
        <f t="shared" si="21"/>
        <v>0</v>
      </c>
      <c r="K47" s="1">
        <f t="shared" si="22"/>
        <v>0</v>
      </c>
      <c r="L47" s="1">
        <f t="shared" si="23"/>
        <v>0</v>
      </c>
      <c r="M47" s="1">
        <f t="shared" si="24"/>
        <v>0</v>
      </c>
      <c r="N47" s="1">
        <f t="shared" si="25"/>
        <v>0</v>
      </c>
      <c r="O47" s="28">
        <f t="shared" si="26"/>
        <v>0</v>
      </c>
    </row>
    <row r="48" spans="1:15" s="9" customFormat="1" ht="51" customHeight="1" x14ac:dyDescent="0.25">
      <c r="A48" s="27">
        <v>35</v>
      </c>
      <c r="B48" s="66" t="s">
        <v>115</v>
      </c>
      <c r="C48" s="13"/>
      <c r="D48" s="10">
        <v>10</v>
      </c>
      <c r="E48" s="14" t="s">
        <v>158</v>
      </c>
      <c r="F48" s="64"/>
      <c r="G48" s="12"/>
      <c r="H48" s="1">
        <f t="shared" si="20"/>
        <v>0</v>
      </c>
      <c r="I48" s="12"/>
      <c r="J48" s="1">
        <f t="shared" si="21"/>
        <v>0</v>
      </c>
      <c r="K48" s="1">
        <f t="shared" si="22"/>
        <v>0</v>
      </c>
      <c r="L48" s="1">
        <f t="shared" si="23"/>
        <v>0</v>
      </c>
      <c r="M48" s="1">
        <f t="shared" si="24"/>
        <v>0</v>
      </c>
      <c r="N48" s="1">
        <f t="shared" si="25"/>
        <v>0</v>
      </c>
      <c r="O48" s="28">
        <f t="shared" si="26"/>
        <v>0</v>
      </c>
    </row>
    <row r="49" spans="1:15" s="9" customFormat="1" ht="51" customHeight="1" x14ac:dyDescent="0.25">
      <c r="A49" s="27">
        <v>36</v>
      </c>
      <c r="B49" s="66" t="s">
        <v>116</v>
      </c>
      <c r="C49" s="13"/>
      <c r="D49" s="10">
        <v>5</v>
      </c>
      <c r="E49" s="14" t="s">
        <v>158</v>
      </c>
      <c r="F49" s="64"/>
      <c r="G49" s="12"/>
      <c r="H49" s="1">
        <f t="shared" si="20"/>
        <v>0</v>
      </c>
      <c r="I49" s="12"/>
      <c r="J49" s="1">
        <f t="shared" si="21"/>
        <v>0</v>
      </c>
      <c r="K49" s="1">
        <f t="shared" si="22"/>
        <v>0</v>
      </c>
      <c r="L49" s="1">
        <f t="shared" si="23"/>
        <v>0</v>
      </c>
      <c r="M49" s="1">
        <f t="shared" si="24"/>
        <v>0</v>
      </c>
      <c r="N49" s="1">
        <f t="shared" si="25"/>
        <v>0</v>
      </c>
      <c r="O49" s="28">
        <f t="shared" si="26"/>
        <v>0</v>
      </c>
    </row>
    <row r="50" spans="1:15" s="9" customFormat="1" ht="51" customHeight="1" x14ac:dyDescent="0.25">
      <c r="A50" s="27">
        <v>37</v>
      </c>
      <c r="B50" s="66" t="s">
        <v>117</v>
      </c>
      <c r="C50" s="13"/>
      <c r="D50" s="10">
        <v>5</v>
      </c>
      <c r="E50" s="14" t="s">
        <v>158</v>
      </c>
      <c r="F50" s="64"/>
      <c r="G50" s="12"/>
      <c r="H50" s="1">
        <f t="shared" si="20"/>
        <v>0</v>
      </c>
      <c r="I50" s="12"/>
      <c r="J50" s="1">
        <f t="shared" si="21"/>
        <v>0</v>
      </c>
      <c r="K50" s="1">
        <f t="shared" si="22"/>
        <v>0</v>
      </c>
      <c r="L50" s="1">
        <f t="shared" si="23"/>
        <v>0</v>
      </c>
      <c r="M50" s="1">
        <f t="shared" si="24"/>
        <v>0</v>
      </c>
      <c r="N50" s="1">
        <f t="shared" si="25"/>
        <v>0</v>
      </c>
      <c r="O50" s="28">
        <f t="shared" si="26"/>
        <v>0</v>
      </c>
    </row>
    <row r="51" spans="1:15" s="9" customFormat="1" ht="51" customHeight="1" x14ac:dyDescent="0.25">
      <c r="A51" s="27">
        <v>38</v>
      </c>
      <c r="B51" s="66" t="s">
        <v>118</v>
      </c>
      <c r="C51" s="13"/>
      <c r="D51" s="10">
        <v>10</v>
      </c>
      <c r="E51" s="14" t="s">
        <v>157</v>
      </c>
      <c r="F51" s="64"/>
      <c r="G51" s="12"/>
      <c r="H51" s="1">
        <f t="shared" si="20"/>
        <v>0</v>
      </c>
      <c r="I51" s="12"/>
      <c r="J51" s="1">
        <f t="shared" si="21"/>
        <v>0</v>
      </c>
      <c r="K51" s="1">
        <f t="shared" si="22"/>
        <v>0</v>
      </c>
      <c r="L51" s="1">
        <f t="shared" si="23"/>
        <v>0</v>
      </c>
      <c r="M51" s="1">
        <f t="shared" si="24"/>
        <v>0</v>
      </c>
      <c r="N51" s="1">
        <f t="shared" si="25"/>
        <v>0</v>
      </c>
      <c r="O51" s="28">
        <f t="shared" si="26"/>
        <v>0</v>
      </c>
    </row>
    <row r="52" spans="1:15" s="9" customFormat="1" ht="51" customHeight="1" x14ac:dyDescent="0.25">
      <c r="A52" s="27">
        <v>39</v>
      </c>
      <c r="B52" s="66" t="s">
        <v>119</v>
      </c>
      <c r="C52" s="13"/>
      <c r="D52" s="10">
        <v>10</v>
      </c>
      <c r="E52" s="14" t="s">
        <v>157</v>
      </c>
      <c r="F52" s="64"/>
      <c r="G52" s="12"/>
      <c r="H52" s="1">
        <f t="shared" si="20"/>
        <v>0</v>
      </c>
      <c r="I52" s="12"/>
      <c r="J52" s="1">
        <f t="shared" si="21"/>
        <v>0</v>
      </c>
      <c r="K52" s="1">
        <f t="shared" si="22"/>
        <v>0</v>
      </c>
      <c r="L52" s="1">
        <f t="shared" si="23"/>
        <v>0</v>
      </c>
      <c r="M52" s="1">
        <f t="shared" si="24"/>
        <v>0</v>
      </c>
      <c r="N52" s="1">
        <f t="shared" si="25"/>
        <v>0</v>
      </c>
      <c r="O52" s="28">
        <f t="shared" si="26"/>
        <v>0</v>
      </c>
    </row>
    <row r="53" spans="1:15" s="9" customFormat="1" ht="66.75" customHeight="1" x14ac:dyDescent="0.25">
      <c r="A53" s="27">
        <v>40</v>
      </c>
      <c r="B53" s="66" t="s">
        <v>120</v>
      </c>
      <c r="C53" s="13"/>
      <c r="D53" s="10">
        <v>5</v>
      </c>
      <c r="E53" s="14" t="s">
        <v>157</v>
      </c>
      <c r="F53" s="64"/>
      <c r="G53" s="12"/>
      <c r="H53" s="1">
        <f t="shared" si="20"/>
        <v>0</v>
      </c>
      <c r="I53" s="12"/>
      <c r="J53" s="1">
        <f t="shared" si="21"/>
        <v>0</v>
      </c>
      <c r="K53" s="1">
        <f t="shared" si="22"/>
        <v>0</v>
      </c>
      <c r="L53" s="1">
        <f t="shared" si="23"/>
        <v>0</v>
      </c>
      <c r="M53" s="1">
        <f t="shared" si="24"/>
        <v>0</v>
      </c>
      <c r="N53" s="1">
        <f t="shared" si="25"/>
        <v>0</v>
      </c>
      <c r="O53" s="28">
        <f t="shared" si="26"/>
        <v>0</v>
      </c>
    </row>
    <row r="54" spans="1:15" s="9" customFormat="1" ht="51" customHeight="1" x14ac:dyDescent="0.25">
      <c r="A54" s="27">
        <v>41</v>
      </c>
      <c r="B54" s="66" t="s">
        <v>121</v>
      </c>
      <c r="C54" s="13"/>
      <c r="D54" s="10">
        <v>5</v>
      </c>
      <c r="E54" s="14" t="s">
        <v>157</v>
      </c>
      <c r="F54" s="64"/>
      <c r="G54" s="12"/>
      <c r="H54" s="1">
        <f t="shared" si="20"/>
        <v>0</v>
      </c>
      <c r="I54" s="12"/>
      <c r="J54" s="1">
        <f t="shared" si="21"/>
        <v>0</v>
      </c>
      <c r="K54" s="1">
        <f t="shared" si="22"/>
        <v>0</v>
      </c>
      <c r="L54" s="1">
        <f t="shared" si="23"/>
        <v>0</v>
      </c>
      <c r="M54" s="1">
        <f t="shared" si="24"/>
        <v>0</v>
      </c>
      <c r="N54" s="1">
        <f t="shared" si="25"/>
        <v>0</v>
      </c>
      <c r="O54" s="28">
        <f t="shared" si="26"/>
        <v>0</v>
      </c>
    </row>
    <row r="55" spans="1:15" s="9" customFormat="1" ht="51" customHeight="1" x14ac:dyDescent="0.25">
      <c r="A55" s="27">
        <v>42</v>
      </c>
      <c r="B55" s="66" t="s">
        <v>122</v>
      </c>
      <c r="C55" s="13"/>
      <c r="D55" s="10">
        <v>5</v>
      </c>
      <c r="E55" s="14" t="s">
        <v>157</v>
      </c>
      <c r="F55" s="64"/>
      <c r="G55" s="12"/>
      <c r="H55" s="1">
        <f t="shared" si="20"/>
        <v>0</v>
      </c>
      <c r="I55" s="12"/>
      <c r="J55" s="1">
        <f t="shared" si="21"/>
        <v>0</v>
      </c>
      <c r="K55" s="1">
        <f t="shared" si="22"/>
        <v>0</v>
      </c>
      <c r="L55" s="1">
        <f t="shared" si="23"/>
        <v>0</v>
      </c>
      <c r="M55" s="1">
        <f t="shared" si="24"/>
        <v>0</v>
      </c>
      <c r="N55" s="1">
        <f t="shared" si="25"/>
        <v>0</v>
      </c>
      <c r="O55" s="28">
        <f t="shared" si="26"/>
        <v>0</v>
      </c>
    </row>
    <row r="56" spans="1:15" s="9" customFormat="1" ht="51" customHeight="1" x14ac:dyDescent="0.25">
      <c r="A56" s="27">
        <v>43</v>
      </c>
      <c r="B56" s="66" t="s">
        <v>123</v>
      </c>
      <c r="C56" s="13"/>
      <c r="D56" s="10">
        <v>50</v>
      </c>
      <c r="E56" s="14" t="s">
        <v>157</v>
      </c>
      <c r="F56" s="64"/>
      <c r="G56" s="12"/>
      <c r="H56" s="1">
        <f t="shared" si="20"/>
        <v>0</v>
      </c>
      <c r="I56" s="12"/>
      <c r="J56" s="1">
        <f t="shared" si="21"/>
        <v>0</v>
      </c>
      <c r="K56" s="1">
        <f t="shared" si="22"/>
        <v>0</v>
      </c>
      <c r="L56" s="1">
        <f t="shared" si="23"/>
        <v>0</v>
      </c>
      <c r="M56" s="1">
        <f t="shared" si="24"/>
        <v>0</v>
      </c>
      <c r="N56" s="1">
        <f t="shared" si="25"/>
        <v>0</v>
      </c>
      <c r="O56" s="28">
        <f t="shared" si="26"/>
        <v>0</v>
      </c>
    </row>
    <row r="57" spans="1:15" s="9" customFormat="1" ht="51" customHeight="1" x14ac:dyDescent="0.25">
      <c r="A57" s="27">
        <v>44</v>
      </c>
      <c r="B57" s="66" t="s">
        <v>124</v>
      </c>
      <c r="C57" s="13"/>
      <c r="D57" s="10">
        <v>1</v>
      </c>
      <c r="E57" s="14" t="s">
        <v>158</v>
      </c>
      <c r="F57" s="64"/>
      <c r="G57" s="12"/>
      <c r="H57" s="1">
        <f t="shared" si="20"/>
        <v>0</v>
      </c>
      <c r="I57" s="12"/>
      <c r="J57" s="1">
        <f t="shared" si="21"/>
        <v>0</v>
      </c>
      <c r="K57" s="1">
        <f t="shared" si="22"/>
        <v>0</v>
      </c>
      <c r="L57" s="1">
        <f t="shared" si="23"/>
        <v>0</v>
      </c>
      <c r="M57" s="1">
        <f t="shared" si="24"/>
        <v>0</v>
      </c>
      <c r="N57" s="1">
        <f t="shared" si="25"/>
        <v>0</v>
      </c>
      <c r="O57" s="28">
        <f t="shared" si="26"/>
        <v>0</v>
      </c>
    </row>
    <row r="58" spans="1:15" s="9" customFormat="1" ht="51" customHeight="1" x14ac:dyDescent="0.25">
      <c r="A58" s="27">
        <v>45</v>
      </c>
      <c r="B58" s="66" t="s">
        <v>125</v>
      </c>
      <c r="C58" s="13"/>
      <c r="D58" s="10">
        <v>100</v>
      </c>
      <c r="E58" s="14" t="s">
        <v>161</v>
      </c>
      <c r="F58" s="64"/>
      <c r="G58" s="12"/>
      <c r="H58" s="1">
        <f t="shared" si="20"/>
        <v>0</v>
      </c>
      <c r="I58" s="12"/>
      <c r="J58" s="1">
        <f t="shared" si="21"/>
        <v>0</v>
      </c>
      <c r="K58" s="1">
        <f t="shared" si="22"/>
        <v>0</v>
      </c>
      <c r="L58" s="1">
        <f t="shared" si="23"/>
        <v>0</v>
      </c>
      <c r="M58" s="1">
        <f t="shared" si="24"/>
        <v>0</v>
      </c>
      <c r="N58" s="1">
        <f t="shared" si="25"/>
        <v>0</v>
      </c>
      <c r="O58" s="28">
        <f t="shared" si="26"/>
        <v>0</v>
      </c>
    </row>
    <row r="59" spans="1:15" s="9" customFormat="1" ht="72.75" customHeight="1" x14ac:dyDescent="0.25">
      <c r="A59" s="27">
        <v>46</v>
      </c>
      <c r="B59" s="66" t="s">
        <v>126</v>
      </c>
      <c r="C59" s="13"/>
      <c r="D59" s="10">
        <v>20</v>
      </c>
      <c r="E59" s="14" t="s">
        <v>157</v>
      </c>
      <c r="F59" s="64"/>
      <c r="G59" s="12"/>
      <c r="H59" s="1">
        <f t="shared" si="20"/>
        <v>0</v>
      </c>
      <c r="I59" s="12"/>
      <c r="J59" s="1">
        <f t="shared" si="21"/>
        <v>0</v>
      </c>
      <c r="K59" s="1">
        <f t="shared" si="22"/>
        <v>0</v>
      </c>
      <c r="L59" s="1">
        <f t="shared" si="23"/>
        <v>0</v>
      </c>
      <c r="M59" s="1">
        <f t="shared" si="24"/>
        <v>0</v>
      </c>
      <c r="N59" s="1">
        <f t="shared" si="25"/>
        <v>0</v>
      </c>
      <c r="O59" s="28">
        <f t="shared" si="26"/>
        <v>0</v>
      </c>
    </row>
    <row r="60" spans="1:15" s="9" customFormat="1" ht="51" customHeight="1" x14ac:dyDescent="0.25">
      <c r="A60" s="27">
        <v>47</v>
      </c>
      <c r="B60" s="66" t="s">
        <v>127</v>
      </c>
      <c r="C60" s="13"/>
      <c r="D60" s="10">
        <v>60</v>
      </c>
      <c r="E60" s="14" t="s">
        <v>158</v>
      </c>
      <c r="F60" s="64"/>
      <c r="G60" s="12"/>
      <c r="H60" s="1">
        <f t="shared" si="20"/>
        <v>0</v>
      </c>
      <c r="I60" s="12"/>
      <c r="J60" s="1">
        <f t="shared" si="21"/>
        <v>0</v>
      </c>
      <c r="K60" s="1">
        <f t="shared" si="22"/>
        <v>0</v>
      </c>
      <c r="L60" s="1">
        <f t="shared" si="23"/>
        <v>0</v>
      </c>
      <c r="M60" s="1">
        <f t="shared" si="24"/>
        <v>0</v>
      </c>
      <c r="N60" s="1">
        <f t="shared" si="25"/>
        <v>0</v>
      </c>
      <c r="O60" s="28">
        <f t="shared" si="26"/>
        <v>0</v>
      </c>
    </row>
    <row r="61" spans="1:15" s="9" customFormat="1" ht="51" customHeight="1" x14ac:dyDescent="0.25">
      <c r="A61" s="27">
        <v>48</v>
      </c>
      <c r="B61" s="66" t="s">
        <v>128</v>
      </c>
      <c r="C61" s="13"/>
      <c r="D61" s="10">
        <v>10</v>
      </c>
      <c r="E61" s="14" t="s">
        <v>162</v>
      </c>
      <c r="F61" s="64"/>
      <c r="G61" s="12"/>
      <c r="H61" s="1">
        <f t="shared" si="20"/>
        <v>0</v>
      </c>
      <c r="I61" s="12"/>
      <c r="J61" s="1">
        <f t="shared" si="21"/>
        <v>0</v>
      </c>
      <c r="K61" s="1">
        <f t="shared" si="22"/>
        <v>0</v>
      </c>
      <c r="L61" s="1">
        <f t="shared" si="23"/>
        <v>0</v>
      </c>
      <c r="M61" s="1">
        <f t="shared" si="24"/>
        <v>0</v>
      </c>
      <c r="N61" s="1">
        <f t="shared" si="25"/>
        <v>0</v>
      </c>
      <c r="O61" s="28">
        <f t="shared" si="26"/>
        <v>0</v>
      </c>
    </row>
    <row r="62" spans="1:15" s="9" customFormat="1" ht="51" customHeight="1" x14ac:dyDescent="0.25">
      <c r="A62" s="27">
        <v>49</v>
      </c>
      <c r="B62" s="66" t="s">
        <v>129</v>
      </c>
      <c r="C62" s="13"/>
      <c r="D62" s="10">
        <v>2</v>
      </c>
      <c r="E62" s="14" t="s">
        <v>158</v>
      </c>
      <c r="F62" s="64"/>
      <c r="G62" s="12"/>
      <c r="H62" s="1">
        <f t="shared" si="20"/>
        <v>0</v>
      </c>
      <c r="I62" s="12"/>
      <c r="J62" s="1">
        <f t="shared" si="21"/>
        <v>0</v>
      </c>
      <c r="K62" s="1">
        <f t="shared" si="22"/>
        <v>0</v>
      </c>
      <c r="L62" s="1">
        <f t="shared" si="23"/>
        <v>0</v>
      </c>
      <c r="M62" s="1">
        <f t="shared" si="24"/>
        <v>0</v>
      </c>
      <c r="N62" s="1">
        <f t="shared" si="25"/>
        <v>0</v>
      </c>
      <c r="O62" s="28">
        <f t="shared" si="26"/>
        <v>0</v>
      </c>
    </row>
    <row r="63" spans="1:15" s="9" customFormat="1" ht="51" customHeight="1" x14ac:dyDescent="0.25">
      <c r="A63" s="27">
        <v>50</v>
      </c>
      <c r="B63" s="66" t="s">
        <v>130</v>
      </c>
      <c r="C63" s="13"/>
      <c r="D63" s="10">
        <v>30</v>
      </c>
      <c r="E63" s="14" t="s">
        <v>161</v>
      </c>
      <c r="F63" s="64"/>
      <c r="G63" s="12"/>
      <c r="H63" s="1">
        <f t="shared" si="20"/>
        <v>0</v>
      </c>
      <c r="I63" s="12"/>
      <c r="J63" s="1">
        <f t="shared" si="21"/>
        <v>0</v>
      </c>
      <c r="K63" s="1">
        <f t="shared" si="22"/>
        <v>0</v>
      </c>
      <c r="L63" s="1">
        <f t="shared" si="23"/>
        <v>0</v>
      </c>
      <c r="M63" s="1">
        <f t="shared" si="24"/>
        <v>0</v>
      </c>
      <c r="N63" s="1">
        <f t="shared" si="25"/>
        <v>0</v>
      </c>
      <c r="O63" s="28">
        <f t="shared" si="26"/>
        <v>0</v>
      </c>
    </row>
    <row r="64" spans="1:15" s="9" customFormat="1" ht="51" customHeight="1" x14ac:dyDescent="0.25">
      <c r="A64" s="27">
        <v>51</v>
      </c>
      <c r="B64" s="66" t="s">
        <v>131</v>
      </c>
      <c r="C64" s="13"/>
      <c r="D64" s="10">
        <v>50</v>
      </c>
      <c r="E64" s="14" t="s">
        <v>160</v>
      </c>
      <c r="F64" s="64"/>
      <c r="G64" s="12"/>
      <c r="H64" s="1">
        <f t="shared" si="20"/>
        <v>0</v>
      </c>
      <c r="I64" s="12"/>
      <c r="J64" s="1">
        <f t="shared" si="21"/>
        <v>0</v>
      </c>
      <c r="K64" s="1">
        <f t="shared" si="22"/>
        <v>0</v>
      </c>
      <c r="L64" s="1">
        <f t="shared" si="23"/>
        <v>0</v>
      </c>
      <c r="M64" s="1">
        <f t="shared" si="24"/>
        <v>0</v>
      </c>
      <c r="N64" s="1">
        <f t="shared" si="25"/>
        <v>0</v>
      </c>
      <c r="O64" s="28">
        <f t="shared" si="26"/>
        <v>0</v>
      </c>
    </row>
    <row r="65" spans="1:15" s="9" customFormat="1" ht="51" customHeight="1" x14ac:dyDescent="0.25">
      <c r="A65" s="27">
        <v>52</v>
      </c>
      <c r="B65" s="66" t="s">
        <v>132</v>
      </c>
      <c r="C65" s="13"/>
      <c r="D65" s="10">
        <v>2</v>
      </c>
      <c r="E65" s="14" t="s">
        <v>158</v>
      </c>
      <c r="F65" s="64"/>
      <c r="G65" s="12"/>
      <c r="H65" s="1">
        <f t="shared" si="20"/>
        <v>0</v>
      </c>
      <c r="I65" s="12"/>
      <c r="J65" s="1">
        <f t="shared" si="21"/>
        <v>0</v>
      </c>
      <c r="K65" s="1">
        <f t="shared" si="22"/>
        <v>0</v>
      </c>
      <c r="L65" s="1">
        <f t="shared" si="23"/>
        <v>0</v>
      </c>
      <c r="M65" s="1">
        <f t="shared" si="24"/>
        <v>0</v>
      </c>
      <c r="N65" s="1">
        <f t="shared" si="25"/>
        <v>0</v>
      </c>
      <c r="O65" s="28">
        <f t="shared" si="26"/>
        <v>0</v>
      </c>
    </row>
    <row r="66" spans="1:15" s="9" customFormat="1" ht="51" customHeight="1" x14ac:dyDescent="0.25">
      <c r="A66" s="27">
        <v>53</v>
      </c>
      <c r="B66" s="66" t="s">
        <v>133</v>
      </c>
      <c r="C66" s="13"/>
      <c r="D66" s="10">
        <v>2</v>
      </c>
      <c r="E66" s="14" t="s">
        <v>158</v>
      </c>
      <c r="F66" s="64"/>
      <c r="G66" s="12"/>
      <c r="H66" s="1">
        <f t="shared" si="20"/>
        <v>0</v>
      </c>
      <c r="I66" s="12"/>
      <c r="J66" s="1">
        <f t="shared" si="21"/>
        <v>0</v>
      </c>
      <c r="K66" s="1">
        <f t="shared" si="22"/>
        <v>0</v>
      </c>
      <c r="L66" s="1">
        <f t="shared" si="23"/>
        <v>0</v>
      </c>
      <c r="M66" s="1">
        <f t="shared" si="24"/>
        <v>0</v>
      </c>
      <c r="N66" s="1">
        <f t="shared" si="25"/>
        <v>0</v>
      </c>
      <c r="O66" s="28">
        <f t="shared" si="26"/>
        <v>0</v>
      </c>
    </row>
    <row r="67" spans="1:15" s="9" customFormat="1" ht="95.25" customHeight="1" x14ac:dyDescent="0.25">
      <c r="A67" s="27">
        <v>54</v>
      </c>
      <c r="B67" s="66" t="s">
        <v>134</v>
      </c>
      <c r="C67" s="13"/>
      <c r="D67" s="10">
        <v>3</v>
      </c>
      <c r="E67" s="14" t="s">
        <v>162</v>
      </c>
      <c r="F67" s="64"/>
      <c r="G67" s="12"/>
      <c r="H67" s="1">
        <f t="shared" si="20"/>
        <v>0</v>
      </c>
      <c r="I67" s="12"/>
      <c r="J67" s="1">
        <f t="shared" si="21"/>
        <v>0</v>
      </c>
      <c r="K67" s="1">
        <f t="shared" si="22"/>
        <v>0</v>
      </c>
      <c r="L67" s="1">
        <f t="shared" si="23"/>
        <v>0</v>
      </c>
      <c r="M67" s="1">
        <f t="shared" si="24"/>
        <v>0</v>
      </c>
      <c r="N67" s="1">
        <f t="shared" si="25"/>
        <v>0</v>
      </c>
      <c r="O67" s="28">
        <f t="shared" si="26"/>
        <v>0</v>
      </c>
    </row>
    <row r="68" spans="1:15" s="9" customFormat="1" ht="51" customHeight="1" x14ac:dyDescent="0.25">
      <c r="A68" s="27">
        <v>55</v>
      </c>
      <c r="B68" s="66" t="s">
        <v>135</v>
      </c>
      <c r="C68" s="13"/>
      <c r="D68" s="10">
        <v>1</v>
      </c>
      <c r="E68" s="14" t="s">
        <v>157</v>
      </c>
      <c r="F68" s="64"/>
      <c r="G68" s="12"/>
      <c r="H68" s="1">
        <f t="shared" si="20"/>
        <v>0</v>
      </c>
      <c r="I68" s="12"/>
      <c r="J68" s="1">
        <f t="shared" si="21"/>
        <v>0</v>
      </c>
      <c r="K68" s="1">
        <f t="shared" si="22"/>
        <v>0</v>
      </c>
      <c r="L68" s="1">
        <f t="shared" si="23"/>
        <v>0</v>
      </c>
      <c r="M68" s="1">
        <f t="shared" si="24"/>
        <v>0</v>
      </c>
      <c r="N68" s="1">
        <f t="shared" si="25"/>
        <v>0</v>
      </c>
      <c r="O68" s="28">
        <f t="shared" si="26"/>
        <v>0</v>
      </c>
    </row>
    <row r="69" spans="1:15" s="9" customFormat="1" ht="51" customHeight="1" x14ac:dyDescent="0.25">
      <c r="A69" s="27">
        <v>56</v>
      </c>
      <c r="B69" s="66" t="s">
        <v>136</v>
      </c>
      <c r="C69" s="13"/>
      <c r="D69" s="10">
        <v>2</v>
      </c>
      <c r="E69" s="14" t="s">
        <v>157</v>
      </c>
      <c r="F69" s="64"/>
      <c r="G69" s="12"/>
      <c r="H69" s="1">
        <f t="shared" si="20"/>
        <v>0</v>
      </c>
      <c r="I69" s="12"/>
      <c r="J69" s="1">
        <f t="shared" si="21"/>
        <v>0</v>
      </c>
      <c r="K69" s="1">
        <f t="shared" si="22"/>
        <v>0</v>
      </c>
      <c r="L69" s="1">
        <f t="shared" si="23"/>
        <v>0</v>
      </c>
      <c r="M69" s="1">
        <f t="shared" si="24"/>
        <v>0</v>
      </c>
      <c r="N69" s="1">
        <f t="shared" si="25"/>
        <v>0</v>
      </c>
      <c r="O69" s="28">
        <f t="shared" si="26"/>
        <v>0</v>
      </c>
    </row>
    <row r="70" spans="1:15" s="9" customFormat="1" ht="51" customHeight="1" x14ac:dyDescent="0.25">
      <c r="A70" s="27">
        <v>57</v>
      </c>
      <c r="B70" s="66" t="s">
        <v>137</v>
      </c>
      <c r="C70" s="13"/>
      <c r="D70" s="10">
        <v>2</v>
      </c>
      <c r="E70" s="14" t="s">
        <v>157</v>
      </c>
      <c r="F70" s="64"/>
      <c r="G70" s="12"/>
      <c r="H70" s="1">
        <f t="shared" si="20"/>
        <v>0</v>
      </c>
      <c r="I70" s="12"/>
      <c r="J70" s="1">
        <f t="shared" si="21"/>
        <v>0</v>
      </c>
      <c r="K70" s="1">
        <f t="shared" si="22"/>
        <v>0</v>
      </c>
      <c r="L70" s="1">
        <f t="shared" si="23"/>
        <v>0</v>
      </c>
      <c r="M70" s="1">
        <f t="shared" si="24"/>
        <v>0</v>
      </c>
      <c r="N70" s="1">
        <f t="shared" si="25"/>
        <v>0</v>
      </c>
      <c r="O70" s="28">
        <f t="shared" si="26"/>
        <v>0</v>
      </c>
    </row>
    <row r="71" spans="1:15" s="9" customFormat="1" ht="51" customHeight="1" x14ac:dyDescent="0.25">
      <c r="A71" s="27">
        <v>58</v>
      </c>
      <c r="B71" s="66" t="s">
        <v>138</v>
      </c>
      <c r="C71" s="13"/>
      <c r="D71" s="10">
        <v>20</v>
      </c>
      <c r="E71" s="14" t="s">
        <v>158</v>
      </c>
      <c r="F71" s="64"/>
      <c r="G71" s="12"/>
      <c r="H71" s="1">
        <f t="shared" si="20"/>
        <v>0</v>
      </c>
      <c r="I71" s="12"/>
      <c r="J71" s="1">
        <f t="shared" si="21"/>
        <v>0</v>
      </c>
      <c r="K71" s="1">
        <f t="shared" si="22"/>
        <v>0</v>
      </c>
      <c r="L71" s="1">
        <f t="shared" si="23"/>
        <v>0</v>
      </c>
      <c r="M71" s="1">
        <f t="shared" si="24"/>
        <v>0</v>
      </c>
      <c r="N71" s="1">
        <f t="shared" si="25"/>
        <v>0</v>
      </c>
      <c r="O71" s="28">
        <f t="shared" si="26"/>
        <v>0</v>
      </c>
    </row>
    <row r="72" spans="1:15" s="9" customFormat="1" ht="51" customHeight="1" x14ac:dyDescent="0.25">
      <c r="A72" s="27">
        <v>59</v>
      </c>
      <c r="B72" s="66" t="s">
        <v>139</v>
      </c>
      <c r="C72" s="13"/>
      <c r="D72" s="10">
        <v>10</v>
      </c>
      <c r="E72" s="14" t="s">
        <v>158</v>
      </c>
      <c r="F72" s="64"/>
      <c r="G72" s="12"/>
      <c r="H72" s="1">
        <f t="shared" si="20"/>
        <v>0</v>
      </c>
      <c r="I72" s="12"/>
      <c r="J72" s="1">
        <f t="shared" si="21"/>
        <v>0</v>
      </c>
      <c r="K72" s="1">
        <f t="shared" si="22"/>
        <v>0</v>
      </c>
      <c r="L72" s="1">
        <f t="shared" si="23"/>
        <v>0</v>
      </c>
      <c r="M72" s="1">
        <f t="shared" si="24"/>
        <v>0</v>
      </c>
      <c r="N72" s="1">
        <f t="shared" si="25"/>
        <v>0</v>
      </c>
      <c r="O72" s="28">
        <f t="shared" si="26"/>
        <v>0</v>
      </c>
    </row>
    <row r="73" spans="1:15" s="9" customFormat="1" ht="51" customHeight="1" x14ac:dyDescent="0.25">
      <c r="A73" s="27">
        <v>60</v>
      </c>
      <c r="B73" s="33" t="s">
        <v>140</v>
      </c>
      <c r="C73" s="13"/>
      <c r="D73" s="10">
        <v>20</v>
      </c>
      <c r="E73" s="14" t="s">
        <v>157</v>
      </c>
      <c r="F73" s="64"/>
      <c r="G73" s="12"/>
      <c r="H73" s="1">
        <f t="shared" si="20"/>
        <v>0</v>
      </c>
      <c r="I73" s="12"/>
      <c r="J73" s="1">
        <f t="shared" si="21"/>
        <v>0</v>
      </c>
      <c r="K73" s="1">
        <f t="shared" si="22"/>
        <v>0</v>
      </c>
      <c r="L73" s="1">
        <f t="shared" si="23"/>
        <v>0</v>
      </c>
      <c r="M73" s="1">
        <f t="shared" si="24"/>
        <v>0</v>
      </c>
      <c r="N73" s="1">
        <f t="shared" si="25"/>
        <v>0</v>
      </c>
      <c r="O73" s="28">
        <f t="shared" si="26"/>
        <v>0</v>
      </c>
    </row>
    <row r="74" spans="1:15" s="9" customFormat="1" ht="51" customHeight="1" x14ac:dyDescent="0.25">
      <c r="A74" s="27">
        <v>61</v>
      </c>
      <c r="B74" s="33" t="s">
        <v>141</v>
      </c>
      <c r="C74" s="13"/>
      <c r="D74" s="10">
        <v>2</v>
      </c>
      <c r="E74" s="14" t="s">
        <v>158</v>
      </c>
      <c r="F74" s="64"/>
      <c r="G74" s="12"/>
      <c r="H74" s="1">
        <f t="shared" si="20"/>
        <v>0</v>
      </c>
      <c r="I74" s="12"/>
      <c r="J74" s="1">
        <f t="shared" si="21"/>
        <v>0</v>
      </c>
      <c r="K74" s="1">
        <f t="shared" si="22"/>
        <v>0</v>
      </c>
      <c r="L74" s="1">
        <f t="shared" si="23"/>
        <v>0</v>
      </c>
      <c r="M74" s="1">
        <f t="shared" si="24"/>
        <v>0</v>
      </c>
      <c r="N74" s="1">
        <f t="shared" si="25"/>
        <v>0</v>
      </c>
      <c r="O74" s="28">
        <f t="shared" si="26"/>
        <v>0</v>
      </c>
    </row>
    <row r="75" spans="1:15" s="9" customFormat="1" ht="66" customHeight="1" x14ac:dyDescent="0.25">
      <c r="A75" s="27">
        <v>62</v>
      </c>
      <c r="B75" s="33" t="s">
        <v>142</v>
      </c>
      <c r="C75" s="13"/>
      <c r="D75" s="10">
        <v>2</v>
      </c>
      <c r="E75" s="14" t="s">
        <v>157</v>
      </c>
      <c r="F75" s="64"/>
      <c r="G75" s="12"/>
      <c r="H75" s="1">
        <f t="shared" si="20"/>
        <v>0</v>
      </c>
      <c r="I75" s="12"/>
      <c r="J75" s="1">
        <f t="shared" si="21"/>
        <v>0</v>
      </c>
      <c r="K75" s="1">
        <f t="shared" si="22"/>
        <v>0</v>
      </c>
      <c r="L75" s="1">
        <f t="shared" si="23"/>
        <v>0</v>
      </c>
      <c r="M75" s="1">
        <f t="shared" si="24"/>
        <v>0</v>
      </c>
      <c r="N75" s="1">
        <f t="shared" si="25"/>
        <v>0</v>
      </c>
      <c r="O75" s="28">
        <f t="shared" si="26"/>
        <v>0</v>
      </c>
    </row>
    <row r="76" spans="1:15" s="9" customFormat="1" ht="51" customHeight="1" x14ac:dyDescent="0.25">
      <c r="A76" s="27">
        <v>63</v>
      </c>
      <c r="B76" s="33" t="s">
        <v>143</v>
      </c>
      <c r="C76" s="13"/>
      <c r="D76" s="10">
        <v>2</v>
      </c>
      <c r="E76" s="14" t="s">
        <v>157</v>
      </c>
      <c r="F76" s="64"/>
      <c r="G76" s="12"/>
      <c r="H76" s="1">
        <f t="shared" si="20"/>
        <v>0</v>
      </c>
      <c r="I76" s="12"/>
      <c r="J76" s="1">
        <f t="shared" si="21"/>
        <v>0</v>
      </c>
      <c r="K76" s="1">
        <f t="shared" si="22"/>
        <v>0</v>
      </c>
      <c r="L76" s="1">
        <f t="shared" si="23"/>
        <v>0</v>
      </c>
      <c r="M76" s="1">
        <f t="shared" si="24"/>
        <v>0</v>
      </c>
      <c r="N76" s="1">
        <f t="shared" si="25"/>
        <v>0</v>
      </c>
      <c r="O76" s="28">
        <f t="shared" si="26"/>
        <v>0</v>
      </c>
    </row>
    <row r="77" spans="1:15" s="9" customFormat="1" ht="70.5" customHeight="1" x14ac:dyDescent="0.25">
      <c r="A77" s="27">
        <v>64</v>
      </c>
      <c r="B77" s="33" t="s">
        <v>144</v>
      </c>
      <c r="C77" s="13"/>
      <c r="D77" s="10">
        <v>1</v>
      </c>
      <c r="E77" s="14" t="s">
        <v>157</v>
      </c>
      <c r="F77" s="64"/>
      <c r="G77" s="12"/>
      <c r="H77" s="1">
        <f t="shared" si="20"/>
        <v>0</v>
      </c>
      <c r="I77" s="12"/>
      <c r="J77" s="1">
        <f t="shared" si="21"/>
        <v>0</v>
      </c>
      <c r="K77" s="1">
        <f t="shared" si="22"/>
        <v>0</v>
      </c>
      <c r="L77" s="1">
        <f t="shared" si="23"/>
        <v>0</v>
      </c>
      <c r="M77" s="1">
        <f t="shared" si="24"/>
        <v>0</v>
      </c>
      <c r="N77" s="1">
        <f t="shared" si="25"/>
        <v>0</v>
      </c>
      <c r="O77" s="28">
        <f t="shared" si="26"/>
        <v>0</v>
      </c>
    </row>
    <row r="78" spans="1:15" s="9" customFormat="1" ht="74.25" customHeight="1" x14ac:dyDescent="0.25">
      <c r="A78" s="27">
        <v>65</v>
      </c>
      <c r="B78" s="33" t="s">
        <v>145</v>
      </c>
      <c r="C78" s="13"/>
      <c r="D78" s="10">
        <v>1</v>
      </c>
      <c r="E78" s="14" t="s">
        <v>157</v>
      </c>
      <c r="F78" s="64"/>
      <c r="G78" s="12"/>
      <c r="H78" s="1">
        <f t="shared" si="20"/>
        <v>0</v>
      </c>
      <c r="I78" s="12"/>
      <c r="J78" s="1">
        <f t="shared" si="21"/>
        <v>0</v>
      </c>
      <c r="K78" s="1">
        <f t="shared" si="22"/>
        <v>0</v>
      </c>
      <c r="L78" s="1">
        <f t="shared" si="23"/>
        <v>0</v>
      </c>
      <c r="M78" s="1">
        <f t="shared" si="24"/>
        <v>0</v>
      </c>
      <c r="N78" s="1">
        <f t="shared" si="25"/>
        <v>0</v>
      </c>
      <c r="O78" s="28">
        <f t="shared" si="26"/>
        <v>0</v>
      </c>
    </row>
    <row r="79" spans="1:15" s="9" customFormat="1" ht="72.75" customHeight="1" x14ac:dyDescent="0.25">
      <c r="A79" s="27">
        <v>66</v>
      </c>
      <c r="B79" s="33" t="s">
        <v>146</v>
      </c>
      <c r="C79" s="13"/>
      <c r="D79" s="10">
        <v>1</v>
      </c>
      <c r="E79" s="14" t="s">
        <v>157</v>
      </c>
      <c r="F79" s="64"/>
      <c r="G79" s="12"/>
      <c r="H79" s="1">
        <f t="shared" si="20"/>
        <v>0</v>
      </c>
      <c r="I79" s="12"/>
      <c r="J79" s="1">
        <f t="shared" si="21"/>
        <v>0</v>
      </c>
      <c r="K79" s="1">
        <f t="shared" si="22"/>
        <v>0</v>
      </c>
      <c r="L79" s="1">
        <f t="shared" si="23"/>
        <v>0</v>
      </c>
      <c r="M79" s="1">
        <f t="shared" si="24"/>
        <v>0</v>
      </c>
      <c r="N79" s="1">
        <f t="shared" si="25"/>
        <v>0</v>
      </c>
      <c r="O79" s="28">
        <f t="shared" si="26"/>
        <v>0</v>
      </c>
    </row>
    <row r="80" spans="1:15" s="9" customFormat="1" ht="75.75" customHeight="1" x14ac:dyDescent="0.25">
      <c r="A80" s="27">
        <v>67</v>
      </c>
      <c r="B80" s="33" t="s">
        <v>147</v>
      </c>
      <c r="C80" s="13"/>
      <c r="D80" s="10">
        <v>1</v>
      </c>
      <c r="E80" s="14" t="s">
        <v>157</v>
      </c>
      <c r="F80" s="64"/>
      <c r="G80" s="12"/>
      <c r="H80" s="1">
        <f t="shared" si="20"/>
        <v>0</v>
      </c>
      <c r="I80" s="12"/>
      <c r="J80" s="1">
        <f t="shared" si="21"/>
        <v>0</v>
      </c>
      <c r="K80" s="1">
        <f t="shared" si="22"/>
        <v>0</v>
      </c>
      <c r="L80" s="1">
        <f t="shared" si="23"/>
        <v>0</v>
      </c>
      <c r="M80" s="1">
        <f t="shared" si="24"/>
        <v>0</v>
      </c>
      <c r="N80" s="1">
        <f t="shared" si="25"/>
        <v>0</v>
      </c>
      <c r="O80" s="28">
        <f t="shared" si="26"/>
        <v>0</v>
      </c>
    </row>
    <row r="81" spans="1:15" s="9" customFormat="1" ht="51" customHeight="1" x14ac:dyDescent="0.25">
      <c r="A81" s="27">
        <v>68</v>
      </c>
      <c r="B81" s="33" t="s">
        <v>148</v>
      </c>
      <c r="C81" s="13"/>
      <c r="D81" s="10">
        <v>1</v>
      </c>
      <c r="E81" s="14" t="s">
        <v>157</v>
      </c>
      <c r="F81" s="64"/>
      <c r="G81" s="12"/>
      <c r="H81" s="1">
        <f t="shared" si="20"/>
        <v>0</v>
      </c>
      <c r="I81" s="12"/>
      <c r="J81" s="1">
        <f t="shared" si="21"/>
        <v>0</v>
      </c>
      <c r="K81" s="1">
        <f t="shared" si="22"/>
        <v>0</v>
      </c>
      <c r="L81" s="1">
        <f t="shared" si="23"/>
        <v>0</v>
      </c>
      <c r="M81" s="1">
        <f t="shared" si="24"/>
        <v>0</v>
      </c>
      <c r="N81" s="1">
        <f t="shared" si="25"/>
        <v>0</v>
      </c>
      <c r="O81" s="28">
        <f t="shared" si="26"/>
        <v>0</v>
      </c>
    </row>
    <row r="82" spans="1:15" s="9" customFormat="1" ht="51" customHeight="1" x14ac:dyDescent="0.25">
      <c r="A82" s="27">
        <v>69</v>
      </c>
      <c r="B82" s="33" t="s">
        <v>149</v>
      </c>
      <c r="C82" s="13"/>
      <c r="D82" s="10">
        <v>1</v>
      </c>
      <c r="E82" s="14" t="s">
        <v>157</v>
      </c>
      <c r="F82" s="64"/>
      <c r="G82" s="12"/>
      <c r="H82" s="1">
        <f t="shared" si="20"/>
        <v>0</v>
      </c>
      <c r="I82" s="12"/>
      <c r="J82" s="1">
        <f t="shared" si="21"/>
        <v>0</v>
      </c>
      <c r="K82" s="1">
        <f t="shared" si="22"/>
        <v>0</v>
      </c>
      <c r="L82" s="1">
        <f t="shared" si="23"/>
        <v>0</v>
      </c>
      <c r="M82" s="1">
        <f t="shared" si="24"/>
        <v>0</v>
      </c>
      <c r="N82" s="1">
        <f t="shared" si="25"/>
        <v>0</v>
      </c>
      <c r="O82" s="28">
        <f t="shared" si="26"/>
        <v>0</v>
      </c>
    </row>
    <row r="83" spans="1:15" s="9" customFormat="1" ht="51" customHeight="1" x14ac:dyDescent="0.25">
      <c r="A83" s="27">
        <v>70</v>
      </c>
      <c r="B83" s="33" t="s">
        <v>150</v>
      </c>
      <c r="C83" s="13"/>
      <c r="D83" s="10">
        <v>50</v>
      </c>
      <c r="E83" s="14" t="s">
        <v>157</v>
      </c>
      <c r="F83" s="64"/>
      <c r="G83" s="12"/>
      <c r="H83" s="1">
        <f t="shared" si="20"/>
        <v>0</v>
      </c>
      <c r="I83" s="12"/>
      <c r="J83" s="1">
        <f t="shared" si="21"/>
        <v>0</v>
      </c>
      <c r="K83" s="1">
        <f t="shared" si="22"/>
        <v>0</v>
      </c>
      <c r="L83" s="1">
        <f t="shared" si="23"/>
        <v>0</v>
      </c>
      <c r="M83" s="1">
        <f t="shared" si="24"/>
        <v>0</v>
      </c>
      <c r="N83" s="1">
        <f t="shared" si="25"/>
        <v>0</v>
      </c>
      <c r="O83" s="28">
        <f t="shared" si="26"/>
        <v>0</v>
      </c>
    </row>
    <row r="84" spans="1:15" s="9" customFormat="1" ht="51" customHeight="1" x14ac:dyDescent="0.25">
      <c r="A84" s="27">
        <v>71</v>
      </c>
      <c r="B84" s="33" t="s">
        <v>151</v>
      </c>
      <c r="C84" s="13"/>
      <c r="D84" s="10">
        <v>5</v>
      </c>
      <c r="E84" s="14" t="s">
        <v>161</v>
      </c>
      <c r="F84" s="64"/>
      <c r="G84" s="12"/>
      <c r="H84" s="1">
        <f t="shared" si="20"/>
        <v>0</v>
      </c>
      <c r="I84" s="12"/>
      <c r="J84" s="1">
        <f t="shared" si="21"/>
        <v>0</v>
      </c>
      <c r="K84" s="1">
        <f t="shared" si="22"/>
        <v>0</v>
      </c>
      <c r="L84" s="1">
        <f t="shared" si="23"/>
        <v>0</v>
      </c>
      <c r="M84" s="1">
        <f t="shared" si="24"/>
        <v>0</v>
      </c>
      <c r="N84" s="1">
        <f t="shared" si="25"/>
        <v>0</v>
      </c>
      <c r="O84" s="28">
        <f t="shared" si="26"/>
        <v>0</v>
      </c>
    </row>
    <row r="85" spans="1:15" s="9" customFormat="1" ht="51" customHeight="1" x14ac:dyDescent="0.25">
      <c r="A85" s="27">
        <v>72</v>
      </c>
      <c r="B85" s="33" t="s">
        <v>152</v>
      </c>
      <c r="C85" s="13"/>
      <c r="D85" s="10">
        <v>2</v>
      </c>
      <c r="E85" s="14" t="s">
        <v>161</v>
      </c>
      <c r="F85" s="64"/>
      <c r="G85" s="12"/>
      <c r="H85" s="1">
        <f t="shared" si="20"/>
        <v>0</v>
      </c>
      <c r="I85" s="12"/>
      <c r="J85" s="1">
        <f t="shared" si="21"/>
        <v>0</v>
      </c>
      <c r="K85" s="1">
        <f t="shared" si="22"/>
        <v>0</v>
      </c>
      <c r="L85" s="1">
        <f t="shared" si="23"/>
        <v>0</v>
      </c>
      <c r="M85" s="1">
        <f t="shared" si="24"/>
        <v>0</v>
      </c>
      <c r="N85" s="1">
        <f t="shared" si="25"/>
        <v>0</v>
      </c>
      <c r="O85" s="28">
        <f t="shared" si="26"/>
        <v>0</v>
      </c>
    </row>
    <row r="86" spans="1:15" s="9" customFormat="1" ht="51" customHeight="1" x14ac:dyDescent="0.25">
      <c r="A86" s="27">
        <v>73</v>
      </c>
      <c r="B86" s="33" t="s">
        <v>153</v>
      </c>
      <c r="C86" s="13"/>
      <c r="D86" s="10">
        <v>20</v>
      </c>
      <c r="E86" s="14" t="s">
        <v>157</v>
      </c>
      <c r="F86" s="64"/>
      <c r="G86" s="12"/>
      <c r="H86" s="1">
        <f t="shared" ref="H86:H89" si="27">+ROUND(F86*G86,0)</f>
        <v>0</v>
      </c>
      <c r="I86" s="12"/>
      <c r="J86" s="1">
        <f t="shared" ref="J86:J89" si="28">ROUND(F86*I86,0)</f>
        <v>0</v>
      </c>
      <c r="K86" s="1">
        <f t="shared" ref="K86:K89" si="29">ROUND(F86+H86+J86,0)</f>
        <v>0</v>
      </c>
      <c r="L86" s="1">
        <f t="shared" ref="L86:L89" si="30">ROUND(F86*D86,0)</f>
        <v>0</v>
      </c>
      <c r="M86" s="1">
        <f t="shared" ref="M86:M89" si="31">ROUND(L86*G86,0)</f>
        <v>0</v>
      </c>
      <c r="N86" s="1">
        <f t="shared" ref="N86:N89" si="32">ROUND(L86*I86,0)</f>
        <v>0</v>
      </c>
      <c r="O86" s="28">
        <f t="shared" ref="O86:O89" si="33">ROUND(L86+N86+M86,0)</f>
        <v>0</v>
      </c>
    </row>
    <row r="87" spans="1:15" s="9" customFormat="1" ht="51" customHeight="1" x14ac:dyDescent="0.25">
      <c r="A87" s="27">
        <v>74</v>
      </c>
      <c r="B87" s="33" t="s">
        <v>154</v>
      </c>
      <c r="C87" s="13"/>
      <c r="D87" s="10">
        <v>10</v>
      </c>
      <c r="E87" s="14" t="s">
        <v>157</v>
      </c>
      <c r="F87" s="64"/>
      <c r="G87" s="12"/>
      <c r="H87" s="1">
        <f t="shared" si="27"/>
        <v>0</v>
      </c>
      <c r="I87" s="12"/>
      <c r="J87" s="1">
        <f t="shared" si="28"/>
        <v>0</v>
      </c>
      <c r="K87" s="1">
        <f t="shared" si="29"/>
        <v>0</v>
      </c>
      <c r="L87" s="1">
        <f t="shared" si="30"/>
        <v>0</v>
      </c>
      <c r="M87" s="1">
        <f t="shared" si="31"/>
        <v>0</v>
      </c>
      <c r="N87" s="1">
        <f t="shared" si="32"/>
        <v>0</v>
      </c>
      <c r="O87" s="28">
        <f t="shared" si="33"/>
        <v>0</v>
      </c>
    </row>
    <row r="88" spans="1:15" s="9" customFormat="1" ht="51" customHeight="1" x14ac:dyDescent="0.25">
      <c r="A88" s="27">
        <v>75</v>
      </c>
      <c r="B88" s="33" t="s">
        <v>155</v>
      </c>
      <c r="C88" s="13"/>
      <c r="D88" s="10">
        <v>20</v>
      </c>
      <c r="E88" s="14" t="s">
        <v>157</v>
      </c>
      <c r="F88" s="64"/>
      <c r="G88" s="12"/>
      <c r="H88" s="1">
        <f t="shared" si="27"/>
        <v>0</v>
      </c>
      <c r="I88" s="12"/>
      <c r="J88" s="1">
        <f t="shared" si="28"/>
        <v>0</v>
      </c>
      <c r="K88" s="1">
        <f t="shared" si="29"/>
        <v>0</v>
      </c>
      <c r="L88" s="1">
        <f t="shared" si="30"/>
        <v>0</v>
      </c>
      <c r="M88" s="1">
        <f t="shared" si="31"/>
        <v>0</v>
      </c>
      <c r="N88" s="1">
        <f t="shared" si="32"/>
        <v>0</v>
      </c>
      <c r="O88" s="28">
        <f t="shared" si="33"/>
        <v>0</v>
      </c>
    </row>
    <row r="89" spans="1:15" s="9" customFormat="1" ht="48" customHeight="1" thickBot="1" x14ac:dyDescent="0.3">
      <c r="A89" s="27">
        <v>76</v>
      </c>
      <c r="B89" s="41" t="s">
        <v>156</v>
      </c>
      <c r="C89" s="29"/>
      <c r="D89" s="30">
        <v>20</v>
      </c>
      <c r="E89" s="31" t="s">
        <v>157</v>
      </c>
      <c r="F89" s="65"/>
      <c r="G89" s="32"/>
      <c r="H89" s="1">
        <f t="shared" si="27"/>
        <v>0</v>
      </c>
      <c r="I89" s="12"/>
      <c r="J89" s="1">
        <f t="shared" si="28"/>
        <v>0</v>
      </c>
      <c r="K89" s="1">
        <f t="shared" si="29"/>
        <v>0</v>
      </c>
      <c r="L89" s="1">
        <f t="shared" si="30"/>
        <v>0</v>
      </c>
      <c r="M89" s="1">
        <f t="shared" si="31"/>
        <v>0</v>
      </c>
      <c r="N89" s="1">
        <f t="shared" si="32"/>
        <v>0</v>
      </c>
      <c r="O89" s="28">
        <f t="shared" si="33"/>
        <v>0</v>
      </c>
    </row>
    <row r="90" spans="1:15" s="9" customFormat="1" ht="42" customHeight="1" thickBot="1" x14ac:dyDescent="0.3">
      <c r="A90" s="99" t="s">
        <v>26</v>
      </c>
      <c r="B90" s="100"/>
      <c r="C90" s="100"/>
      <c r="D90" s="100"/>
      <c r="E90" s="100"/>
      <c r="F90" s="100"/>
      <c r="G90" s="100"/>
      <c r="H90" s="100"/>
      <c r="I90" s="100"/>
      <c r="J90" s="100"/>
      <c r="K90" s="100"/>
      <c r="L90" s="111" t="s">
        <v>27</v>
      </c>
      <c r="M90" s="112"/>
      <c r="N90" s="112"/>
      <c r="O90" s="42">
        <f>SUMIF(G:G,0%,L:L)+SUMIF(G:G,"",L:L)</f>
        <v>0</v>
      </c>
    </row>
    <row r="91" spans="1:15" s="9" customFormat="1" ht="39" customHeight="1" x14ac:dyDescent="0.25">
      <c r="A91" s="83" t="s">
        <v>78</v>
      </c>
      <c r="B91" s="84"/>
      <c r="C91" s="84"/>
      <c r="D91" s="84"/>
      <c r="E91" s="84"/>
      <c r="F91" s="84"/>
      <c r="G91" s="84"/>
      <c r="H91" s="84"/>
      <c r="I91" s="84"/>
      <c r="J91" s="84"/>
      <c r="K91" s="85"/>
      <c r="L91" s="105" t="s">
        <v>28</v>
      </c>
      <c r="M91" s="106"/>
      <c r="N91" s="106"/>
      <c r="O91" s="43">
        <f>SUMIF(G:G,5%,L:L)</f>
        <v>0</v>
      </c>
    </row>
    <row r="92" spans="1:15" s="9" customFormat="1" ht="30" customHeight="1" x14ac:dyDescent="0.25">
      <c r="A92" s="86"/>
      <c r="B92" s="87"/>
      <c r="C92" s="87"/>
      <c r="D92" s="87"/>
      <c r="E92" s="87"/>
      <c r="F92" s="87"/>
      <c r="G92" s="87"/>
      <c r="H92" s="87"/>
      <c r="I92" s="87"/>
      <c r="J92" s="87"/>
      <c r="K92" s="88"/>
      <c r="L92" s="105" t="s">
        <v>29</v>
      </c>
      <c r="M92" s="106"/>
      <c r="N92" s="106"/>
      <c r="O92" s="43">
        <f>SUMIF(G:G,19%,L:L)</f>
        <v>0</v>
      </c>
    </row>
    <row r="93" spans="1:15" s="9" customFormat="1" ht="30" customHeight="1" x14ac:dyDescent="0.25">
      <c r="A93" s="86"/>
      <c r="B93" s="87"/>
      <c r="C93" s="87"/>
      <c r="D93" s="87"/>
      <c r="E93" s="87"/>
      <c r="F93" s="87"/>
      <c r="G93" s="87"/>
      <c r="H93" s="87"/>
      <c r="I93" s="87"/>
      <c r="J93" s="87"/>
      <c r="K93" s="88"/>
      <c r="L93" s="107" t="s">
        <v>22</v>
      </c>
      <c r="M93" s="108"/>
      <c r="N93" s="108"/>
      <c r="O93" s="44">
        <f>SUM(O90:O92)</f>
        <v>0</v>
      </c>
    </row>
    <row r="94" spans="1:15" s="9" customFormat="1" ht="30" customHeight="1" x14ac:dyDescent="0.25">
      <c r="A94" s="86"/>
      <c r="B94" s="87"/>
      <c r="C94" s="87"/>
      <c r="D94" s="87"/>
      <c r="E94" s="87"/>
      <c r="F94" s="87"/>
      <c r="G94" s="87"/>
      <c r="H94" s="87"/>
      <c r="I94" s="87"/>
      <c r="J94" s="87"/>
      <c r="K94" s="88"/>
      <c r="L94" s="109" t="s">
        <v>30</v>
      </c>
      <c r="M94" s="110"/>
      <c r="N94" s="110"/>
      <c r="O94" s="45">
        <f>SUMIF(G:G,5%,M:M)</f>
        <v>0</v>
      </c>
    </row>
    <row r="95" spans="1:15" s="9" customFormat="1" ht="30" customHeight="1" x14ac:dyDescent="0.25">
      <c r="A95" s="86"/>
      <c r="B95" s="87"/>
      <c r="C95" s="87"/>
      <c r="D95" s="87"/>
      <c r="E95" s="87"/>
      <c r="F95" s="87"/>
      <c r="G95" s="87"/>
      <c r="H95" s="87"/>
      <c r="I95" s="87"/>
      <c r="J95" s="87"/>
      <c r="K95" s="88"/>
      <c r="L95" s="109" t="s">
        <v>31</v>
      </c>
      <c r="M95" s="110"/>
      <c r="N95" s="110"/>
      <c r="O95" s="45">
        <f>SUMIF(G:G,19%,M:M)</f>
        <v>0</v>
      </c>
    </row>
    <row r="96" spans="1:15" s="9" customFormat="1" ht="30" customHeight="1" x14ac:dyDescent="0.25">
      <c r="A96" s="86"/>
      <c r="B96" s="87"/>
      <c r="C96" s="87"/>
      <c r="D96" s="87"/>
      <c r="E96" s="87"/>
      <c r="F96" s="87"/>
      <c r="G96" s="87"/>
      <c r="H96" s="87"/>
      <c r="I96" s="87"/>
      <c r="J96" s="87"/>
      <c r="K96" s="88"/>
      <c r="L96" s="107" t="s">
        <v>32</v>
      </c>
      <c r="M96" s="108"/>
      <c r="N96" s="108"/>
      <c r="O96" s="44">
        <f>SUM(O94:O95)</f>
        <v>0</v>
      </c>
    </row>
    <row r="97" spans="1:17" s="9" customFormat="1" ht="30" customHeight="1" x14ac:dyDescent="0.25">
      <c r="A97" s="86"/>
      <c r="B97" s="87"/>
      <c r="C97" s="87"/>
      <c r="D97" s="87"/>
      <c r="E97" s="87"/>
      <c r="F97" s="87"/>
      <c r="G97" s="87"/>
      <c r="H97" s="87"/>
      <c r="I97" s="87"/>
      <c r="J97" s="87"/>
      <c r="K97" s="88"/>
      <c r="L97" s="105" t="s">
        <v>33</v>
      </c>
      <c r="M97" s="106"/>
      <c r="N97" s="106"/>
      <c r="O97" s="43">
        <f>SUMIF(I:I,8%,N:N)</f>
        <v>0</v>
      </c>
    </row>
    <row r="98" spans="1:17" s="9" customFormat="1" ht="37.5" customHeight="1" x14ac:dyDescent="0.25">
      <c r="A98" s="86"/>
      <c r="B98" s="87"/>
      <c r="C98" s="87"/>
      <c r="D98" s="87"/>
      <c r="E98" s="87"/>
      <c r="F98" s="87"/>
      <c r="G98" s="87"/>
      <c r="H98" s="87"/>
      <c r="I98" s="87"/>
      <c r="J98" s="87"/>
      <c r="K98" s="88"/>
      <c r="L98" s="103" t="s">
        <v>34</v>
      </c>
      <c r="M98" s="104"/>
      <c r="N98" s="104"/>
      <c r="O98" s="44">
        <f>SUM(O97)</f>
        <v>0</v>
      </c>
    </row>
    <row r="99" spans="1:17" s="9" customFormat="1" ht="32.25" customHeight="1" thickBot="1" x14ac:dyDescent="0.3">
      <c r="A99" s="89"/>
      <c r="B99" s="90"/>
      <c r="C99" s="90"/>
      <c r="D99" s="90"/>
      <c r="E99" s="90"/>
      <c r="F99" s="90"/>
      <c r="G99" s="90"/>
      <c r="H99" s="90"/>
      <c r="I99" s="90"/>
      <c r="J99" s="90"/>
      <c r="K99" s="91"/>
      <c r="L99" s="101" t="s">
        <v>35</v>
      </c>
      <c r="M99" s="102"/>
      <c r="N99" s="102"/>
      <c r="O99" s="46">
        <f>+O93+O96+O98</f>
        <v>0</v>
      </c>
    </row>
    <row r="101" spans="1:17" ht="50.1" customHeight="1" thickBot="1" x14ac:dyDescent="0.3">
      <c r="B101" s="92"/>
      <c r="C101" s="92"/>
    </row>
    <row r="102" spans="1:17" x14ac:dyDescent="0.25">
      <c r="B102" s="70" t="s">
        <v>36</v>
      </c>
      <c r="C102" s="70"/>
    </row>
    <row r="103" spans="1:17" ht="15" customHeight="1" x14ac:dyDescent="0.25">
      <c r="M103" s="48"/>
      <c r="N103" s="49"/>
      <c r="O103" s="50"/>
    </row>
    <row r="104" spans="1:17" ht="15.75" customHeight="1" x14ac:dyDescent="0.25">
      <c r="M104" s="48"/>
      <c r="N104" s="49"/>
      <c r="O104" s="50"/>
    </row>
    <row r="105" spans="1:17" ht="15" customHeight="1" x14ac:dyDescent="0.25">
      <c r="A105" s="11" t="s">
        <v>37</v>
      </c>
      <c r="M105" s="48"/>
      <c r="N105" s="49"/>
      <c r="O105" s="50"/>
    </row>
    <row r="106" spans="1:17" x14ac:dyDescent="0.25">
      <c r="A106" s="69" t="s">
        <v>38</v>
      </c>
      <c r="B106" s="69"/>
      <c r="C106" s="69"/>
      <c r="D106" s="69"/>
      <c r="E106" s="69"/>
      <c r="F106" s="69"/>
      <c r="G106" s="69"/>
      <c r="H106" s="69"/>
      <c r="I106" s="69"/>
      <c r="J106" s="69"/>
      <c r="K106" s="69"/>
      <c r="L106" s="69"/>
      <c r="M106" s="69"/>
      <c r="N106" s="69"/>
      <c r="O106" s="69"/>
      <c r="P106" s="2"/>
      <c r="Q106" s="2"/>
    </row>
    <row r="107" spans="1:17" ht="15" customHeight="1" x14ac:dyDescent="0.25">
      <c r="A107" s="68" t="s">
        <v>39</v>
      </c>
      <c r="B107" s="68"/>
      <c r="C107" s="68"/>
      <c r="D107" s="68"/>
      <c r="E107" s="68"/>
      <c r="F107" s="68"/>
      <c r="G107" s="68"/>
      <c r="H107" s="68"/>
      <c r="I107" s="68"/>
      <c r="J107" s="68"/>
      <c r="K107" s="68"/>
      <c r="L107" s="68"/>
      <c r="M107" s="68"/>
      <c r="N107" s="68"/>
      <c r="O107" s="68"/>
      <c r="P107" s="47"/>
      <c r="Q107" s="47"/>
    </row>
    <row r="108" spans="1:17" x14ac:dyDescent="0.25">
      <c r="A108" s="67" t="s">
        <v>40</v>
      </c>
      <c r="B108" s="67"/>
      <c r="C108" s="67"/>
      <c r="D108" s="67"/>
      <c r="E108" s="67"/>
      <c r="F108" s="67"/>
      <c r="G108" s="67"/>
      <c r="H108" s="67"/>
      <c r="I108" s="67"/>
      <c r="J108" s="67"/>
      <c r="K108" s="67"/>
      <c r="L108" s="67"/>
      <c r="M108" s="67"/>
      <c r="N108" s="67"/>
      <c r="O108" s="67"/>
      <c r="P108" s="5"/>
      <c r="Q108" s="5"/>
    </row>
    <row r="109" spans="1:17" x14ac:dyDescent="0.25">
      <c r="A109" s="67" t="s">
        <v>41</v>
      </c>
      <c r="B109" s="67"/>
      <c r="C109" s="67"/>
      <c r="D109" s="67"/>
      <c r="E109" s="67"/>
      <c r="F109" s="67"/>
      <c r="G109" s="67"/>
      <c r="H109" s="67"/>
      <c r="I109" s="67"/>
      <c r="J109" s="67"/>
      <c r="K109" s="67"/>
      <c r="L109" s="67"/>
      <c r="M109" s="67"/>
      <c r="N109" s="67"/>
      <c r="O109" s="67"/>
      <c r="P109" s="5"/>
      <c r="Q109" s="5"/>
    </row>
    <row r="110" spans="1:17" x14ac:dyDescent="0.25">
      <c r="K110" s="2"/>
      <c r="L110" s="2"/>
      <c r="M110" s="2"/>
      <c r="N110" s="2"/>
    </row>
    <row r="152" spans="11:15" s="2" customFormat="1" x14ac:dyDescent="0.25">
      <c r="K152" s="4"/>
      <c r="L152" s="4"/>
      <c r="M152" s="4"/>
      <c r="N152" s="4"/>
      <c r="O152" s="4"/>
    </row>
    <row r="153" spans="11:15" s="2" customFormat="1" x14ac:dyDescent="0.25">
      <c r="K153" s="4"/>
      <c r="L153" s="4"/>
      <c r="M153" s="4"/>
      <c r="N153" s="4"/>
      <c r="O153" s="4"/>
    </row>
    <row r="154" spans="11:15" s="2" customFormat="1" x14ac:dyDescent="0.25">
      <c r="K154" s="4"/>
      <c r="L154" s="4"/>
      <c r="M154" s="4"/>
      <c r="N154" s="4"/>
      <c r="O154" s="4"/>
    </row>
    <row r="155" spans="11:15" s="2" customFormat="1" x14ac:dyDescent="0.25">
      <c r="K155" s="4"/>
      <c r="L155" s="4"/>
      <c r="M155" s="4"/>
      <c r="N155" s="4"/>
      <c r="O155" s="4"/>
    </row>
  </sheetData>
  <sheetProtection selectLockedCells="1"/>
  <mergeCells count="35">
    <mergeCell ref="L94:N94"/>
    <mergeCell ref="L93:N93"/>
    <mergeCell ref="L92:N92"/>
    <mergeCell ref="L91:N91"/>
    <mergeCell ref="L90:N90"/>
    <mergeCell ref="L99:N99"/>
    <mergeCell ref="L98:N98"/>
    <mergeCell ref="L97:N97"/>
    <mergeCell ref="L96:N96"/>
    <mergeCell ref="L95:N95"/>
    <mergeCell ref="A91:K99"/>
    <mergeCell ref="F9:I9"/>
    <mergeCell ref="B101:C101"/>
    <mergeCell ref="A9:B11"/>
    <mergeCell ref="D9:E9"/>
    <mergeCell ref="D11:E11"/>
    <mergeCell ref="A90:K90"/>
    <mergeCell ref="M11:N11"/>
    <mergeCell ref="M9:N9"/>
    <mergeCell ref="K9:L9"/>
    <mergeCell ref="K11:L11"/>
    <mergeCell ref="F11:I11"/>
    <mergeCell ref="A2:A5"/>
    <mergeCell ref="B2:M2"/>
    <mergeCell ref="N2:O2"/>
    <mergeCell ref="B3:M3"/>
    <mergeCell ref="N3:O3"/>
    <mergeCell ref="B4:M5"/>
    <mergeCell ref="N4:O4"/>
    <mergeCell ref="N5:O5"/>
    <mergeCell ref="A109:O109"/>
    <mergeCell ref="A108:O108"/>
    <mergeCell ref="A107:O107"/>
    <mergeCell ref="A106:O106"/>
    <mergeCell ref="B102:C102"/>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89"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rowBreaks count="1" manualBreakCount="1">
    <brk id="45"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4000000}">
          <x14:formula1>
            <xm:f>Cálculos!$D$7:$D$9</xm:f>
          </x14:formula1>
          <xm:sqref>G88:G89</xm:sqref>
        </x14:dataValidation>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G14:G87</xm:sqref>
        </x14:dataValidation>
        <x14:dataValidation type="list" allowBlank="1" showInputMessage="1" showErrorMessage="1" xr:uid="{00000000-0002-0000-0000-000008000000}">
          <x14:formula1>
            <xm:f>Cálculos!$F$7:$F$8</xm:f>
          </x14:formula1>
          <xm:sqref>I14:I89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6" bestFit="1" customWidth="1"/>
    <col min="6" max="6" width="15" style="40" bestFit="1" customWidth="1"/>
  </cols>
  <sheetData>
    <row r="6" spans="2:6" x14ac:dyDescent="0.25">
      <c r="B6" s="15" t="s">
        <v>9</v>
      </c>
      <c r="D6" s="34" t="s">
        <v>42</v>
      </c>
      <c r="F6" s="37" t="s">
        <v>43</v>
      </c>
    </row>
    <row r="7" spans="2:6" x14ac:dyDescent="0.25">
      <c r="B7" s="2" t="s">
        <v>44</v>
      </c>
      <c r="D7" s="35">
        <v>0</v>
      </c>
      <c r="F7" s="38">
        <v>0.08</v>
      </c>
    </row>
    <row r="8" spans="2:6" x14ac:dyDescent="0.25">
      <c r="B8" s="2" t="s">
        <v>45</v>
      </c>
      <c r="D8" s="35">
        <v>0.05</v>
      </c>
      <c r="F8" s="39">
        <v>0</v>
      </c>
    </row>
    <row r="9" spans="2:6" x14ac:dyDescent="0.25">
      <c r="B9" s="2" t="s">
        <v>46</v>
      </c>
      <c r="D9" s="35">
        <v>0.19</v>
      </c>
    </row>
    <row r="10" spans="2:6" x14ac:dyDescent="0.25">
      <c r="D10"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33"/>
      <c r="C2" s="133"/>
      <c r="D2" s="124" t="s">
        <v>0</v>
      </c>
      <c r="E2" s="126"/>
      <c r="F2" s="126"/>
      <c r="G2" s="126"/>
      <c r="H2" s="125"/>
      <c r="I2" s="124" t="s">
        <v>1</v>
      </c>
      <c r="J2" s="125"/>
      <c r="K2" s="62"/>
    </row>
    <row r="3" spans="2:11" ht="15" customHeight="1" x14ac:dyDescent="0.25">
      <c r="B3" s="133"/>
      <c r="C3" s="133"/>
      <c r="D3" s="124" t="s">
        <v>2</v>
      </c>
      <c r="E3" s="126"/>
      <c r="F3" s="126"/>
      <c r="G3" s="126"/>
      <c r="H3" s="125"/>
      <c r="I3" s="124" t="s">
        <v>77</v>
      </c>
      <c r="J3" s="125"/>
      <c r="K3" s="61"/>
    </row>
    <row r="4" spans="2:11" ht="15" customHeight="1" x14ac:dyDescent="0.25">
      <c r="B4" s="133"/>
      <c r="C4" s="133"/>
      <c r="D4" s="127" t="s">
        <v>3</v>
      </c>
      <c r="E4" s="128"/>
      <c r="F4" s="128"/>
      <c r="G4" s="128"/>
      <c r="H4" s="129"/>
      <c r="I4" s="124" t="s">
        <v>79</v>
      </c>
      <c r="J4" s="125"/>
      <c r="K4" s="61"/>
    </row>
    <row r="5" spans="2:11" ht="15" customHeight="1" x14ac:dyDescent="0.25">
      <c r="B5" s="133"/>
      <c r="C5" s="133"/>
      <c r="D5" s="130"/>
      <c r="E5" s="131"/>
      <c r="F5" s="131"/>
      <c r="G5" s="131"/>
      <c r="H5" s="132"/>
      <c r="I5" s="124" t="s">
        <v>47</v>
      </c>
      <c r="J5" s="125"/>
      <c r="K5" s="61"/>
    </row>
    <row r="6" spans="2:11" x14ac:dyDescent="0.25">
      <c r="K6" s="53"/>
    </row>
    <row r="7" spans="2:11" ht="15.75" customHeight="1" x14ac:dyDescent="0.25">
      <c r="B7" s="122" t="s">
        <v>48</v>
      </c>
      <c r="C7" s="122"/>
      <c r="D7" s="122"/>
      <c r="E7" s="122"/>
      <c r="F7" s="122"/>
      <c r="G7" s="122"/>
      <c r="H7" s="122"/>
      <c r="I7" s="122"/>
      <c r="J7" s="122"/>
      <c r="K7" s="58"/>
    </row>
    <row r="8" spans="2:11" ht="15.75" customHeight="1" x14ac:dyDescent="0.25">
      <c r="B8" s="119" t="s">
        <v>49</v>
      </c>
      <c r="C8" s="119" t="s">
        <v>50</v>
      </c>
      <c r="D8" s="119"/>
      <c r="E8" s="119"/>
      <c r="F8" s="119"/>
      <c r="G8" s="122" t="s">
        <v>51</v>
      </c>
      <c r="H8" s="122"/>
      <c r="I8" s="122"/>
      <c r="J8" s="122"/>
      <c r="K8" s="58"/>
    </row>
    <row r="9" spans="2:11" ht="15.75" customHeight="1" x14ac:dyDescent="0.25">
      <c r="B9" s="119"/>
      <c r="C9" s="57" t="s">
        <v>52</v>
      </c>
      <c r="D9" s="57" t="s">
        <v>53</v>
      </c>
      <c r="E9" s="119" t="s">
        <v>54</v>
      </c>
      <c r="F9" s="119"/>
      <c r="G9" s="122"/>
      <c r="H9" s="122"/>
      <c r="I9" s="122"/>
      <c r="J9" s="122"/>
      <c r="K9" s="58"/>
    </row>
    <row r="10" spans="2:11" ht="15.75" customHeight="1" x14ac:dyDescent="0.25">
      <c r="B10" s="55">
        <v>1</v>
      </c>
      <c r="C10" s="55">
        <v>2021</v>
      </c>
      <c r="D10" s="55">
        <v>5</v>
      </c>
      <c r="E10" s="120">
        <v>24</v>
      </c>
      <c r="F10" s="120"/>
      <c r="G10" s="134" t="s">
        <v>55</v>
      </c>
      <c r="H10" s="134"/>
      <c r="I10" s="134"/>
      <c r="J10" s="134"/>
      <c r="K10" s="60"/>
    </row>
    <row r="11" spans="2:11" ht="57.75" customHeight="1" x14ac:dyDescent="0.25">
      <c r="B11" s="55">
        <v>2</v>
      </c>
      <c r="C11" s="55">
        <v>2022</v>
      </c>
      <c r="D11" s="55">
        <v>5</v>
      </c>
      <c r="E11" s="113">
        <v>31</v>
      </c>
      <c r="F11" s="114"/>
      <c r="G11" s="115" t="s">
        <v>56</v>
      </c>
      <c r="H11" s="116"/>
      <c r="I11" s="116"/>
      <c r="J11" s="117"/>
      <c r="K11" s="60"/>
    </row>
    <row r="12" spans="2:11" ht="82.5" customHeight="1" x14ac:dyDescent="0.25">
      <c r="B12" s="55">
        <v>3</v>
      </c>
      <c r="C12" s="55">
        <v>2022</v>
      </c>
      <c r="D12" s="55">
        <v>7</v>
      </c>
      <c r="E12" s="113">
        <v>27</v>
      </c>
      <c r="F12" s="114"/>
      <c r="G12" s="115" t="s">
        <v>57</v>
      </c>
      <c r="H12" s="116"/>
      <c r="I12" s="116"/>
      <c r="J12" s="117"/>
      <c r="K12" s="60"/>
    </row>
    <row r="13" spans="2:11" ht="100.5" customHeight="1" x14ac:dyDescent="0.25">
      <c r="B13" s="55">
        <v>4</v>
      </c>
      <c r="C13" s="55">
        <v>2023</v>
      </c>
      <c r="D13" s="55">
        <v>11</v>
      </c>
      <c r="E13" s="113">
        <v>30</v>
      </c>
      <c r="F13" s="114"/>
      <c r="G13" s="115" t="s">
        <v>72</v>
      </c>
      <c r="H13" s="116"/>
      <c r="I13" s="116"/>
      <c r="J13" s="117"/>
      <c r="K13" s="60"/>
    </row>
    <row r="14" spans="2:11" ht="70.5" customHeight="1" x14ac:dyDescent="0.25">
      <c r="B14" s="55">
        <v>5</v>
      </c>
      <c r="C14" s="55">
        <v>2024</v>
      </c>
      <c r="D14" s="63" t="s">
        <v>71</v>
      </c>
      <c r="E14" s="113">
        <v>27</v>
      </c>
      <c r="F14" s="114"/>
      <c r="G14" s="115" t="s">
        <v>73</v>
      </c>
      <c r="H14" s="116"/>
      <c r="I14" s="116"/>
      <c r="J14" s="117"/>
      <c r="K14" s="60"/>
    </row>
    <row r="15" spans="2:11" ht="76.5" customHeight="1" x14ac:dyDescent="0.25">
      <c r="B15" s="55">
        <v>6</v>
      </c>
      <c r="C15" s="55">
        <v>2024</v>
      </c>
      <c r="D15" s="63" t="s">
        <v>74</v>
      </c>
      <c r="E15" s="113"/>
      <c r="F15" s="114"/>
      <c r="G15" s="115" t="s">
        <v>76</v>
      </c>
      <c r="H15" s="116"/>
      <c r="I15" s="116"/>
      <c r="J15" s="117"/>
      <c r="K15" s="60"/>
    </row>
    <row r="16" spans="2:11" ht="15.75" customHeight="1" x14ac:dyDescent="0.25">
      <c r="B16" s="119" t="s">
        <v>58</v>
      </c>
      <c r="C16" s="119"/>
      <c r="D16" s="119"/>
      <c r="E16" s="119"/>
      <c r="F16" s="119"/>
      <c r="G16" s="119"/>
      <c r="H16" s="119"/>
      <c r="I16" s="119"/>
      <c r="J16" s="119"/>
      <c r="K16" s="56"/>
    </row>
    <row r="17" spans="2:11" x14ac:dyDescent="0.25">
      <c r="B17" s="119" t="s">
        <v>59</v>
      </c>
      <c r="C17" s="119"/>
      <c r="D17" s="119"/>
      <c r="E17" s="119"/>
      <c r="F17" s="119" t="s">
        <v>60</v>
      </c>
      <c r="G17" s="119"/>
      <c r="H17" s="119"/>
      <c r="I17" s="119"/>
      <c r="J17" s="119"/>
      <c r="K17" s="56"/>
    </row>
    <row r="18" spans="2:11" ht="15.75" customHeight="1" x14ac:dyDescent="0.25">
      <c r="B18" s="120" t="s">
        <v>61</v>
      </c>
      <c r="C18" s="120"/>
      <c r="D18" s="120"/>
      <c r="E18" s="120"/>
      <c r="F18" s="120" t="s">
        <v>75</v>
      </c>
      <c r="G18" s="120"/>
      <c r="H18" s="120"/>
      <c r="I18" s="120"/>
      <c r="J18" s="120"/>
      <c r="K18" s="54"/>
    </row>
    <row r="19" spans="2:11" x14ac:dyDescent="0.25">
      <c r="B19" s="119" t="s">
        <v>62</v>
      </c>
      <c r="C19" s="119"/>
      <c r="D19" s="119"/>
      <c r="E19" s="119"/>
      <c r="F19" s="119"/>
      <c r="G19" s="119"/>
      <c r="H19" s="119"/>
      <c r="I19" s="119"/>
      <c r="J19" s="119"/>
      <c r="K19" s="56"/>
    </row>
    <row r="20" spans="2:11" x14ac:dyDescent="0.25">
      <c r="B20" s="119" t="s">
        <v>59</v>
      </c>
      <c r="C20" s="119"/>
      <c r="D20" s="119"/>
      <c r="E20" s="119"/>
      <c r="F20" s="119" t="s">
        <v>60</v>
      </c>
      <c r="G20" s="119"/>
      <c r="H20" s="119"/>
      <c r="I20" s="119"/>
      <c r="J20" s="119"/>
      <c r="K20" s="56"/>
    </row>
    <row r="21" spans="2:11" ht="15.75" customHeight="1" x14ac:dyDescent="0.25">
      <c r="B21" s="121" t="s">
        <v>63</v>
      </c>
      <c r="C21" s="121"/>
      <c r="D21" s="121"/>
      <c r="E21" s="121"/>
      <c r="F21" s="121" t="s">
        <v>64</v>
      </c>
      <c r="G21" s="121"/>
      <c r="H21" s="121"/>
      <c r="I21" s="121"/>
      <c r="J21" s="121"/>
      <c r="K21" s="59"/>
    </row>
    <row r="22" spans="2:11" ht="15.75" customHeight="1" x14ac:dyDescent="0.25">
      <c r="B22" s="122" t="s">
        <v>65</v>
      </c>
      <c r="C22" s="122"/>
      <c r="D22" s="122"/>
      <c r="E22" s="122"/>
      <c r="F22" s="122"/>
      <c r="G22" s="122"/>
      <c r="H22" s="122"/>
      <c r="I22" s="122"/>
      <c r="J22" s="122"/>
      <c r="K22" s="58"/>
    </row>
    <row r="23" spans="2:11" x14ac:dyDescent="0.25">
      <c r="B23" s="119" t="s">
        <v>59</v>
      </c>
      <c r="C23" s="119"/>
      <c r="D23" s="119"/>
      <c r="E23" s="119" t="s">
        <v>60</v>
      </c>
      <c r="F23" s="119"/>
      <c r="G23" s="119"/>
      <c r="H23" s="119" t="s">
        <v>66</v>
      </c>
      <c r="I23" s="119"/>
      <c r="J23" s="119"/>
      <c r="K23" s="56"/>
    </row>
    <row r="24" spans="2:11" x14ac:dyDescent="0.25">
      <c r="B24" s="119"/>
      <c r="C24" s="119"/>
      <c r="D24" s="119"/>
      <c r="E24" s="119"/>
      <c r="F24" s="119"/>
      <c r="G24" s="119"/>
      <c r="H24" s="57" t="s">
        <v>52</v>
      </c>
      <c r="I24" s="57" t="s">
        <v>53</v>
      </c>
      <c r="J24" s="57" t="s">
        <v>54</v>
      </c>
      <c r="K24" s="56"/>
    </row>
    <row r="25" spans="2:11" x14ac:dyDescent="0.25">
      <c r="B25" s="120" t="s">
        <v>67</v>
      </c>
      <c r="C25" s="120"/>
      <c r="D25" s="120"/>
      <c r="E25" s="121" t="s">
        <v>68</v>
      </c>
      <c r="F25" s="121"/>
      <c r="G25" s="121"/>
      <c r="H25" s="55">
        <v>2024</v>
      </c>
      <c r="I25" s="63" t="s">
        <v>74</v>
      </c>
      <c r="J25" s="55"/>
      <c r="K25" s="54"/>
    </row>
    <row r="26" spans="2:11" x14ac:dyDescent="0.25">
      <c r="K26" s="53"/>
    </row>
    <row r="27" spans="2:11" ht="56.25" customHeight="1" x14ac:dyDescent="0.25">
      <c r="B27" s="53"/>
      <c r="C27" s="118" t="s">
        <v>69</v>
      </c>
      <c r="D27" s="118"/>
      <c r="E27" s="118"/>
      <c r="F27" s="118"/>
      <c r="G27" s="118"/>
      <c r="H27" s="118"/>
      <c r="I27" s="118"/>
      <c r="K27" s="53"/>
    </row>
    <row r="28" spans="2:11" ht="16.5" customHeight="1" x14ac:dyDescent="0.25">
      <c r="E28" s="123" t="s">
        <v>70</v>
      </c>
      <c r="F28" s="123"/>
      <c r="G28" s="123"/>
      <c r="H28" s="123"/>
      <c r="I28" s="123"/>
      <c r="J28" s="123"/>
      <c r="K28" s="52"/>
    </row>
    <row r="29" spans="2:11" x14ac:dyDescent="0.25">
      <c r="B29" s="53"/>
      <c r="C29" s="53"/>
      <c r="D29" s="53"/>
      <c r="E29" s="123"/>
      <c r="F29" s="123"/>
      <c r="G29" s="123"/>
      <c r="H29" s="123"/>
      <c r="I29" s="123"/>
      <c r="J29" s="123"/>
      <c r="K29" s="52"/>
    </row>
    <row r="30" spans="2:11" ht="15" customHeight="1" x14ac:dyDescent="0.25">
      <c r="C30" s="51"/>
      <c r="D30" s="51"/>
      <c r="E30" s="51"/>
      <c r="F30" s="51"/>
      <c r="G30" s="51"/>
      <c r="H30" s="51"/>
    </row>
    <row r="31" spans="2:11" x14ac:dyDescent="0.25">
      <c r="B31" s="51"/>
      <c r="C31" s="51"/>
      <c r="D31" s="51"/>
      <c r="E31" s="51"/>
      <c r="F31" s="51"/>
      <c r="G31" s="51"/>
      <c r="H31" s="51"/>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Wilson Rivera Mendez</cp:lastModifiedBy>
  <cp:revision/>
  <cp:lastPrinted>2024-07-22T22:04:40Z</cp:lastPrinted>
  <dcterms:created xsi:type="dcterms:W3CDTF">2017-04-28T13:22:52Z</dcterms:created>
  <dcterms:modified xsi:type="dcterms:W3CDTF">2025-09-23T20:48:16Z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