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PROCESO PSICOLOGIA\"/>
    </mc:Choice>
  </mc:AlternateContent>
  <xr:revisionPtr revIDLastSave="0" documentId="13_ncr:1_{56299F50-1F5E-49C1-AD75-5161ADBE98F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H17" i="7" l="1"/>
  <c r="J17" i="7"/>
  <c r="L17" i="7"/>
  <c r="M17" i="7" s="1"/>
  <c r="H16" i="7"/>
  <c r="J16" i="7"/>
  <c r="L16" i="7"/>
  <c r="M16" i="7" s="1"/>
  <c r="O19" i="7"/>
  <c r="L14" i="7"/>
  <c r="M14" i="7" s="1"/>
  <c r="J14" i="7"/>
  <c r="H14" i="7"/>
  <c r="O23" i="7" l="1"/>
  <c r="O20" i="7"/>
  <c r="K16" i="7"/>
  <c r="K17" i="7"/>
  <c r="N17" i="7"/>
  <c r="O17" i="7" s="1"/>
  <c r="N16" i="7"/>
  <c r="O16" i="7" s="1"/>
  <c r="O18" i="7"/>
  <c r="K14" i="7"/>
  <c r="O24" i="7"/>
  <c r="O25" i="7"/>
  <c r="O26" i="7" s="1"/>
  <c r="N14" i="7"/>
  <c r="O14" i="7" s="1"/>
  <c r="O21" i="7" l="1"/>
  <c r="O27" i="7"/>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<sst xmlns="http://schemas.openxmlformats.org/spreadsheetml/2006/main" count="102" uniqueCount="85">
  <si>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</si>
  <si>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</si>
  <si>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</si>
  <si>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</si>
  <si>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</si>
  <si>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</si>
  <si>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</si>
  <si>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</si>
  <si>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</si>
  <si>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</si>
  <si>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</si>
  <si>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</si>
  <si>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</si>
  <si>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</si>
  <si>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</si>
  <si>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</si>
  <si>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</si>
  <si>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</si>
  <si>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</si>
  <si>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</si>
  <si>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</si>
  <si>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</si>
  <si>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</si>
  <si>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</si>
  <si>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</si>
  <si>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</si>
  <si>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</si>
  <si>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</si>
  <si>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</si>
  <si>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</si>
  <si>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</si>
  <si>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</si>
  <si>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</si>
  <si>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</si>
  <si>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</si>
  <si>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</si>
  <si>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</si>
  <si>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</si>
  <si>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</si>
  <si>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</si>
  <si>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</si>
  <si>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</si>
  <si>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</si>
  <si>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</si>
  <si>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</si>
  <si>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</si>
  <si>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</si>
  <si>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</si>
  <si>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</si>
  <si>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</si>
  <si>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</si>
  <si>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</si>
  <si>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</si>
  <si>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</si>
  <si>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</si>
  <si>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</si>
  <si>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</si>
  <si>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</si>
  <si>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</si>
  <si>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</si>
  <si>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</si>
  <si>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</si>
  <si>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</si>
  <si>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</si>
  <si>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</si>
  <si>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</si>
  <si>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</si>
  <si>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</si>
  <si>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</si>
  <si>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</si>
  <si>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</si>
  <si>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</si>
  <si>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</si>
  <si>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</si>
  <si>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</si>
  <si>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</si>
  <si>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</si>
  <si>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</si>
  <si>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</si>
  <si>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</si>
  <si>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</si>
  <si>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Kit de CCVT (Circuito cerrado de televisión) Que Incluye:
1. UNA CÁMARA DOMO IP PTZ 4 MEGAPIXEL
Resolución: 4 Megapixel
Distancia Focal: 4.8 A 120 Mm (Zoom Óptico 25x / Zoom Digital
16x)
Alimentación: 12v Cd / 18 W / Poe+ (802.3at)
Distancia De Infrarrojo: 100 Metros Con Smart Ir
Protección Para Exteriores: Ip66
Rango Dinámico Amplio (Wdr): 120 Db
Función De Desneblado (Defog)
Funciones Especiales: Detección De Intrusión De Área, Cruce
De Línea, Objeto Olvidado, Objeto Removido
Uso En Exteriores.
2. DOS CÁMARAS DOMO IP 8 MEGAPIXEL (4K)
Resolución: 8 Megapixel (4k)
Distancia Focal: 2.8 Mm (Apertura De 107.9°)
Distancia De Infrarrojo: 30 Metros Con Smart Ir
Protección Para Exteriores: Ip67
Protección Antivandálica: Ik10
Rango Dinámico Amplio (Wdr): 120 Db
Funciones De Imagen: Roi, 3d Dnr, Blc, Hlc
Funciones Especiales: Detección De Rostros, Intrusión De Área,
Cruce De Línea
Almacenamiento: Ranura Para Tarjeta Micro Sd
Alimentación: 12v Cd / Poe (802.3af) / 7.5 W.
3. UN SISTEMA DE VIDEOVIGILANCIA IP CON
RECONOCIMIENTO FACIAL (DVR)
Resolución: 4k (Megapíxeles)
Capacidad De Reconocimiento Facial: 1 Canal De Video
Cantidad De Canales Ip: 8
Base De Datos Para Reconocimiento Facial Incluida
Puertos Poe: 8 Puertos Poe+
Almacenamiento: Soporta 2 Discos Duros De Hasta 10 Tb Cada
Uno
Alcance Poe: Hasta 300 Metros (Modo Extendido)
Capacidad De Procesamiento:
Entrada: Hasta 80 Mbps
Salida: Hasta 256 Mbps.
4. UN DISCO DURO 4TB
Intellipower 3.5 Sata Wd Con Tecnología Av Class (Especial
Para Cctv)
5. UNA BOBINA DE CABLE De 305 M (1000 Ft)
Cat 6 / 100% Cobre
Color Blanco / Uso En Interior / Pvc /
Conductor: Cobre Sólido 99.95%. Sin Blindaje.
Calibre: 24 Awg. Uso En Interior
Estandáres Y Certificaciones: Ansi/Tia-568-C.2. Iso/Iec11801.
Ul444
Características Principales: Cctv Ip Megapixel /Instalaciones De
Video Análogo / Redes Locales De Alta Velocidad.</t>
  </si>
  <si>
    <t>Joystick USB Compatible con DVRs / NVRs / iVMS-
4200/Alimentación y comunicación directa por puerto USB /
Cuenta con 15botones programables</t>
  </si>
  <si>
    <t>Servicio de instalacion, configuración y programación de los
equipos tecnológicos adquiridos para su correcto
funcionamiento.</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</si>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</sst>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6">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3"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43" fontId="7" fillId="3" borderId="34" xfId="3" applyFont="1" applyFill="1" applyBorder="1" applyAlignment="1" applyProtection="1">
      <alignment horizontal="center" vertical="center" wrapText="1"/>
      <protection hidden="1"/>
    </xf>
    <xf numFmtId="43" fontId="7" fillId="3" borderId="39" xfId="3" applyFont="1" applyFill="1" applyBorder="1" applyAlignment="1" applyProtection="1">
      <alignment horizontal="center" vertical="center" wrapText="1"/>
      <protection hidden="1"/>
    </xf>
    <xf numFmtId="0" fontId="3" fillId="0" borderId="35" xfId="0" applyFont="1" applyBorder="1" applyAlignment="1" applyProtection="1">
      <alignment horizontal="center" vertical="center"/>
      <protection hidden="1"/>
    </xf>
    <xf numFmtId="43" fontId="3" fillId="0" borderId="40"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9" xfId="4" applyFont="1" applyBorder="1" applyAlignment="1" applyProtection="1">
      <alignment vertical="center"/>
      <protection hidden="1"/>
    </xf>
    <xf numFmtId="43" fontId="3" fillId="0" borderId="40" xfId="4" applyFont="1" applyBorder="1" applyAlignment="1" applyProtection="1">
      <alignment vertical="center"/>
      <protection hidden="1"/>
    </xf>
    <xf numFmtId="43" fontId="6" fillId="0" borderId="40" xfId="4" applyFont="1" applyBorder="1" applyAlignment="1" applyProtection="1">
      <alignment vertical="center"/>
      <protection hidden="1"/>
    </xf>
    <xf numFmtId="43" fontId="3" fillId="0" borderId="40" xfId="4" applyFont="1" applyFill="1" applyBorder="1" applyAlignment="1" applyProtection="1">
      <alignment vertical="center"/>
      <protection hidden="1"/>
    </xf>
    <xf numFmtId="43" fontId="6" fillId="0" borderId="41"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29" fillId="2" borderId="21"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29" fillId="2" borderId="7" xfId="0" applyFont="1" applyFill="1" applyBorder="1" applyAlignment="1" applyProtection="1">
      <alignment horizontal="left" vertical="center" wrapText="1"/>
      <protection hidden="1"/>
    </xf>
    <xf numFmtId="0" fontId="29"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7" fillId="35" borderId="32"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27" fillId="35" borderId="3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6" xfId="3" applyNumberFormat="1" applyFont="1" applyBorder="1" applyAlignment="1" applyProtection="1">
      <alignment horizontal="center" vertical="center" wrapText="1"/>
      <protection hidden="1"/>
    </xf>
    <xf numFmtId="0" fontId="6" fillId="0" borderId="37"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5"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5"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43"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3" fillId="0" borderId="27"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35" borderId="27" xfId="0" applyFont="1" applyFill="1" applyBorder="1" applyAlignment="1" applyProtection="1">
      <alignment horizontal="center" vertical="center" wrapText="1"/>
      <protection locked="0"/>
    </xf>
    <xf numFmtId="0" fontId="3" fillId="35" borderId="2" xfId="0" applyFont="1" applyFill="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165" fontId="9" fillId="35" borderId="27" xfId="4" applyNumberFormat="1" applyFont="1" applyFill="1" applyBorder="1" applyAlignment="1" applyProtection="1">
      <alignment horizontal="center" vertical="center"/>
      <protection locked="0"/>
    </xf>
    <xf numFmtId="165" fontId="9" fillId="35" borderId="2" xfId="4" applyNumberFormat="1" applyFont="1" applyFill="1" applyBorder="1" applyAlignment="1" applyProtection="1">
      <alignment horizontal="center" vertical="center"/>
      <protection locked="0"/>
    </xf>
    <xf numFmtId="9" fontId="3" fillId="35" borderId="27" xfId="1" applyFont="1" applyFill="1" applyBorder="1" applyAlignment="1" applyProtection="1">
      <alignment horizontal="center" vertical="center"/>
      <protection locked="0"/>
    </xf>
    <xf numFmtId="9" fontId="3" fillId="35" borderId="2" xfId="1" applyFont="1" applyFill="1" applyBorder="1" applyAlignment="1" applyProtection="1">
      <alignment horizontal="center" vertical="center"/>
      <protection locked="0"/>
    </xf>
    <xf numFmtId="43" fontId="3" fillId="0" borderId="27" xfId="3" applyFont="1" applyFill="1" applyBorder="1" applyAlignment="1" applyProtection="1">
      <alignment horizontal="center" vertical="center"/>
      <protection hidden="1"/>
    </xf>
    <xf numFmtId="43" fontId="3" fillId="0" borderId="2" xfId="3" applyFont="1" applyFill="1" applyBorder="1" applyAlignment="1" applyProtection="1">
      <alignment horizontal="center" vertical="center"/>
      <protection hidden="1"/>
    </xf>
    <xf numFmtId="9" fontId="3" fillId="35" borderId="27" xfId="1" applyFont="1" applyFill="1" applyBorder="1" applyAlignment="1" applyProtection="1">
      <alignment horizontal="center" vertical="center" wrapText="1"/>
      <protection locked="0"/>
    </xf>
    <xf numFmtId="9" fontId="3" fillId="35" borderId="2" xfId="1" applyFont="1" applyFill="1" applyBorder="1" applyAlignment="1" applyProtection="1">
      <alignment horizontal="center" vertical="center" wrapText="1"/>
      <protection locked="0"/>
    </xf>
    <xf numFmtId="43" fontId="3" fillId="0" borderId="44" xfId="3" applyFont="1" applyFill="1" applyBorder="1" applyAlignment="1" applyProtection="1">
      <alignment horizontal="center" vertical="center"/>
      <protection hidden="1"/>
    </xf>
    <xf numFmtId="43" fontId="3" fillId="0" borderId="45" xfId="3" applyFont="1" applyFill="1" applyBorder="1" applyAlignment="1" applyProtection="1">
      <alignment horizontal="center" vertical="center"/>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showGridLines="0" tabSelected="1" view="pageBreakPreview" zoomScale="70" zoomScaleNormal="70" zoomScaleSheetLayoutView="70" zoomScalePageLayoutView="55" workbookViewId="0">
      <selection activeCell="G16" sqref="G1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409.5" customHeight="1" x14ac:dyDescent="0.25">
      <c r="A14" s="106">
        <v>1</v>
      </c>
      <c r="B14" s="130" t="s">
        <v>81</v>
      </c>
      <c r="C14" s="132"/>
      <c r="D14" s="130">
        <v>1</v>
      </c>
      <c r="E14" s="134" t="s">
        <v>84</v>
      </c>
      <c r="F14" s="136"/>
      <c r="G14" s="138"/>
      <c r="H14" s="140">
        <f>+ROUND(F14*G14,0)</f>
        <v>0</v>
      </c>
      <c r="I14" s="142"/>
      <c r="J14" s="140">
        <f t="shared" ref="J14" si="0">ROUND(F14*I14,0)</f>
        <v>0</v>
      </c>
      <c r="K14" s="140">
        <f t="shared" ref="K14" si="1">ROUND(F14+H14+J14,0)</f>
        <v>0</v>
      </c>
      <c r="L14" s="140">
        <f t="shared" ref="L14" si="2">ROUND(F14*D14,0)</f>
        <v>0</v>
      </c>
      <c r="M14" s="140">
        <f t="shared" ref="M14" si="3">ROUND(L14*G14,0)</f>
        <v>0</v>
      </c>
      <c r="N14" s="140">
        <f t="shared" ref="N14" si="4">ROUND(L14*I14,0)</f>
        <v>0</v>
      </c>
      <c r="O14" s="144">
        <f t="shared" ref="O14" si="5">ROUND(L14+N14+M14,0)</f>
        <v>0</v>
      </c>
    </row>
    <row r="15" spans="1:15" s="9" customFormat="1" ht="268.5" customHeight="1" x14ac:dyDescent="0.25">
      <c r="A15" s="107"/>
      <c r="B15" s="131"/>
      <c r="C15" s="133"/>
      <c r="D15" s="131"/>
      <c r="E15" s="135"/>
      <c r="F15" s="137"/>
      <c r="G15" s="139"/>
      <c r="H15" s="141"/>
      <c r="I15" s="143"/>
      <c r="J15" s="141"/>
      <c r="K15" s="141"/>
      <c r="L15" s="141"/>
      <c r="M15" s="141"/>
      <c r="N15" s="141"/>
      <c r="O15" s="145"/>
    </row>
    <row r="16" spans="1:15" s="9" customFormat="1" ht="51" customHeight="1" x14ac:dyDescent="0.25">
      <c r="A16" s="27">
        <v>2</v>
      </c>
      <c r="B16" s="29" t="s">
        <v>82</v>
      </c>
      <c r="C16" s="13"/>
      <c r="D16" s="10">
        <v>1</v>
      </c>
      <c r="E16" s="14" t="s">
        <v>84</v>
      </c>
      <c r="F16" s="59"/>
      <c r="G16" s="12"/>
      <c r="H16" s="1">
        <f t="shared" ref="H16" si="6">+ROUND(F16*G16,0)</f>
        <v>0</v>
      </c>
      <c r="I16" s="12"/>
      <c r="J16" s="1">
        <f t="shared" ref="J16" si="7">ROUND(F16*I16,0)</f>
        <v>0</v>
      </c>
      <c r="K16" s="1">
        <f t="shared" ref="K16" si="8">ROUND(F16+H16+J16,0)</f>
        <v>0</v>
      </c>
      <c r="L16" s="1">
        <f t="shared" ref="L16" si="9">ROUND(F16*D16,0)</f>
        <v>0</v>
      </c>
      <c r="M16" s="1">
        <f t="shared" ref="M16" si="10">ROUND(L16*G16,0)</f>
        <v>0</v>
      </c>
      <c r="N16" s="1">
        <f t="shared" ref="N16" si="11">ROUND(L16*I16,0)</f>
        <v>0</v>
      </c>
      <c r="O16" s="28">
        <f t="shared" ref="O16" si="12">ROUND(L16+N16+M16,0)</f>
        <v>0</v>
      </c>
    </row>
    <row r="17" spans="1:15" s="9" customFormat="1" ht="51" customHeight="1" thickBot="1" x14ac:dyDescent="0.3">
      <c r="A17" s="27">
        <v>3</v>
      </c>
      <c r="B17" s="29" t="s">
        <v>83</v>
      </c>
      <c r="C17" s="13"/>
      <c r="D17" s="10">
        <v>1</v>
      </c>
      <c r="E17" s="14" t="s">
        <v>84</v>
      </c>
      <c r="F17" s="59"/>
      <c r="G17" s="12"/>
      <c r="H17" s="1">
        <f t="shared" ref="H17" si="13">+ROUND(F17*G17,0)</f>
        <v>0</v>
      </c>
      <c r="I17" s="12"/>
      <c r="J17" s="1">
        <f t="shared" ref="J17" si="14">ROUND(F17*I17,0)</f>
        <v>0</v>
      </c>
      <c r="K17" s="1">
        <f t="shared" ref="K17" si="15">ROUND(F17+H17+J17,0)</f>
        <v>0</v>
      </c>
      <c r="L17" s="1">
        <f t="shared" ref="L17" si="16">ROUND(F17*D17,0)</f>
        <v>0</v>
      </c>
      <c r="M17" s="1">
        <f t="shared" ref="M17" si="17">ROUND(L17*G17,0)</f>
        <v>0</v>
      </c>
      <c r="N17" s="1">
        <f t="shared" ref="N17" si="18">ROUND(L17*I17,0)</f>
        <v>0</v>
      </c>
      <c r="O17" s="28">
        <f t="shared" ref="O17" si="19">ROUND(L17+N17+M17,0)</f>
        <v>0</v>
      </c>
    </row>
    <row r="18" spans="1:15" s="9" customFormat="1" ht="42" customHeight="1" thickBot="1" x14ac:dyDescent="0.3">
      <c r="A18" s="92" t="s">
        <v>26</v>
      </c>
      <c r="B18" s="93"/>
      <c r="C18" s="93"/>
      <c r="D18" s="93"/>
      <c r="E18" s="93"/>
      <c r="F18" s="93"/>
      <c r="G18" s="93"/>
      <c r="H18" s="93"/>
      <c r="I18" s="93"/>
      <c r="J18" s="93"/>
      <c r="K18" s="93"/>
      <c r="L18" s="104" t="s">
        <v>27</v>
      </c>
      <c r="M18" s="105"/>
      <c r="N18" s="105"/>
      <c r="O18" s="37">
        <f>SUMIF(G:G,0%,L:L)+SUMIF(G:G,"",L:L)</f>
        <v>0</v>
      </c>
    </row>
    <row r="19" spans="1:15" s="9" customFormat="1" ht="39" customHeight="1" x14ac:dyDescent="0.25">
      <c r="A19" s="76" t="s">
        <v>78</v>
      </c>
      <c r="B19" s="77"/>
      <c r="C19" s="77"/>
      <c r="D19" s="77"/>
      <c r="E19" s="77"/>
      <c r="F19" s="77"/>
      <c r="G19" s="77"/>
      <c r="H19" s="77"/>
      <c r="I19" s="77"/>
      <c r="J19" s="77"/>
      <c r="K19" s="78"/>
      <c r="L19" s="98" t="s">
        <v>28</v>
      </c>
      <c r="M19" s="99"/>
      <c r="N19" s="99"/>
      <c r="O19" s="38">
        <f>SUMIF(G:G,5%,L:L)</f>
        <v>0</v>
      </c>
    </row>
    <row r="20" spans="1:15" s="9" customFormat="1" ht="30" customHeight="1" x14ac:dyDescent="0.25">
      <c r="A20" s="79"/>
      <c r="B20" s="80"/>
      <c r="C20" s="80"/>
      <c r="D20" s="80"/>
      <c r="E20" s="80"/>
      <c r="F20" s="80"/>
      <c r="G20" s="80"/>
      <c r="H20" s="80"/>
      <c r="I20" s="80"/>
      <c r="J20" s="80"/>
      <c r="K20" s="81"/>
      <c r="L20" s="98" t="s">
        <v>29</v>
      </c>
      <c r="M20" s="99"/>
      <c r="N20" s="99"/>
      <c r="O20" s="38">
        <f>SUMIF(G:G,19%,L:L)</f>
        <v>0</v>
      </c>
    </row>
    <row r="21" spans="1:15" s="9" customFormat="1" ht="30" customHeight="1" x14ac:dyDescent="0.25">
      <c r="A21" s="79"/>
      <c r="B21" s="80"/>
      <c r="C21" s="80"/>
      <c r="D21" s="80"/>
      <c r="E21" s="80"/>
      <c r="F21" s="80"/>
      <c r="G21" s="80"/>
      <c r="H21" s="80"/>
      <c r="I21" s="80"/>
      <c r="J21" s="80"/>
      <c r="K21" s="81"/>
      <c r="L21" s="100" t="s">
        <v>22</v>
      </c>
      <c r="M21" s="101"/>
      <c r="N21" s="101"/>
      <c r="O21" s="39">
        <f>SUM(O18:O20)</f>
        <v>0</v>
      </c>
    </row>
    <row r="22" spans="1:15" s="9" customFormat="1" ht="30" customHeight="1" x14ac:dyDescent="0.25">
      <c r="A22" s="79"/>
      <c r="B22" s="80"/>
      <c r="C22" s="80"/>
      <c r="D22" s="80"/>
      <c r="E22" s="80"/>
      <c r="F22" s="80"/>
      <c r="G22" s="80"/>
      <c r="H22" s="80"/>
      <c r="I22" s="80"/>
      <c r="J22" s="80"/>
      <c r="K22" s="81"/>
      <c r="L22" s="102" t="s">
        <v>30</v>
      </c>
      <c r="M22" s="103"/>
      <c r="N22" s="103"/>
      <c r="O22" s="40">
        <f>SUMIF(G:G,5%,M:M)</f>
        <v>0</v>
      </c>
    </row>
    <row r="23" spans="1:15" s="9" customFormat="1" ht="30" customHeight="1" x14ac:dyDescent="0.25">
      <c r="A23" s="79"/>
      <c r="B23" s="80"/>
      <c r="C23" s="80"/>
      <c r="D23" s="80"/>
      <c r="E23" s="80"/>
      <c r="F23" s="80"/>
      <c r="G23" s="80"/>
      <c r="H23" s="80"/>
      <c r="I23" s="80"/>
      <c r="J23" s="80"/>
      <c r="K23" s="81"/>
      <c r="L23" s="102" t="s">
        <v>31</v>
      </c>
      <c r="M23" s="103"/>
      <c r="N23" s="103"/>
      <c r="O23" s="40">
        <f>SUMIF(G:G,19%,M:M)</f>
        <v>0</v>
      </c>
    </row>
    <row r="24" spans="1:15" s="9" customFormat="1" ht="30" customHeight="1" x14ac:dyDescent="0.25">
      <c r="A24" s="79"/>
      <c r="B24" s="80"/>
      <c r="C24" s="80"/>
      <c r="D24" s="80"/>
      <c r="E24" s="80"/>
      <c r="F24" s="80"/>
      <c r="G24" s="80"/>
      <c r="H24" s="80"/>
      <c r="I24" s="80"/>
      <c r="J24" s="80"/>
      <c r="K24" s="81"/>
      <c r="L24" s="100" t="s">
        <v>32</v>
      </c>
      <c r="M24" s="101"/>
      <c r="N24" s="101"/>
      <c r="O24" s="39">
        <f>SUM(O22:O23)</f>
        <v>0</v>
      </c>
    </row>
    <row r="25" spans="1:15" s="9" customFormat="1" ht="30" customHeight="1" x14ac:dyDescent="0.25">
      <c r="A25" s="79"/>
      <c r="B25" s="80"/>
      <c r="C25" s="80"/>
      <c r="D25" s="80"/>
      <c r="E25" s="80"/>
      <c r="F25" s="80"/>
      <c r="G25" s="80"/>
      <c r="H25" s="80"/>
      <c r="I25" s="80"/>
      <c r="J25" s="80"/>
      <c r="K25" s="81"/>
      <c r="L25" s="98" t="s">
        <v>33</v>
      </c>
      <c r="M25" s="99"/>
      <c r="N25" s="99"/>
      <c r="O25" s="38">
        <f>SUMIF(I:I,8%,N:N)</f>
        <v>0</v>
      </c>
    </row>
    <row r="26" spans="1:15" s="9" customFormat="1" ht="37.5" customHeight="1" x14ac:dyDescent="0.25">
      <c r="A26" s="79"/>
      <c r="B26" s="80"/>
      <c r="C26" s="80"/>
      <c r="D26" s="80"/>
      <c r="E26" s="80"/>
      <c r="F26" s="80"/>
      <c r="G26" s="80"/>
      <c r="H26" s="80"/>
      <c r="I26" s="80"/>
      <c r="J26" s="80"/>
      <c r="K26" s="81"/>
      <c r="L26" s="96" t="s">
        <v>34</v>
      </c>
      <c r="M26" s="97"/>
      <c r="N26" s="97"/>
      <c r="O26" s="39">
        <f>SUM(O25)</f>
        <v>0</v>
      </c>
    </row>
    <row r="27" spans="1:15" s="9" customFormat="1" ht="32.25" customHeight="1" thickBot="1" x14ac:dyDescent="0.3">
      <c r="A27" s="82"/>
      <c r="B27" s="83"/>
      <c r="C27" s="83"/>
      <c r="D27" s="83"/>
      <c r="E27" s="83"/>
      <c r="F27" s="83"/>
      <c r="G27" s="83"/>
      <c r="H27" s="83"/>
      <c r="I27" s="83"/>
      <c r="J27" s="83"/>
      <c r="K27" s="84"/>
      <c r="L27" s="94" t="s">
        <v>35</v>
      </c>
      <c r="M27" s="95"/>
      <c r="N27" s="95"/>
      <c r="O27" s="41">
        <f>+O21+O24+O26</f>
        <v>0</v>
      </c>
    </row>
    <row r="29" spans="1:15" ht="50.1" customHeight="1" thickBot="1" x14ac:dyDescent="0.3">
      <c r="B29" s="85"/>
      <c r="C29" s="85"/>
    </row>
    <row r="30" spans="1:15" x14ac:dyDescent="0.25">
      <c r="B30" s="63" t="s">
        <v>36</v>
      </c>
      <c r="C30" s="63"/>
    </row>
    <row r="31" spans="1:15" ht="15" customHeight="1" x14ac:dyDescent="0.25">
      <c r="M31" s="43"/>
      <c r="N31" s="44"/>
      <c r="O31" s="45"/>
    </row>
    <row r="32" spans="1:15" ht="15.75" customHeight="1" x14ac:dyDescent="0.25">
      <c r="M32" s="43"/>
      <c r="N32" s="44"/>
      <c r="O32" s="45"/>
    </row>
    <row r="33" spans="1:17" ht="15" customHeight="1" x14ac:dyDescent="0.25">
      <c r="A33" s="11" t="s">
        <v>37</v>
      </c>
      <c r="M33" s="43"/>
      <c r="N33" s="44"/>
      <c r="O33" s="45"/>
    </row>
    <row r="34" spans="1:17" x14ac:dyDescent="0.25">
      <c r="A34" s="62" t="s">
        <v>38</v>
      </c>
      <c r="B34" s="62"/>
      <c r="C34" s="62"/>
      <c r="D34" s="62"/>
      <c r="E34" s="62"/>
      <c r="F34" s="62"/>
      <c r="G34" s="62"/>
      <c r="H34" s="62"/>
      <c r="I34" s="62"/>
      <c r="J34" s="62"/>
      <c r="K34" s="62"/>
      <c r="L34" s="62"/>
      <c r="M34" s="62"/>
      <c r="N34" s="62"/>
      <c r="O34" s="62"/>
      <c r="P34" s="2"/>
      <c r="Q34" s="2"/>
    </row>
    <row r="35" spans="1:17" ht="15" customHeight="1" x14ac:dyDescent="0.25">
      <c r="A35" s="61" t="s">
        <v>39</v>
      </c>
      <c r="B35" s="61"/>
      <c r="C35" s="61"/>
      <c r="D35" s="61"/>
      <c r="E35" s="61"/>
      <c r="F35" s="61"/>
      <c r="G35" s="61"/>
      <c r="H35" s="61"/>
      <c r="I35" s="61"/>
      <c r="J35" s="61"/>
      <c r="K35" s="61"/>
      <c r="L35" s="61"/>
      <c r="M35" s="61"/>
      <c r="N35" s="61"/>
      <c r="O35" s="61"/>
      <c r="P35" s="42"/>
      <c r="Q35" s="42"/>
    </row>
    <row r="36" spans="1:17" x14ac:dyDescent="0.25">
      <c r="A36" s="60" t="s">
        <v>40</v>
      </c>
      <c r="B36" s="60"/>
      <c r="C36" s="60"/>
      <c r="D36" s="60"/>
      <c r="E36" s="60"/>
      <c r="F36" s="60"/>
      <c r="G36" s="60"/>
      <c r="H36" s="60"/>
      <c r="I36" s="60"/>
      <c r="J36" s="60"/>
      <c r="K36" s="60"/>
      <c r="L36" s="60"/>
      <c r="M36" s="60"/>
      <c r="N36" s="60"/>
      <c r="O36" s="60"/>
      <c r="P36" s="5"/>
      <c r="Q36" s="5"/>
    </row>
    <row r="37" spans="1:17" x14ac:dyDescent="0.25">
      <c r="A37" s="60" t="s">
        <v>41</v>
      </c>
      <c r="B37" s="60"/>
      <c r="C37" s="60"/>
      <c r="D37" s="60"/>
      <c r="E37" s="60"/>
      <c r="F37" s="60"/>
      <c r="G37" s="60"/>
      <c r="H37" s="60"/>
      <c r="I37" s="60"/>
      <c r="J37" s="60"/>
      <c r="K37" s="60"/>
      <c r="L37" s="60"/>
      <c r="M37" s="60"/>
      <c r="N37" s="60"/>
      <c r="O37" s="60"/>
      <c r="P37" s="5"/>
      <c r="Q37" s="5"/>
    </row>
    <row r="38" spans="1:17" x14ac:dyDescent="0.25">
      <c r="K38" s="2"/>
      <c r="L38" s="2"/>
      <c r="M38" s="2"/>
      <c r="N38" s="2"/>
    </row>
    <row r="80" spans="11:15" s="2" customFormat="1" x14ac:dyDescent="0.25">
      <c r="K80" s="4"/>
      <c r="L80" s="4"/>
      <c r="M80" s="4"/>
      <c r="N80" s="4"/>
      <c r="O80" s="4"/>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sheetData>
  <sheetProtection algorithmName="SHA-512" hashValue="+ZkNNAhQbD43n2D5REqIQ2qc45vCMCJIlDYB6ySn2vmlFHHCLE6bfzRAI4HWH0tWBobHxeMCNu+kmIRZ7hBh4g==" saltValue="dwqil0pZwM4nZdFut4CdSg==" spinCount="100000" sheet="1"/>
  <mergeCells count="50">
    <mergeCell ref="O14:O15"/>
    <mergeCell ref="J14:J15"/>
    <mergeCell ref="K14:K15"/>
    <mergeCell ref="L14:L15"/>
    <mergeCell ref="M14:M15"/>
    <mergeCell ref="N14:N15"/>
    <mergeCell ref="L22:N22"/>
    <mergeCell ref="L21:N21"/>
    <mergeCell ref="L20:N20"/>
    <mergeCell ref="L19:N19"/>
    <mergeCell ref="L18:N18"/>
    <mergeCell ref="L27:N27"/>
    <mergeCell ref="L26:N26"/>
    <mergeCell ref="L25:N25"/>
    <mergeCell ref="L24:N24"/>
    <mergeCell ref="L23:N23"/>
    <mergeCell ref="A19:K27"/>
    <mergeCell ref="F9:I9"/>
    <mergeCell ref="B29:C29"/>
    <mergeCell ref="A9:B11"/>
    <mergeCell ref="D9:E9"/>
    <mergeCell ref="D11:E11"/>
    <mergeCell ref="A18:K18"/>
    <mergeCell ref="B14:B15"/>
    <mergeCell ref="A14:A15"/>
    <mergeCell ref="C14:C15"/>
    <mergeCell ref="D14:D15"/>
    <mergeCell ref="E14:E15"/>
    <mergeCell ref="F14:F15"/>
    <mergeCell ref="G14:G15"/>
    <mergeCell ref="H14:H15"/>
    <mergeCell ref="I14:I15"/>
    <mergeCell ref="M11:N11"/>
    <mergeCell ref="M9:N9"/>
    <mergeCell ref="K9:L9"/>
    <mergeCell ref="K11:L11"/>
    <mergeCell ref="F11:I11"/>
    <mergeCell ref="A2:A5"/>
    <mergeCell ref="B2:M2"/>
    <mergeCell ref="N2:O2"/>
    <mergeCell ref="B3:M3"/>
    <mergeCell ref="N3:O3"/>
    <mergeCell ref="B4:M5"/>
    <mergeCell ref="N4:O4"/>
    <mergeCell ref="N5:O5"/>
    <mergeCell ref="A37:O37"/>
    <mergeCell ref="A36:O36"/>
    <mergeCell ref="A35:O35"/>
    <mergeCell ref="A34:O34"/>
    <mergeCell ref="B30:C30"/>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F16:F17"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1" orientation="landscape" r:id="rId1"/>
  <rowBreaks count="1" manualBreakCount="1">
    <brk id="37"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 G16:G17</xm:sqref>
        </x14:dataValidation>
        <x14:dataValidation type="list" allowBlank="1" showInputMessage="1" showErrorMessage="1" xr:uid="{00000000-0002-0000-0000-000008000000}">
          <x14:formula1>
            <xm:f>Cálculos!$F$7:$F$8</xm:f>
          </x14:formula1>
          <xm:sqref>I14 I16:I17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8"/>
      <c r="C2" s="128"/>
      <c r="D2" s="119" t="s">
        <v>0</v>
      </c>
      <c r="E2" s="121"/>
      <c r="F2" s="121"/>
      <c r="G2" s="121"/>
      <c r="H2" s="120"/>
      <c r="I2" s="119" t="s">
        <v>1</v>
      </c>
      <c r="J2" s="120"/>
      <c r="K2" s="57"/>
    </row>
    <row r="3" spans="2:11" ht="15" customHeight="1" x14ac:dyDescent="0.25">
      <c r="B3" s="128"/>
      <c r="C3" s="128"/>
      <c r="D3" s="119" t="s">
        <v>2</v>
      </c>
      <c r="E3" s="121"/>
      <c r="F3" s="121"/>
      <c r="G3" s="121"/>
      <c r="H3" s="120"/>
      <c r="I3" s="119" t="s">
        <v>77</v>
      </c>
      <c r="J3" s="120"/>
      <c r="K3" s="56"/>
    </row>
    <row r="4" spans="2:11" ht="15" customHeight="1" x14ac:dyDescent="0.25">
      <c r="B4" s="128"/>
      <c r="C4" s="128"/>
      <c r="D4" s="122" t="s">
        <v>3</v>
      </c>
      <c r="E4" s="123"/>
      <c r="F4" s="123"/>
      <c r="G4" s="123"/>
      <c r="H4" s="124"/>
      <c r="I4" s="119" t="s">
        <v>79</v>
      </c>
      <c r="J4" s="120"/>
      <c r="K4" s="56"/>
    </row>
    <row r="5" spans="2:11" ht="15" customHeight="1" x14ac:dyDescent="0.25">
      <c r="B5" s="128"/>
      <c r="C5" s="128"/>
      <c r="D5" s="125"/>
      <c r="E5" s="126"/>
      <c r="F5" s="126"/>
      <c r="G5" s="126"/>
      <c r="H5" s="127"/>
      <c r="I5" s="119" t="s">
        <v>47</v>
      </c>
      <c r="J5" s="120"/>
      <c r="K5" s="56"/>
    </row>
    <row r="6" spans="2:11" x14ac:dyDescent="0.25">
      <c r="K6" s="48"/>
    </row>
    <row r="7" spans="2:11" ht="15.75" customHeight="1" x14ac:dyDescent="0.25">
      <c r="B7" s="117" t="s">
        <v>48</v>
      </c>
      <c r="C7" s="117"/>
      <c r="D7" s="117"/>
      <c r="E7" s="117"/>
      <c r="F7" s="117"/>
      <c r="G7" s="117"/>
      <c r="H7" s="117"/>
      <c r="I7" s="117"/>
      <c r="J7" s="117"/>
      <c r="K7" s="53"/>
    </row>
    <row r="8" spans="2:11" ht="15.75" customHeight="1" x14ac:dyDescent="0.25">
      <c r="B8" s="114" t="s">
        <v>49</v>
      </c>
      <c r="C8" s="114" t="s">
        <v>50</v>
      </c>
      <c r="D8" s="114"/>
      <c r="E8" s="114"/>
      <c r="F8" s="114"/>
      <c r="G8" s="117" t="s">
        <v>51</v>
      </c>
      <c r="H8" s="117"/>
      <c r="I8" s="117"/>
      <c r="J8" s="117"/>
      <c r="K8" s="53"/>
    </row>
    <row r="9" spans="2:11" ht="15.75" customHeight="1" x14ac:dyDescent="0.25">
      <c r="B9" s="114"/>
      <c r="C9" s="52" t="s">
        <v>52</v>
      </c>
      <c r="D9" s="52" t="s">
        <v>53</v>
      </c>
      <c r="E9" s="114" t="s">
        <v>54</v>
      </c>
      <c r="F9" s="114"/>
      <c r="G9" s="117"/>
      <c r="H9" s="117"/>
      <c r="I9" s="117"/>
      <c r="J9" s="117"/>
      <c r="K9" s="53"/>
    </row>
    <row r="10" spans="2:11" ht="15.75" customHeight="1" x14ac:dyDescent="0.25">
      <c r="B10" s="50">
        <v>1</v>
      </c>
      <c r="C10" s="50">
        <v>2021</v>
      </c>
      <c r="D10" s="50">
        <v>5</v>
      </c>
      <c r="E10" s="115">
        <v>24</v>
      </c>
      <c r="F10" s="115"/>
      <c r="G10" s="129" t="s">
        <v>55</v>
      </c>
      <c r="H10" s="129"/>
      <c r="I10" s="129"/>
      <c r="J10" s="129"/>
      <c r="K10" s="55"/>
    </row>
    <row r="11" spans="2:11" ht="57.75" customHeight="1" x14ac:dyDescent="0.25">
      <c r="B11" s="50">
        <v>2</v>
      </c>
      <c r="C11" s="50">
        <v>2022</v>
      </c>
      <c r="D11" s="50">
        <v>5</v>
      </c>
      <c r="E11" s="108">
        <v>31</v>
      </c>
      <c r="F11" s="109"/>
      <c r="G11" s="110" t="s">
        <v>56</v>
      </c>
      <c r="H11" s="111"/>
      <c r="I11" s="111"/>
      <c r="J11" s="112"/>
      <c r="K11" s="55"/>
    </row>
    <row r="12" spans="2:11" ht="82.5" customHeight="1" x14ac:dyDescent="0.25">
      <c r="B12" s="50">
        <v>3</v>
      </c>
      <c r="C12" s="50">
        <v>2022</v>
      </c>
      <c r="D12" s="50">
        <v>7</v>
      </c>
      <c r="E12" s="108">
        <v>27</v>
      </c>
      <c r="F12" s="109"/>
      <c r="G12" s="110" t="s">
        <v>57</v>
      </c>
      <c r="H12" s="111"/>
      <c r="I12" s="111"/>
      <c r="J12" s="112"/>
      <c r="K12" s="55"/>
    </row>
    <row r="13" spans="2:11" ht="100.5" customHeight="1" x14ac:dyDescent="0.25">
      <c r="B13" s="50">
        <v>4</v>
      </c>
      <c r="C13" s="50">
        <v>2023</v>
      </c>
      <c r="D13" s="50">
        <v>11</v>
      </c>
      <c r="E13" s="108">
        <v>30</v>
      </c>
      <c r="F13" s="109"/>
      <c r="G13" s="110" t="s">
        <v>72</v>
      </c>
      <c r="H13" s="111"/>
      <c r="I13" s="111"/>
      <c r="J13" s="112"/>
      <c r="K13" s="55"/>
    </row>
    <row r="14" spans="2:11" ht="70.5" customHeight="1" x14ac:dyDescent="0.25">
      <c r="B14" s="50">
        <v>5</v>
      </c>
      <c r="C14" s="50">
        <v>2024</v>
      </c>
      <c r="D14" s="58" t="s">
        <v>71</v>
      </c>
      <c r="E14" s="108">
        <v>27</v>
      </c>
      <c r="F14" s="109"/>
      <c r="G14" s="110" t="s">
        <v>73</v>
      </c>
      <c r="H14" s="111"/>
      <c r="I14" s="111"/>
      <c r="J14" s="112"/>
      <c r="K14" s="55"/>
    </row>
    <row r="15" spans="2:11" ht="76.5" customHeight="1" x14ac:dyDescent="0.25">
      <c r="B15" s="50">
        <v>6</v>
      </c>
      <c r="C15" s="50">
        <v>2024</v>
      </c>
      <c r="D15" s="58" t="s">
        <v>74</v>
      </c>
      <c r="E15" s="108"/>
      <c r="F15" s="109"/>
      <c r="G15" s="110" t="s">
        <v>76</v>
      </c>
      <c r="H15" s="111"/>
      <c r="I15" s="111"/>
      <c r="J15" s="112"/>
      <c r="K15" s="55"/>
    </row>
    <row r="16" spans="2:11" ht="15.75" customHeight="1" x14ac:dyDescent="0.25">
      <c r="B16" s="114" t="s">
        <v>58</v>
      </c>
      <c r="C16" s="114"/>
      <c r="D16" s="114"/>
      <c r="E16" s="114"/>
      <c r="F16" s="114"/>
      <c r="G16" s="114"/>
      <c r="H16" s="114"/>
      <c r="I16" s="114"/>
      <c r="J16" s="114"/>
      <c r="K16" s="51"/>
    </row>
    <row r="17" spans="2:11" x14ac:dyDescent="0.25">
      <c r="B17" s="114" t="s">
        <v>59</v>
      </c>
      <c r="C17" s="114"/>
      <c r="D17" s="114"/>
      <c r="E17" s="114"/>
      <c r="F17" s="114" t="s">
        <v>60</v>
      </c>
      <c r="G17" s="114"/>
      <c r="H17" s="114"/>
      <c r="I17" s="114"/>
      <c r="J17" s="114"/>
      <c r="K17" s="51"/>
    </row>
    <row r="18" spans="2:11" ht="15.75" customHeight="1" x14ac:dyDescent="0.25">
      <c r="B18" s="115" t="s">
        <v>61</v>
      </c>
      <c r="C18" s="115"/>
      <c r="D18" s="115"/>
      <c r="E18" s="115"/>
      <c r="F18" s="115" t="s">
        <v>75</v>
      </c>
      <c r="G18" s="115"/>
      <c r="H18" s="115"/>
      <c r="I18" s="115"/>
      <c r="J18" s="115"/>
      <c r="K18" s="49"/>
    </row>
    <row r="19" spans="2:11" x14ac:dyDescent="0.25">
      <c r="B19" s="114" t="s">
        <v>62</v>
      </c>
      <c r="C19" s="114"/>
      <c r="D19" s="114"/>
      <c r="E19" s="114"/>
      <c r="F19" s="114"/>
      <c r="G19" s="114"/>
      <c r="H19" s="114"/>
      <c r="I19" s="114"/>
      <c r="J19" s="114"/>
      <c r="K19" s="51"/>
    </row>
    <row r="20" spans="2:11" x14ac:dyDescent="0.25">
      <c r="B20" s="114" t="s">
        <v>59</v>
      </c>
      <c r="C20" s="114"/>
      <c r="D20" s="114"/>
      <c r="E20" s="114"/>
      <c r="F20" s="114" t="s">
        <v>60</v>
      </c>
      <c r="G20" s="114"/>
      <c r="H20" s="114"/>
      <c r="I20" s="114"/>
      <c r="J20" s="114"/>
      <c r="K20" s="51"/>
    </row>
    <row r="21" spans="2:11" ht="15.75" customHeight="1" x14ac:dyDescent="0.25">
      <c r="B21" s="116" t="s">
        <v>63</v>
      </c>
      <c r="C21" s="116"/>
      <c r="D21" s="116"/>
      <c r="E21" s="116"/>
      <c r="F21" s="116" t="s">
        <v>64</v>
      </c>
      <c r="G21" s="116"/>
      <c r="H21" s="116"/>
      <c r="I21" s="116"/>
      <c r="J21" s="116"/>
      <c r="K21" s="54"/>
    </row>
    <row r="22" spans="2:11" ht="15.75" customHeight="1" x14ac:dyDescent="0.25">
      <c r="B22" s="117" t="s">
        <v>65</v>
      </c>
      <c r="C22" s="117"/>
      <c r="D22" s="117"/>
      <c r="E22" s="117"/>
      <c r="F22" s="117"/>
      <c r="G22" s="117"/>
      <c r="H22" s="117"/>
      <c r="I22" s="117"/>
      <c r="J22" s="117"/>
      <c r="K22" s="53"/>
    </row>
    <row r="23" spans="2:11" x14ac:dyDescent="0.25">
      <c r="B23" s="114" t="s">
        <v>59</v>
      </c>
      <c r="C23" s="114"/>
      <c r="D23" s="114"/>
      <c r="E23" s="114" t="s">
        <v>60</v>
      </c>
      <c r="F23" s="114"/>
      <c r="G23" s="114"/>
      <c r="H23" s="114" t="s">
        <v>66</v>
      </c>
      <c r="I23" s="114"/>
      <c r="J23" s="114"/>
      <c r="K23" s="51"/>
    </row>
    <row r="24" spans="2:11" x14ac:dyDescent="0.25">
      <c r="B24" s="114"/>
      <c r="C24" s="114"/>
      <c r="D24" s="114"/>
      <c r="E24" s="114"/>
      <c r="F24" s="114"/>
      <c r="G24" s="114"/>
      <c r="H24" s="52" t="s">
        <v>52</v>
      </c>
      <c r="I24" s="52" t="s">
        <v>53</v>
      </c>
      <c r="J24" s="52" t="s">
        <v>54</v>
      </c>
      <c r="K24" s="51"/>
    </row>
    <row r="25" spans="2:11" x14ac:dyDescent="0.25">
      <c r="B25" s="115" t="s">
        <v>67</v>
      </c>
      <c r="C25" s="115"/>
      <c r="D25" s="115"/>
      <c r="E25" s="116" t="s">
        <v>68</v>
      </c>
      <c r="F25" s="116"/>
      <c r="G25" s="116"/>
      <c r="H25" s="50">
        <v>2024</v>
      </c>
      <c r="I25" s="58" t="s">
        <v>74</v>
      </c>
      <c r="J25" s="50"/>
      <c r="K25" s="49"/>
    </row>
    <row r="26" spans="2:11" x14ac:dyDescent="0.25">
      <c r="K26" s="48"/>
    </row>
    <row r="27" spans="2:11" ht="56.25" customHeight="1" x14ac:dyDescent="0.25">
      <c r="B27" s="48"/>
      <c r="C27" s="113" t="s">
        <v>69</v>
      </c>
      <c r="D27" s="113"/>
      <c r="E27" s="113"/>
      <c r="F27" s="113"/>
      <c r="G27" s="113"/>
      <c r="H27" s="113"/>
      <c r="I27" s="113"/>
      <c r="K27" s="48"/>
    </row>
    <row r="28" spans="2:11" ht="16.5" customHeight="1" x14ac:dyDescent="0.25">
      <c r="E28" s="118" t="s">
        <v>70</v>
      </c>
      <c r="F28" s="118"/>
      <c r="G28" s="118"/>
      <c r="H28" s="118"/>
      <c r="I28" s="118"/>
      <c r="J28" s="118"/>
      <c r="K28" s="47"/>
    </row>
    <row r="29" spans="2:11" x14ac:dyDescent="0.25">
      <c r="B29" s="48"/>
      <c r="C29" s="48"/>
      <c r="D29" s="48"/>
      <c r="E29" s="118"/>
      <c r="F29" s="118"/>
      <c r="G29" s="118"/>
      <c r="H29" s="118"/>
      <c r="I29" s="118"/>
      <c r="J29" s="118"/>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2025-11-04T20:07:04Z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