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afernandamoreno\Downloads\PUBLICACION FA-CD-034\"/>
    </mc:Choice>
  </mc:AlternateContent>
  <bookViews>
    <workbookView xWindow="0" yWindow="0" windowWidth="28800" windowHeight="11640" tabRatio="876"/>
  </bookViews>
  <sheets>
    <sheet name="Bienes y Servicios" sheetId="7" r:id="rId1"/>
    <sheet name="Cálculos" sheetId="2" state="hidden" r:id="rId2"/>
    <sheet name="CONTROL CAMBIOS" sheetId="8" state="hidden" r:id="rId3"/>
  </sheets>
  <definedNames>
    <definedName name="_xlnm.Print_Area" localSheetId="0">'Bienes y Servicios'!$A$1:$O$85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L15" i="7"/>
  <c r="N15" i="7" s="1"/>
  <c r="M15" i="7"/>
  <c r="J16" i="7"/>
  <c r="L16" i="7"/>
  <c r="N16" i="7" s="1"/>
  <c r="M16" i="7"/>
  <c r="J17" i="7"/>
  <c r="L17" i="7"/>
  <c r="N17" i="7" s="1"/>
  <c r="M17" i="7"/>
  <c r="J18" i="7"/>
  <c r="L18" i="7"/>
  <c r="N18" i="7" s="1"/>
  <c r="M18" i="7"/>
  <c r="J19" i="7"/>
  <c r="L19" i="7"/>
  <c r="N19" i="7" s="1"/>
  <c r="M19" i="7"/>
  <c r="J20" i="7"/>
  <c r="L20" i="7"/>
  <c r="N20" i="7" s="1"/>
  <c r="M20" i="7"/>
  <c r="J21" i="7"/>
  <c r="L21" i="7"/>
  <c r="N21" i="7" s="1"/>
  <c r="M21" i="7"/>
  <c r="J22" i="7"/>
  <c r="L22" i="7"/>
  <c r="N22" i="7" s="1"/>
  <c r="M22" i="7"/>
  <c r="J23" i="7"/>
  <c r="L23" i="7"/>
  <c r="N23" i="7" s="1"/>
  <c r="M23" i="7"/>
  <c r="J24" i="7"/>
  <c r="L24" i="7"/>
  <c r="N24" i="7" s="1"/>
  <c r="M24" i="7"/>
  <c r="J25" i="7"/>
  <c r="L25" i="7"/>
  <c r="N25" i="7" s="1"/>
  <c r="M25" i="7"/>
  <c r="J26" i="7"/>
  <c r="L26" i="7"/>
  <c r="N26" i="7" s="1"/>
  <c r="M26" i="7"/>
  <c r="J27" i="7"/>
  <c r="L27" i="7"/>
  <c r="N27" i="7" s="1"/>
  <c r="M27" i="7"/>
  <c r="J28" i="7"/>
  <c r="L28" i="7"/>
  <c r="N28" i="7" s="1"/>
  <c r="M28" i="7"/>
  <c r="J29" i="7"/>
  <c r="L29" i="7"/>
  <c r="N29" i="7" s="1"/>
  <c r="M29" i="7"/>
  <c r="J30" i="7"/>
  <c r="L30" i="7"/>
  <c r="J31" i="7"/>
  <c r="L31" i="7"/>
  <c r="M31" i="7"/>
  <c r="J32" i="7"/>
  <c r="L32" i="7"/>
  <c r="J33" i="7"/>
  <c r="L33" i="7"/>
  <c r="M33" i="7"/>
  <c r="J34" i="7"/>
  <c r="L34" i="7"/>
  <c r="J35" i="7"/>
  <c r="L35" i="7"/>
  <c r="M35" i="7"/>
  <c r="J36" i="7"/>
  <c r="L36" i="7"/>
  <c r="J37" i="7"/>
  <c r="L37" i="7"/>
  <c r="M37" i="7"/>
  <c r="J38" i="7"/>
  <c r="L38" i="7"/>
  <c r="J39" i="7"/>
  <c r="L39" i="7"/>
  <c r="M39" i="7"/>
  <c r="J40" i="7"/>
  <c r="L40" i="7"/>
  <c r="J41" i="7"/>
  <c r="L41" i="7"/>
  <c r="M41" i="7"/>
  <c r="J42" i="7"/>
  <c r="L42" i="7"/>
  <c r="J43" i="7"/>
  <c r="L43" i="7"/>
  <c r="M43" i="7"/>
  <c r="J44" i="7"/>
  <c r="L44" i="7"/>
  <c r="J45" i="7"/>
  <c r="L45" i="7"/>
  <c r="M45" i="7"/>
  <c r="J46" i="7"/>
  <c r="L46" i="7"/>
  <c r="J47" i="7"/>
  <c r="L47" i="7"/>
  <c r="M47" i="7"/>
  <c r="J48" i="7"/>
  <c r="L48" i="7"/>
  <c r="J49" i="7"/>
  <c r="L49" i="7"/>
  <c r="M49" i="7"/>
  <c r="J50" i="7"/>
  <c r="L50" i="7"/>
  <c r="J51" i="7"/>
  <c r="L51" i="7"/>
  <c r="N51" i="7" s="1"/>
  <c r="M51" i="7"/>
  <c r="O51" i="7"/>
  <c r="J52" i="7"/>
  <c r="L52" i="7"/>
  <c r="N52" i="7" s="1"/>
  <c r="M52" i="7"/>
  <c r="O52" i="7"/>
  <c r="J53" i="7"/>
  <c r="L53" i="7"/>
  <c r="N53" i="7" s="1"/>
  <c r="M53" i="7"/>
  <c r="J54" i="7"/>
  <c r="L54" i="7"/>
  <c r="N54" i="7" s="1"/>
  <c r="M54" i="7"/>
  <c r="O54" i="7"/>
  <c r="J55" i="7"/>
  <c r="L55" i="7"/>
  <c r="N55" i="7" s="1"/>
  <c r="M55" i="7"/>
  <c r="O55" i="7"/>
  <c r="J56" i="7"/>
  <c r="L56" i="7"/>
  <c r="N56" i="7" s="1"/>
  <c r="M56" i="7"/>
  <c r="J57" i="7"/>
  <c r="L57" i="7"/>
  <c r="N57" i="7" s="1"/>
  <c r="M57" i="7"/>
  <c r="O57" i="7"/>
  <c r="J58" i="7"/>
  <c r="L58" i="7"/>
  <c r="N58" i="7" s="1"/>
  <c r="M58" i="7"/>
  <c r="O58" i="7"/>
  <c r="J59" i="7"/>
  <c r="L59" i="7"/>
  <c r="N59" i="7" s="1"/>
  <c r="M59" i="7"/>
  <c r="J60" i="7"/>
  <c r="L60" i="7"/>
  <c r="N60" i="7" s="1"/>
  <c r="M60" i="7"/>
  <c r="O60" i="7"/>
  <c r="J61" i="7"/>
  <c r="L61" i="7"/>
  <c r="N61" i="7" s="1"/>
  <c r="M61" i="7"/>
  <c r="O61" i="7"/>
  <c r="J62" i="7"/>
  <c r="L62" i="7"/>
  <c r="N62" i="7" s="1"/>
  <c r="M62" i="7"/>
  <c r="J63" i="7"/>
  <c r="L63" i="7"/>
  <c r="N63" i="7" s="1"/>
  <c r="M63" i="7"/>
  <c r="O63" i="7"/>
  <c r="J64" i="7"/>
  <c r="L64" i="7"/>
  <c r="N64" i="7" s="1"/>
  <c r="M64" i="7"/>
  <c r="O64" i="7"/>
  <c r="J14" i="7"/>
  <c r="H15" i="7"/>
  <c r="K15" i="7" s="1"/>
  <c r="H16" i="7"/>
  <c r="K16" i="7" s="1"/>
  <c r="H17" i="7"/>
  <c r="H18" i="7"/>
  <c r="H19" i="7"/>
  <c r="K19" i="7" s="1"/>
  <c r="H20" i="7"/>
  <c r="H21" i="7"/>
  <c r="K21" i="7" s="1"/>
  <c r="H22" i="7"/>
  <c r="K22" i="7" s="1"/>
  <c r="H23" i="7"/>
  <c r="H24" i="7"/>
  <c r="H25" i="7"/>
  <c r="K25" i="7" s="1"/>
  <c r="H26" i="7"/>
  <c r="H27" i="7"/>
  <c r="K27" i="7" s="1"/>
  <c r="H28" i="7"/>
  <c r="K28" i="7" s="1"/>
  <c r="H29" i="7"/>
  <c r="H30" i="7"/>
  <c r="H31" i="7"/>
  <c r="K31" i="7" s="1"/>
  <c r="H32" i="7"/>
  <c r="H33" i="7"/>
  <c r="K33" i="7" s="1"/>
  <c r="H34" i="7"/>
  <c r="K34" i="7" s="1"/>
  <c r="H35" i="7"/>
  <c r="H36" i="7"/>
  <c r="H37" i="7"/>
  <c r="K37" i="7" s="1"/>
  <c r="H38" i="7"/>
  <c r="H39" i="7"/>
  <c r="K39" i="7" s="1"/>
  <c r="H40" i="7"/>
  <c r="K40" i="7" s="1"/>
  <c r="H41" i="7"/>
  <c r="H42" i="7"/>
  <c r="H43" i="7"/>
  <c r="K43" i="7" s="1"/>
  <c r="H44" i="7"/>
  <c r="H45" i="7"/>
  <c r="K45" i="7" s="1"/>
  <c r="H46" i="7"/>
  <c r="K46" i="7" s="1"/>
  <c r="H47" i="7"/>
  <c r="H48" i="7"/>
  <c r="H49" i="7"/>
  <c r="K49" i="7" s="1"/>
  <c r="H50" i="7"/>
  <c r="H51" i="7"/>
  <c r="K51" i="7" s="1"/>
  <c r="H52" i="7"/>
  <c r="K52" i="7" s="1"/>
  <c r="H53" i="7"/>
  <c r="H54" i="7"/>
  <c r="K54" i="7" s="1"/>
  <c r="H55" i="7"/>
  <c r="H56" i="7"/>
  <c r="K56" i="7" s="1"/>
  <c r="H57" i="7"/>
  <c r="K57" i="7" s="1"/>
  <c r="H58" i="7"/>
  <c r="K58" i="7" s="1"/>
  <c r="H59" i="7"/>
  <c r="H60" i="7"/>
  <c r="K60" i="7" s="1"/>
  <c r="H61" i="7"/>
  <c r="H62" i="7"/>
  <c r="K62" i="7" s="1"/>
  <c r="H63" i="7"/>
  <c r="K63" i="7" s="1"/>
  <c r="H64" i="7"/>
  <c r="K64" i="7" s="1"/>
  <c r="N50" i="7" l="1"/>
  <c r="O50" i="7"/>
  <c r="N48" i="7"/>
  <c r="O48" i="7"/>
  <c r="N46" i="7"/>
  <c r="O46" i="7" s="1"/>
  <c r="N44" i="7"/>
  <c r="N42" i="7"/>
  <c r="N40" i="7"/>
  <c r="O40" i="7" s="1"/>
  <c r="N38" i="7"/>
  <c r="O38" i="7"/>
  <c r="N36" i="7"/>
  <c r="O36" i="7"/>
  <c r="N34" i="7"/>
  <c r="O34" i="7" s="1"/>
  <c r="N32" i="7"/>
  <c r="N30" i="7"/>
  <c r="K44" i="7"/>
  <c r="K38" i="7"/>
  <c r="K26" i="7"/>
  <c r="K61" i="7"/>
  <c r="K55" i="7"/>
  <c r="N49" i="7"/>
  <c r="O49" i="7"/>
  <c r="N47" i="7"/>
  <c r="O47" i="7"/>
  <c r="N45" i="7"/>
  <c r="O45" i="7"/>
  <c r="N43" i="7"/>
  <c r="O43" i="7"/>
  <c r="N41" i="7"/>
  <c r="O41" i="7"/>
  <c r="N39" i="7"/>
  <c r="O39" i="7"/>
  <c r="N37" i="7"/>
  <c r="O37" i="7"/>
  <c r="N35" i="7"/>
  <c r="O35" i="7"/>
  <c r="N33" i="7"/>
  <c r="O33" i="7"/>
  <c r="N31" i="7"/>
  <c r="O31" i="7"/>
  <c r="K48" i="7"/>
  <c r="K42" i="7"/>
  <c r="K36" i="7"/>
  <c r="K30" i="7"/>
  <c r="K24" i="7"/>
  <c r="K18" i="7"/>
  <c r="K59" i="7"/>
  <c r="K53" i="7"/>
  <c r="K47" i="7"/>
  <c r="K41" i="7"/>
  <c r="K35" i="7"/>
  <c r="K29" i="7"/>
  <c r="K23" i="7"/>
  <c r="K17" i="7"/>
  <c r="O62" i="7"/>
  <c r="O59" i="7"/>
  <c r="O56" i="7"/>
  <c r="O53" i="7"/>
  <c r="M50" i="7"/>
  <c r="M48" i="7"/>
  <c r="M46" i="7"/>
  <c r="M44" i="7"/>
  <c r="O44" i="7" s="1"/>
  <c r="M42" i="7"/>
  <c r="O42" i="7" s="1"/>
  <c r="M40" i="7"/>
  <c r="M38" i="7"/>
  <c r="M36" i="7"/>
  <c r="M34" i="7"/>
  <c r="M32" i="7"/>
  <c r="O32" i="7" s="1"/>
  <c r="M30" i="7"/>
  <c r="O30" i="7" s="1"/>
  <c r="K50" i="7"/>
  <c r="K32" i="7"/>
  <c r="K20" i="7"/>
  <c r="O29" i="7"/>
  <c r="O28" i="7"/>
  <c r="O27" i="7"/>
  <c r="O26" i="7"/>
  <c r="O25" i="7"/>
  <c r="O24" i="7"/>
  <c r="O23" i="7"/>
  <c r="O22" i="7"/>
  <c r="O21" i="7"/>
  <c r="O20" i="7"/>
  <c r="O19" i="7"/>
  <c r="O18" i="7"/>
  <c r="O17" i="7"/>
  <c r="O16" i="7"/>
  <c r="O15" i="7"/>
  <c r="O70" i="7" l="1"/>
  <c r="O69" i="7"/>
  <c r="O67" i="7" l="1"/>
  <c r="O66" i="7"/>
  <c r="L14" i="7"/>
  <c r="M14" i="7" s="1"/>
  <c r="H14" i="7"/>
  <c r="O65" i="7" l="1"/>
  <c r="O68" i="7" s="1"/>
  <c r="K14" i="7"/>
  <c r="O71" i="7"/>
  <c r="O72" i="7"/>
  <c r="O73" i="7" s="1"/>
  <c r="N14" i="7"/>
  <c r="O14" i="7" s="1"/>
  <c r="O74" i="7" l="1"/>
</calcChain>
</file>

<file path=xl/sharedStrings.xml><?xml version="1.0" encoding="utf-8"?>
<sst xmlns="http://schemas.openxmlformats.org/spreadsheetml/2006/main" count="198" uniqueCount="139">
  <si>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</si>
  <si>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</si>
  <si>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</si>
  <si>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</si>
  <si>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</si>
  <si>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</si>
  <si>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</si>
  <si>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</si>
  <si>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</si>
  <si>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</si>
  <si>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</si>
  <si>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</si>
  <si>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</si>
  <si>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</si>
  <si>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</si>
  <si>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</si>
  <si>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</si>
  <si>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</si>
  <si>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</si>
  <si>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</si>
  <si>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</si>
  <si>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</si>
  <si>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</si>
  <si>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</si>
  <si>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</si>
  <si>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</si>
  <si>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</si>
  <si>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</si>
  <si>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</si>
  <si>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</si>
  <si>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</si>
  <si>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</si>
  <si>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</si>
  <si>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</si>
  <si>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</si>
  <si>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</si>
  <si>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</si>
  <si>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</si>
  <si>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</si>
  <si>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</si>
  <si>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</si>
  <si>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</si>
  <si>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</si>
  <si>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</si>
  <si>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</si>
  <si>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</si>
  <si>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</si>
  <si>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</si>
  <si>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</si>
  <si>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</si>
  <si>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</si>
  <si>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</si>
  <si>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</si>
  <si>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</si>
  <si>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</si>
  <si>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</si>
  <si>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</si>
  <si>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</si>
  <si>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</si>
  <si>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</si>
  <si>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</si>
  <si>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</si>
  <si>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</si>
  <si>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</si>
  <si>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</si>
  <si>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</si>
  <si>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</si>
  <si>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</si>
  <si>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</si>
  <si>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</si>
  <si>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</si>
  <si>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</si>
  <si>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</si>
  <si>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</si>
  <si>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</si>
  <si>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</si>
  <si>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</si>
  <si>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</si>
  <si>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</si>
  <si>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</si>
  <si>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</si>
  <si>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Composición Química P/V Nitrógeno total (N) 70,0 g/L Nitrógeno amoniacal (N) 70,0 g/L Fosforo asimilable (P2O5)** 250,0 g/L Potasio soluble en agua (K2O) 30,0 g/L Molibdeno soluble en agua (Mo) 0,5 g/L Zinc soluble en agua (Zn)* 6,0 g/L Densidad a 20 ºC 1,28 g/mL pH eción n solución al 10% 6,5. FRASCO DE 1 LITRO</t>
  </si>
  <si>
    <t>SILICIO 46 %  CALCIO TOTAL 15% MAGNESIO TOTAL 5% AZUFRE TOTAL 1%.  BULTO DE 50KG</t>
  </si>
  <si>
    <t>NITRÓGENO 15% + FÓSFORO 5% + POTASIO 30%.  mas elementos menores, BULTO POR 25 KG</t>
  </si>
  <si>
    <t>CAL DOLOMITA calcio (CaO 36%) y magnesio (MgO 13%) bulto por 50 kilos</t>
  </si>
  <si>
    <t>Fertilizante compuesto complejo PK. fosforo soluble en agua (P2O5) 44g/L. potasio soluble en agua (K2O) 33g/L Silicio total (SiO2) 10 g/L. presentacion por litro</t>
  </si>
  <si>
    <t>Fertilizante foliar: Nitrogeno 1.4%, P2O5 29.5%, K2O 6.5% MgO 0.25% + Elementos menores</t>
  </si>
  <si>
    <t>Herbicida de contacto No selectivo. Eficaz para el control de todo tipo de malezas. Ingrediente activo Paraquat Dicloruro 200 gr/Litro</t>
  </si>
  <si>
    <t>Fungicida protectante de amplio espectro Ingrediente activo Captan 500 gr/Kg</t>
  </si>
  <si>
    <t>Fungicida protectante de alto espectro Ingrediente activo Fosetyl Aluminio 800 gr / Kg</t>
  </si>
  <si>
    <t>Insecticida de uso agrícola. Tipo de formulación: Concentrado emulsionable EC Ingrediente activo: Profenofos + Cipermetrina Concentración: 500 g/L + 100 g/L Ingredientes aditivos: c.s.p. 1 litro Grupo químico: Organofosforado (Profenofos) + Piretroide (Cipermetrina). presentacion por litro</t>
  </si>
  <si>
    <t>Sulfato de Cobre es un fertilizante sólido. Azufre Total 1 2,0% Cobre 25,0% Presentación: bolsa de kg</t>
  </si>
  <si>
    <t>Fertilizante químico simple para aplicación foliar y al suelo</t>
  </si>
  <si>
    <t>BULTO</t>
  </si>
  <si>
    <t>LITRO</t>
  </si>
  <si>
    <t>KILO</t>
  </si>
  <si>
    <t>PAQUETE</t>
  </si>
  <si>
    <t>LIBRA</t>
  </si>
  <si>
    <t>fertilizante simple CLORURO DE POTASIO KCL 0-0-60. BULTO DE 50KG.</t>
  </si>
  <si>
    <t xml:space="preserve">Fertilizante fosfatado  la roca fosfórica compuesta de fósforo (P2O5) 28% y Calcio (CaO) 40% , contiene Sílice (SiO2), Flúor (F) y otros elementos a nivel de trazas. </t>
  </si>
  <si>
    <t>Ingredientes activos: Polisacáridos, alcoholes polivinílicos, siliconas Sustancias Reguladoras del pH / 79,45 g/Lt Ingredientes aditivos: c.s.p. 1 litro</t>
  </si>
  <si>
    <t>Fertilizante compuesto mezclado NPK para aplicaicon al suelo. Composicion: nitrogeni (N) 33%, Fosofor asimilable (P2O5) 5% Potasio soluble (K2O) 6% Magnesio (MgO) 1,12%. BOLSA * KILO</t>
  </si>
  <si>
    <t>Fertilizante con acción nutriente por su aporte de elementos mayores NPK. composicion: Nitrógeno Total (N) 42,0% Nitrógeno Amoniacal 0.4% Fósforo Asimilable 3,0% Potasio soluble en agua 3,0%. Bolsa x 900 gr</t>
  </si>
  <si>
    <t>Fertilizante formulado con base en los elementos mayores Nitrógeno, Fósforo y Potasio, complementados con elementos menores.composicion: Nitrógeno total (N) 9,0% Nitrógeno Amoniacal(N) 7,0% Nitrógeno nítrico (N) 2,0% Fósforo asimilable (P2O5) 45,0% Potasio soluble en agua (K2O) 11,0% Magnesio soluble en agua (MgO) 1,0% Azufre soluble en agua (S) 0,8% pH en solución al 10% 4,78 Solubilidad en agua a 20 °C 40,0 g/100 mL. bolsa x kilogramo</t>
  </si>
  <si>
    <t>Fertilizante foliar complejo NPK con aminoácidos de origen vegetal e hidrólisis enzimática. composicion: Nitrógeno Total (N)    50,0 g/l Nitrógeno Nítrico (N)     43,0 g/l Nitrógeno Orgánico (N) 7,0 g/l Fósforo Asimilable (P2O5) 50,0 g/l Potasio soluble en agua (K2O) 50,0 g/l Magnesio (MgO)* 70,0 g/l Azufre total (S) 5,0g/l Boro (B)     3,0g/l Zinc (Zn)* 10,0 g/l Aminoácidos libres (17*) 90,0 g /l presentacion por litro.</t>
  </si>
  <si>
    <t>Bioestimulante CARBONO ORGÁNICO 6.35%. SL. Composición: Nitrógeno 3.5% (N orgánico 1.23%; N ureico 2.11%); fósforo 9.83%; carbono orgánico 6.35%. Bioestimulante anti-estresante y activador del crecimiento de las plantas. presentacion por litro</t>
  </si>
  <si>
    <t>Fertilizante foliar Ingredientes activos:Nitrogeno + pentoxido de fosforo + óxido de potasiode 400 (1460+160+120 g/L). presentacion por litro</t>
  </si>
  <si>
    <t>Fertilizante foliar. Ingredientes activos:Magnesio + Nitrógeno +Potasio SL 400(20+0+15+4 1B 1Zn). presentacion por litro</t>
  </si>
  <si>
    <t>Nitrogenos total 1,9%, Potasio 14.5%, Carbono Organico oxidable 28,4%, Silicio 1.7%, Humedad 1.2%, pH solución5.54, CIC 273.35 meq/100 gr. bolsa por 5 kilos</t>
  </si>
  <si>
    <t>Insecticida THIAMETHOXAM 141g/LLAMBDACIALOTRINA 106g/L</t>
  </si>
  <si>
    <t>Herbicida Ingredientes activos:Glifosato: 363 g/L de ácido glifosato de formulacióna 20°C, equivalente a 446 g/L de sal potásica deN-(fosfonometil)-glicina.</t>
  </si>
  <si>
    <t>Fungicida sistémico que penetra en el tejido de la hoja y que genera una distribución durable y uniforme en las hojas tratadas. Ingrediente activo Difenoconazol 251 gr/L</t>
  </si>
  <si>
    <t>Fungicida sistemico para la proteccion de semillas Carboxin 200 g/kg +Captan 200 g/kg</t>
  </si>
  <si>
    <t>Fungicida Sistémico/Translaminar con acción protectora y curativa ingrediente activo 200 gr/litro Azoxystrobin125 gr/Litro Difenoconazol</t>
  </si>
  <si>
    <t>Insecticida agricola. ingrediente activo EMAMECTIN BENZOATE 50 g/Kg Aditivos c.s.p. 1 Kg presetnacion bolsa de 150 Gramos</t>
  </si>
  <si>
    <t>Repelente e insecticida naturalIngredientes Activos:Extractos de plantas de la familia Liliaceae 54.2%Extracto de plantas de la familia Solanaceae 43.4%</t>
  </si>
  <si>
    <t>Herbicida sistémico recomendado para el control de malezas de hoja ancha, selectivo al pasto. composicion  sal potásica de picloram: ácido-4-amino-3,5,6 tricloropicolínico 27,7 g* (*Equivalente ácido picloram 24 g/100 cm3) coadyuvantes y agua c.s.p. 100 cm3 presentacion por litro</t>
  </si>
  <si>
    <t>Herbicida de contacto, selectivo a los cultivos de soya y frijol para el control postemergente de la maleza indicada en esta etiqueta.Ingrediente activo Fomesafen 22.5%</t>
  </si>
  <si>
    <t>Herbicida agricola. Ingrediente activo: Nicosulfuron 600 g/kg Thifensulfuron-methyl 150 g/kg. presentacion por 50 gramos</t>
  </si>
  <si>
    <t>Herbicida agricola. ingrediente activo:  METSULFURON METIL 600g/kg presentacion bolsa por kilogramo</t>
  </si>
  <si>
    <t>Principio activo DIURON. grupo activo Ureas. Concentracion y formulacion 800g/KG. Presentacion de 1 Kilogramo</t>
  </si>
  <si>
    <t>Herbicida en polvo. Ingrediente activo Linuron. Concentracion 500 g/Kg.</t>
  </si>
  <si>
    <t>Herbicida agricola. Ingrediente activo: Metribuzin 480 g/L. Presentacion de 1 Litro</t>
  </si>
  <si>
    <t>Herbicida de pre y post emergencia parael control de malezas anuales dehoja ancha y algunas gramíneas anualesen hortalizas, frutales, viveros, y plantaciones. COMPUESTO: Oxifluorfeno 24% p/v(240 g/L) Coformulantes c.s.p 100% p/v(1L) *2-cloro-a,a,a trifluoro-p-tolil 3-etoxi-4-nitrofeniléter . PRESENTACION * 1 LITRO</t>
  </si>
  <si>
    <t>Herbicida agricola. Composición:960 S-metolaclor EC (concentrado emulsionante). Presentacion *1Litro</t>
  </si>
  <si>
    <t>Funguicida agricola suspension concentrada. ingrediente activo: METALAXIL-M 40g/L+CLOROTALONIL 400g/L. presentacion por litro</t>
  </si>
  <si>
    <t>Funguicida agricola. Ingrediente activo: PROPINEB: 700 g/kg. Presentacion * Kilogramo</t>
  </si>
  <si>
    <t>Funguicida agricola. composicion: 4 g Metalaxil-M 64 g Mancozeb Granulado dispersable. presentacion por 375 Gramos</t>
  </si>
  <si>
    <t>Funguicida agricola. ingrediente activo Mancozeb concentrado 800g/Kg polvo soluble. presentacion por kilogramo</t>
  </si>
  <si>
    <t>Coadyudante Alcohol Graso Etoxilado 20.2% Polidimetilsiloxano 1.0% presentacion por galon</t>
  </si>
  <si>
    <t>Fertilizante inorganico 0-0-0-16 MgO Sulfato de magnesio tecnico. bulto x 25 kilogramos</t>
  </si>
  <si>
    <t>Producto para el control biologico de plagas Ingrediente activo Trichoderma asperellum, Trichoderma atroviridae,Trichoderma harzianum 5x108 conidias/gPaecilomyces lilacinus 5x108 conidias/gContenido total 1x109 conidias/g. presentacion por libra</t>
  </si>
  <si>
    <t>Fungicida y bactericida deaplicación foliar, con acción preventiva ycurativa, ideal para el control de Royas,Alternaria, Antracnosis, Mildeos, Tizonesfoliares, Sigatokas y Bacteriosis.Ingrediente activoSulfato de Cobre 21%, Sulfato deCalcio 18%. presentacion por kilogramo</t>
  </si>
  <si>
    <t>Fungicida mineral de acción preventiva y curativa ideal para incluirse dentro de unprograma de rotación o en mezcla con productossistémicos.ingrediente activo Polisulfuro de Calcio 200g/litro. presentacion por litro</t>
  </si>
  <si>
    <t>Producto a base de ruda Ingrediente activo:Extracto de Ruda 100 g/L. presentacion por litro</t>
  </si>
  <si>
    <t>Regulador de crecimiento ingrediente activo: acido indolbutírico 2,25g/kg acido naftalenacético 0,75g/kg. polvo seco. bolsa x kilogramo</t>
  </si>
  <si>
    <t>Fertilizante en polvo soluble. Azufre Total (S) 14,0 % Zinc (Zn)   28,0 %. bolsa x kilogramo</t>
  </si>
  <si>
    <t>GALON</t>
  </si>
  <si>
    <t>LITROS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</si>
</sst>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1"/>
      <color theme="6"/>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49" fontId="5" fillId="21" borderId="13">
      <alignment horizontal="center" vertical="center"/>
      <protection locked="0"/>
    </xf>
  </cellStyleXfs>
  <cellXfs count="130">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2" fillId="2" borderId="0" xfId="0" applyFont="1" applyFill="1" applyAlignment="1">
      <alignment vertical="center" wrapText="1"/>
    </xf>
    <xf numFmtId="0" fontId="32"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4"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35"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6" fillId="2" borderId="0" xfId="0" applyFont="1" applyFill="1" applyAlignment="1">
      <alignment horizontal="center" vertical="center" wrapText="1"/>
    </xf>
    <xf numFmtId="0" fontId="36"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35" borderId="1" xfId="0" applyFont="1" applyFill="1" applyBorder="1" applyAlignment="1" applyProtection="1">
      <alignment vertical="center" wrapText="1" shrinkToFit="1"/>
      <protection locked="0"/>
    </xf>
    <xf numFmtId="0" fontId="1" fillId="2" borderId="0" xfId="0" applyFont="1"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6" fillId="2" borderId="0" xfId="0" applyFont="1" applyFill="1" applyAlignment="1" applyProtection="1">
      <alignment horizontal="left"/>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7" fillId="3" borderId="32" xfId="0" applyFont="1" applyFill="1" applyBorder="1" applyAlignment="1" applyProtection="1">
      <alignment horizontal="center" vertical="center" wrapText="1"/>
      <protection locked="0"/>
    </xf>
    <xf numFmtId="43" fontId="7" fillId="3" borderId="32" xfId="3" applyFont="1" applyFill="1" applyBorder="1" applyAlignment="1" applyProtection="1">
      <alignment horizontal="center" vertical="center" wrapText="1"/>
      <protection locked="0"/>
    </xf>
    <xf numFmtId="43" fontId="7" fillId="3" borderId="37" xfId="3" applyFont="1" applyFill="1" applyBorder="1" applyAlignment="1" applyProtection="1">
      <alignment horizontal="center" vertical="center" wrapText="1"/>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1" xfId="0" applyFont="1" applyFill="1" applyBorder="1" applyAlignment="1" applyProtection="1">
      <alignment horizontal="center" vertical="center" wrapText="1"/>
    </xf>
    <xf numFmtId="0" fontId="7" fillId="3" borderId="32" xfId="0" applyFont="1" applyFill="1" applyBorder="1" applyAlignment="1" applyProtection="1">
      <alignment horizontal="center" vertical="center" wrapText="1"/>
    </xf>
    <xf numFmtId="0" fontId="3" fillId="0" borderId="33" xfId="0" applyFont="1" applyBorder="1" applyAlignment="1" applyProtection="1">
      <alignment horizontal="center" vertical="center"/>
    </xf>
    <xf numFmtId="0" fontId="1" fillId="2" borderId="2" xfId="0" applyFont="1" applyFill="1" applyBorder="1" applyAlignment="1" applyProtection="1">
      <alignment vertical="center" wrapText="1" shrinkToFit="1"/>
    </xf>
    <xf numFmtId="0" fontId="1" fillId="0" borderId="2" xfId="0" applyFont="1" applyFill="1" applyBorder="1" applyAlignment="1" applyProtection="1">
      <alignment vertical="center" wrapText="1" shrinkToFit="1"/>
    </xf>
    <xf numFmtId="0" fontId="1" fillId="2" borderId="1" xfId="0" applyFont="1" applyFill="1" applyBorder="1" applyAlignment="1" applyProtection="1">
      <alignment horizontal="center" vertical="center" shrinkToFit="1"/>
    </xf>
    <xf numFmtId="0" fontId="1" fillId="0" borderId="1" xfId="0" applyFont="1" applyFill="1" applyBorder="1" applyAlignment="1" applyProtection="1">
      <alignment horizontal="center" vertical="center" shrinkToFit="1"/>
    </xf>
    <xf numFmtId="43" fontId="3" fillId="0" borderId="1" xfId="3" applyFont="1" applyFill="1" applyBorder="1" applyAlignment="1" applyProtection="1">
      <alignment horizontal="center" vertical="center"/>
    </xf>
    <xf numFmtId="43" fontId="3" fillId="0" borderId="38" xfId="3" applyFont="1" applyFill="1" applyBorder="1" applyAlignment="1" applyProtection="1">
      <alignment vertical="center"/>
    </xf>
    <xf numFmtId="43" fontId="3" fillId="0" borderId="37" xfId="4" applyFont="1" applyBorder="1" applyAlignment="1" applyProtection="1">
      <alignment vertical="center"/>
    </xf>
    <xf numFmtId="43" fontId="3" fillId="0" borderId="38" xfId="4" applyFont="1" applyBorder="1" applyAlignment="1" applyProtection="1">
      <alignment vertical="center"/>
    </xf>
    <xf numFmtId="43" fontId="6" fillId="0" borderId="38" xfId="4" applyFont="1" applyBorder="1" applyAlignment="1" applyProtection="1">
      <alignment vertical="center"/>
    </xf>
    <xf numFmtId="43" fontId="3" fillId="0" borderId="38" xfId="4" applyFont="1" applyFill="1" applyBorder="1" applyAlignment="1" applyProtection="1">
      <alignment vertical="center"/>
    </xf>
    <xf numFmtId="43" fontId="6" fillId="0" borderId="39" xfId="4" applyFont="1" applyBorder="1" applyAlignment="1" applyProtection="1">
      <alignment vertical="center"/>
    </xf>
    <xf numFmtId="0" fontId="1" fillId="2" borderId="0" xfId="0" applyFont="1" applyFill="1" applyAlignment="1" applyProtection="1">
      <alignment horizontal="center"/>
      <protection locked="0"/>
    </xf>
    <xf numFmtId="0" fontId="3" fillId="0" borderId="33" xfId="3" applyNumberFormat="1" applyFont="1" applyBorder="1" applyAlignment="1" applyProtection="1">
      <alignment horizontal="center" vertical="center"/>
      <protection locked="0"/>
    </xf>
    <xf numFmtId="0" fontId="3" fillId="0" borderId="1" xfId="3" applyNumberFormat="1" applyFont="1" applyBorder="1" applyAlignment="1" applyProtection="1">
      <alignment horizontal="center" vertical="center"/>
      <protection locked="0"/>
    </xf>
    <xf numFmtId="0" fontId="6" fillId="0" borderId="33" xfId="3" applyNumberFormat="1" applyFont="1" applyBorder="1" applyAlignment="1" applyProtection="1">
      <alignment horizontal="center" vertical="center"/>
      <protection locked="0"/>
    </xf>
    <xf numFmtId="0" fontId="6" fillId="0" borderId="1" xfId="3" applyNumberFormat="1" applyFont="1" applyBorder="1" applyAlignment="1" applyProtection="1">
      <alignment horizontal="center" vertical="center"/>
      <protection locked="0"/>
    </xf>
    <xf numFmtId="0" fontId="3" fillId="0" borderId="33" xfId="3" applyNumberFormat="1" applyFont="1" applyBorder="1" applyAlignment="1" applyProtection="1">
      <alignment horizontal="center" vertical="center" wrapText="1"/>
      <protection locked="0"/>
    </xf>
    <xf numFmtId="0" fontId="3" fillId="0" borderId="1" xfId="3" applyNumberFormat="1" applyFont="1" applyBorder="1" applyAlignment="1" applyProtection="1">
      <alignment horizontal="center" vertical="center" wrapText="1"/>
      <protection locked="0"/>
    </xf>
    <xf numFmtId="0" fontId="3" fillId="0" borderId="31" xfId="3" applyNumberFormat="1" applyFont="1" applyBorder="1" applyAlignment="1" applyProtection="1">
      <alignment horizontal="center" vertical="center" wrapText="1"/>
      <protection locked="0"/>
    </xf>
    <xf numFmtId="0" fontId="3" fillId="0" borderId="32" xfId="3" applyNumberFormat="1" applyFont="1" applyBorder="1" applyAlignment="1" applyProtection="1">
      <alignment horizontal="center" vertical="center" wrapText="1"/>
      <protection locked="0"/>
    </xf>
    <xf numFmtId="0" fontId="6" fillId="0" borderId="34" xfId="3" applyNumberFormat="1" applyFont="1" applyBorder="1" applyAlignment="1" applyProtection="1">
      <alignment horizontal="center" vertical="center" wrapText="1"/>
      <protection locked="0"/>
    </xf>
    <xf numFmtId="0" fontId="6" fillId="0" borderId="35" xfId="3" applyNumberFormat="1" applyFont="1" applyBorder="1" applyAlignment="1" applyProtection="1">
      <alignment horizontal="center" vertical="center" wrapText="1"/>
      <protection locked="0"/>
    </xf>
    <xf numFmtId="0" fontId="6" fillId="0" borderId="33" xfId="3" applyNumberFormat="1" applyFont="1" applyBorder="1" applyAlignment="1" applyProtection="1">
      <alignment horizontal="center" vertical="center" wrapText="1"/>
      <protection locked="0"/>
    </xf>
    <xf numFmtId="0" fontId="6" fillId="0" borderId="1" xfId="3" applyNumberFormat="1" applyFont="1" applyBorder="1" applyAlignment="1" applyProtection="1">
      <alignment horizontal="center" vertical="center" wrapText="1"/>
      <protection locked="0"/>
    </xf>
    <xf numFmtId="0" fontId="28" fillId="2" borderId="20" xfId="0" applyFont="1" applyFill="1" applyBorder="1" applyAlignment="1" applyProtection="1">
      <alignment horizontal="left" vertical="center" wrapText="1"/>
      <protection locked="0"/>
    </xf>
    <xf numFmtId="0" fontId="28" fillId="2" borderId="5" xfId="0" applyFont="1" applyFill="1" applyBorder="1" applyAlignment="1" applyProtection="1">
      <alignment horizontal="left" vertical="center" wrapText="1"/>
      <protection locked="0"/>
    </xf>
    <xf numFmtId="0" fontId="28" fillId="2" borderId="21" xfId="0" applyFont="1" applyFill="1" applyBorder="1" applyAlignment="1" applyProtection="1">
      <alignment horizontal="left" vertical="center" wrapText="1"/>
      <protection locked="0"/>
    </xf>
    <xf numFmtId="0" fontId="28" fillId="2" borderId="22" xfId="0" applyFont="1" applyFill="1" applyBorder="1" applyAlignment="1" applyProtection="1">
      <alignment horizontal="left" vertical="center" wrapText="1"/>
      <protection locked="0"/>
    </xf>
    <xf numFmtId="0" fontId="28" fillId="2" borderId="0" xfId="0" applyFont="1" applyFill="1" applyAlignment="1" applyProtection="1">
      <alignment horizontal="left" vertical="center" wrapText="1"/>
      <protection locked="0"/>
    </xf>
    <xf numFmtId="0" fontId="28" fillId="2" borderId="23" xfId="0" applyFont="1" applyFill="1" applyBorder="1" applyAlignment="1" applyProtection="1">
      <alignment horizontal="left" vertical="center" wrapText="1"/>
      <protection locked="0"/>
    </xf>
    <xf numFmtId="0" fontId="28" fillId="2" borderId="24" xfId="0" applyFont="1" applyFill="1" applyBorder="1" applyAlignment="1" applyProtection="1">
      <alignment horizontal="left" vertical="center" wrapText="1"/>
      <protection locked="0"/>
    </xf>
    <xf numFmtId="0" fontId="28" fillId="2" borderId="6" xfId="0" applyFont="1" applyFill="1" applyBorder="1" applyAlignment="1" applyProtection="1">
      <alignment horizontal="left" vertical="center" wrapText="1"/>
      <protection locked="0"/>
    </xf>
    <xf numFmtId="0" fontId="28" fillId="2" borderId="25" xfId="0" applyFont="1" applyFill="1" applyBorder="1" applyAlignment="1" applyProtection="1">
      <alignment horizontal="left" vertical="center" wrapText="1"/>
      <protection locked="0"/>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7" fillId="35" borderId="2" xfId="0" applyNumberFormat="1" applyFont="1" applyFill="1" applyBorder="1" applyAlignment="1" applyProtection="1">
      <alignment horizontal="center" vertical="center" wrapText="1"/>
      <protection locked="0"/>
    </xf>
    <xf numFmtId="164" fontId="27"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protection locked="0"/>
    </xf>
    <xf numFmtId="0" fontId="34"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5"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2" fillId="2" borderId="0" xfId="0" applyFont="1" applyFill="1" applyAlignment="1">
      <alignment horizontal="right"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1" fillId="2" borderId="0" xfId="0" applyFont="1" applyFill="1" applyAlignment="1">
      <alignment horizontal="center" vertical="center" wrapText="1"/>
    </xf>
    <xf numFmtId="0" fontId="2" fillId="0" borderId="1" xfId="0" applyFont="1" applyBorder="1" applyAlignment="1">
      <alignment horizontal="center" vertical="center" wrapText="1"/>
    </xf>
    <xf numFmtId="0" fontId="38" fillId="35" borderId="30" xfId="0" applyFont="1" applyFill="1" applyBorder="1" applyAlignment="1" applyProtection="1">
      <alignment horizontal="center" vertical="center"/>
      <protection locked="0"/>
    </xf>
    <xf numFmtId="0" fontId="38" fillId="35" borderId="27" xfId="0" applyFont="1" applyFill="1" applyBorder="1" applyAlignment="1" applyProtection="1">
      <alignment horizontal="center" vertical="center"/>
      <protection locked="0"/>
    </xf>
    <xf numFmtId="0" fontId="38" fillId="35" borderId="0" xfId="0" applyFont="1" applyFill="1" applyBorder="1" applyAlignment="1" applyProtection="1">
      <alignment horizontal="center" vertical="center"/>
      <protection locked="0"/>
    </xf>
    <xf numFmtId="0" fontId="38" fillId="35" borderId="36" xfId="0" applyFont="1" applyFill="1" applyBorder="1" applyAlignment="1" applyProtection="1">
      <alignment horizontal="center" vertical="center"/>
      <protection locked="0"/>
    </xf>
    <xf numFmtId="0" fontId="38" fillId="35" borderId="19" xfId="0" applyFont="1" applyFill="1" applyBorder="1" applyAlignment="1" applyProtection="1">
      <alignment horizontal="center" vertical="center"/>
      <protection locked="0"/>
    </xf>
    <xf numFmtId="0" fontId="38" fillId="35" borderId="18" xfId="0" applyFont="1" applyFill="1" applyBorder="1" applyAlignment="1" applyProtection="1">
      <alignment horizontal="center" vertical="center"/>
      <protection locked="0"/>
    </xf>
    <xf numFmtId="0" fontId="38" fillId="35" borderId="29" xfId="0" applyFont="1" applyFill="1" applyBorder="1" applyAlignment="1" applyProtection="1">
      <alignment horizontal="center" vertical="center"/>
      <protection locked="0"/>
    </xf>
    <xf numFmtId="0" fontId="38" fillId="0" borderId="0" xfId="0" applyFont="1" applyAlignment="1" applyProtection="1">
      <alignment vertical="center" wrapText="1"/>
      <protection locked="0"/>
    </xf>
    <xf numFmtId="0" fontId="38"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Estilo 1" xfId="47"/>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tabSelected="1" view="pageBreakPreview" zoomScale="70" zoomScaleNormal="70" zoomScaleSheetLayoutView="70" zoomScalePageLayoutView="55" workbookViewId="0">
      <selection activeCell="B15" sqref="B15"/>
    </sheetView>
  </sheetViews>
  <sheetFormatPr baseColWidth="10" defaultColWidth="11.42578125" defaultRowHeight="14.25" x14ac:dyDescent="0.2"/>
  <cols>
    <col min="1" max="1" width="10.42578125" style="26" customWidth="1"/>
    <col min="2" max="2" width="56.5703125" style="26" customWidth="1"/>
    <col min="3" max="3" width="21.85546875" style="26" customWidth="1"/>
    <col min="4" max="4" width="13.5703125" style="26" bestFit="1" customWidth="1"/>
    <col min="5" max="5" width="14" style="26" bestFit="1" customWidth="1"/>
    <col min="6" max="6" width="17.5703125" style="26" customWidth="1"/>
    <col min="7" max="7" width="17.7109375" style="26" customWidth="1"/>
    <col min="8" max="8" width="15" style="26" customWidth="1"/>
    <col min="9" max="9" width="17.7109375" style="26" customWidth="1"/>
    <col min="10" max="10" width="15" style="26" customWidth="1"/>
    <col min="11" max="11" width="17.85546875" style="26" customWidth="1"/>
    <col min="12" max="13" width="16.7109375" style="26" customWidth="1"/>
    <col min="14" max="14" width="14.7109375" style="26" customWidth="1"/>
    <col min="15" max="15" width="20.28515625" style="26" customWidth="1"/>
    <col min="16" max="16384" width="11.42578125" style="26"/>
  </cols>
  <sheetData>
    <row r="1" spans="1:15" x14ac:dyDescent="0.2">
      <c r="F1" s="56"/>
    </row>
    <row r="2" spans="1:15" ht="15.75" customHeight="1" x14ac:dyDescent="0.2">
      <c r="A2" s="91"/>
      <c r="B2" s="92" t="s">
        <v>0</v>
      </c>
      <c r="C2" s="92"/>
      <c r="D2" s="92"/>
      <c r="E2" s="92"/>
      <c r="F2" s="92"/>
      <c r="G2" s="92"/>
      <c r="H2" s="92"/>
      <c r="I2" s="92"/>
      <c r="J2" s="92"/>
      <c r="K2" s="92"/>
      <c r="L2" s="92"/>
      <c r="M2" s="92"/>
      <c r="N2" s="93" t="s">
        <v>80</v>
      </c>
      <c r="O2" s="93"/>
    </row>
    <row r="3" spans="1:15" ht="15.75" customHeight="1" x14ac:dyDescent="0.2">
      <c r="A3" s="91"/>
      <c r="B3" s="92" t="s">
        <v>2</v>
      </c>
      <c r="C3" s="92"/>
      <c r="D3" s="92"/>
      <c r="E3" s="92"/>
      <c r="F3" s="92"/>
      <c r="G3" s="92"/>
      <c r="H3" s="92"/>
      <c r="I3" s="92"/>
      <c r="J3" s="92"/>
      <c r="K3" s="92"/>
      <c r="L3" s="92"/>
      <c r="M3" s="92"/>
      <c r="N3" s="93" t="s">
        <v>77</v>
      </c>
      <c r="O3" s="93"/>
    </row>
    <row r="4" spans="1:15" ht="16.5" customHeight="1" x14ac:dyDescent="0.2">
      <c r="A4" s="91"/>
      <c r="B4" s="92" t="s">
        <v>3</v>
      </c>
      <c r="C4" s="92"/>
      <c r="D4" s="92"/>
      <c r="E4" s="92"/>
      <c r="F4" s="92"/>
      <c r="G4" s="92"/>
      <c r="H4" s="92"/>
      <c r="I4" s="92"/>
      <c r="J4" s="92"/>
      <c r="K4" s="92"/>
      <c r="L4" s="92"/>
      <c r="M4" s="92"/>
      <c r="N4" s="93" t="s">
        <v>79</v>
      </c>
      <c r="O4" s="93"/>
    </row>
    <row r="5" spans="1:15" ht="15" customHeight="1" x14ac:dyDescent="0.2">
      <c r="A5" s="91"/>
      <c r="B5" s="92"/>
      <c r="C5" s="92"/>
      <c r="D5" s="92"/>
      <c r="E5" s="92"/>
      <c r="F5" s="92"/>
      <c r="G5" s="92"/>
      <c r="H5" s="92"/>
      <c r="I5" s="92"/>
      <c r="J5" s="92"/>
      <c r="K5" s="92"/>
      <c r="L5" s="92"/>
      <c r="M5" s="92"/>
      <c r="N5" s="93" t="s">
        <v>4</v>
      </c>
      <c r="O5" s="93"/>
    </row>
    <row r="7" spans="1:15" x14ac:dyDescent="0.2">
      <c r="A7" s="27" t="s">
        <v>5</v>
      </c>
    </row>
    <row r="8" spans="1:15" ht="9.9499999999999993" customHeight="1" x14ac:dyDescent="0.2">
      <c r="A8" s="28"/>
    </row>
    <row r="9" spans="1:15" ht="30" customHeight="1" x14ac:dyDescent="0.2">
      <c r="A9" s="120" t="s">
        <v>6</v>
      </c>
      <c r="B9" s="121"/>
      <c r="C9" s="122"/>
      <c r="D9" s="82" t="s">
        <v>7</v>
      </c>
      <c r="E9" s="83"/>
      <c r="F9" s="78"/>
      <c r="G9" s="79"/>
      <c r="H9" s="79"/>
      <c r="I9" s="80"/>
      <c r="K9" s="82" t="s">
        <v>8</v>
      </c>
      <c r="L9" s="83"/>
      <c r="M9" s="89"/>
      <c r="N9" s="90"/>
    </row>
    <row r="10" spans="1:15" ht="8.25" customHeight="1" x14ac:dyDescent="0.2">
      <c r="A10" s="123"/>
      <c r="B10" s="124"/>
      <c r="C10" s="122"/>
      <c r="E10" s="29"/>
      <c r="F10" s="29"/>
      <c r="M10" s="29"/>
    </row>
    <row r="11" spans="1:15" ht="30" customHeight="1" x14ac:dyDescent="0.2">
      <c r="A11" s="125"/>
      <c r="B11" s="126"/>
      <c r="C11" s="122"/>
      <c r="D11" s="82" t="s">
        <v>9</v>
      </c>
      <c r="E11" s="83"/>
      <c r="F11" s="78"/>
      <c r="G11" s="79"/>
      <c r="H11" s="79"/>
      <c r="I11" s="80"/>
      <c r="K11" s="82" t="s">
        <v>10</v>
      </c>
      <c r="L11" s="83"/>
      <c r="M11" s="87"/>
      <c r="N11" s="88"/>
      <c r="O11" s="127"/>
    </row>
    <row r="12" spans="1:15" ht="9.9499999999999993" customHeight="1" thickBot="1" x14ac:dyDescent="0.25">
      <c r="A12" s="30"/>
      <c r="B12" s="31"/>
      <c r="C12" s="31"/>
      <c r="D12" s="30"/>
      <c r="E12" s="31"/>
      <c r="F12" s="31"/>
      <c r="G12" s="31"/>
      <c r="H12" s="30"/>
      <c r="I12" s="32"/>
      <c r="J12" s="33"/>
      <c r="K12" s="33"/>
      <c r="L12" s="33"/>
      <c r="N12" s="128"/>
      <c r="O12" s="128"/>
    </row>
    <row r="13" spans="1:15" s="129" customFormat="1" ht="111.75" customHeight="1" x14ac:dyDescent="0.25">
      <c r="A13" s="42" t="s">
        <v>11</v>
      </c>
      <c r="B13" s="43" t="s">
        <v>12</v>
      </c>
      <c r="C13" s="34" t="s">
        <v>13</v>
      </c>
      <c r="D13" s="43" t="s">
        <v>14</v>
      </c>
      <c r="E13" s="43" t="s">
        <v>15</v>
      </c>
      <c r="F13" s="35" t="s">
        <v>16</v>
      </c>
      <c r="G13" s="35" t="s">
        <v>17</v>
      </c>
      <c r="H13" s="35" t="s">
        <v>18</v>
      </c>
      <c r="I13" s="35" t="s">
        <v>19</v>
      </c>
      <c r="J13" s="35" t="s">
        <v>20</v>
      </c>
      <c r="K13" s="35" t="s">
        <v>21</v>
      </c>
      <c r="L13" s="35" t="s">
        <v>22</v>
      </c>
      <c r="M13" s="35" t="s">
        <v>23</v>
      </c>
      <c r="N13" s="35" t="s">
        <v>24</v>
      </c>
      <c r="O13" s="36" t="s">
        <v>25</v>
      </c>
    </row>
    <row r="14" spans="1:15" s="129" customFormat="1" ht="28.5" x14ac:dyDescent="0.25">
      <c r="A14" s="44">
        <v>1</v>
      </c>
      <c r="B14" s="45" t="s">
        <v>98</v>
      </c>
      <c r="C14" s="25"/>
      <c r="D14" s="47">
        <v>5</v>
      </c>
      <c r="E14" s="47" t="s">
        <v>93</v>
      </c>
      <c r="F14" s="24"/>
      <c r="G14" s="2"/>
      <c r="H14" s="49">
        <f>+ROUND(F14*G14,0)</f>
        <v>0</v>
      </c>
      <c r="I14" s="2"/>
      <c r="J14" s="49">
        <f>ROUND(F14*I14,0)</f>
        <v>0</v>
      </c>
      <c r="K14" s="49">
        <f t="shared" ref="K14" si="0">ROUND(F14+H14+J14,0)</f>
        <v>0</v>
      </c>
      <c r="L14" s="49">
        <f t="shared" ref="L14" si="1">ROUND(F14*D14,0)</f>
        <v>0</v>
      </c>
      <c r="M14" s="49">
        <f t="shared" ref="M14" si="2">ROUND(L14*G14,0)</f>
        <v>0</v>
      </c>
      <c r="N14" s="49">
        <f t="shared" ref="N14" si="3">ROUND(L14*I14,0)</f>
        <v>0</v>
      </c>
      <c r="O14" s="50">
        <f t="shared" ref="O14" si="4">ROUND(L14+N14+M14,0)</f>
        <v>0</v>
      </c>
    </row>
    <row r="15" spans="1:15" s="129" customFormat="1" ht="85.5" x14ac:dyDescent="0.25">
      <c r="A15" s="44">
        <v>2</v>
      </c>
      <c r="B15" s="46" t="s">
        <v>81</v>
      </c>
      <c r="C15" s="25"/>
      <c r="D15" s="47">
        <v>1</v>
      </c>
      <c r="E15" s="48" t="s">
        <v>94</v>
      </c>
      <c r="F15" s="24"/>
      <c r="G15" s="2"/>
      <c r="H15" s="49">
        <f t="shared" ref="H15:H64" si="5">+ROUND(F15*G15,0)</f>
        <v>0</v>
      </c>
      <c r="I15" s="2"/>
      <c r="J15" s="49">
        <f t="shared" ref="J15:J64" si="6">ROUND(F15*I15,0)</f>
        <v>0</v>
      </c>
      <c r="K15" s="49">
        <f t="shared" ref="K15:K64" si="7">ROUND(F15+H15+J15,0)</f>
        <v>0</v>
      </c>
      <c r="L15" s="49">
        <f t="shared" ref="L15:L64" si="8">ROUND(F15*D15,0)</f>
        <v>0</v>
      </c>
      <c r="M15" s="49">
        <f t="shared" ref="M15:M64" si="9">ROUND(L15*G15,0)</f>
        <v>0</v>
      </c>
      <c r="N15" s="49">
        <f t="shared" ref="N15:N64" si="10">ROUND(L15*I15,0)</f>
        <v>0</v>
      </c>
      <c r="O15" s="50">
        <f t="shared" ref="O15:O64" si="11">ROUND(L15+N15+M15,0)</f>
        <v>0</v>
      </c>
    </row>
    <row r="16" spans="1:15" s="129" customFormat="1" ht="28.5" x14ac:dyDescent="0.25">
      <c r="A16" s="44">
        <v>3</v>
      </c>
      <c r="B16" s="46" t="s">
        <v>82</v>
      </c>
      <c r="C16" s="25"/>
      <c r="D16" s="47">
        <v>2</v>
      </c>
      <c r="E16" s="48" t="s">
        <v>93</v>
      </c>
      <c r="F16" s="24"/>
      <c r="G16" s="2"/>
      <c r="H16" s="49">
        <f t="shared" si="5"/>
        <v>0</v>
      </c>
      <c r="I16" s="2"/>
      <c r="J16" s="49">
        <f t="shared" si="6"/>
        <v>0</v>
      </c>
      <c r="K16" s="49">
        <f t="shared" si="7"/>
        <v>0</v>
      </c>
      <c r="L16" s="49">
        <f t="shared" si="8"/>
        <v>0</v>
      </c>
      <c r="M16" s="49">
        <f t="shared" si="9"/>
        <v>0</v>
      </c>
      <c r="N16" s="49">
        <f t="shared" si="10"/>
        <v>0</v>
      </c>
      <c r="O16" s="50">
        <f t="shared" si="11"/>
        <v>0</v>
      </c>
    </row>
    <row r="17" spans="1:15" s="129" customFormat="1" ht="28.5" x14ac:dyDescent="0.25">
      <c r="A17" s="44">
        <v>4</v>
      </c>
      <c r="B17" s="46" t="s">
        <v>83</v>
      </c>
      <c r="C17" s="25"/>
      <c r="D17" s="47">
        <v>3</v>
      </c>
      <c r="E17" s="48" t="s">
        <v>93</v>
      </c>
      <c r="F17" s="24"/>
      <c r="G17" s="2"/>
      <c r="H17" s="49">
        <f t="shared" si="5"/>
        <v>0</v>
      </c>
      <c r="I17" s="2"/>
      <c r="J17" s="49">
        <f t="shared" si="6"/>
        <v>0</v>
      </c>
      <c r="K17" s="49">
        <f t="shared" si="7"/>
        <v>0</v>
      </c>
      <c r="L17" s="49">
        <f t="shared" si="8"/>
        <v>0</v>
      </c>
      <c r="M17" s="49">
        <f t="shared" si="9"/>
        <v>0</v>
      </c>
      <c r="N17" s="49">
        <f t="shared" si="10"/>
        <v>0</v>
      </c>
      <c r="O17" s="50">
        <f t="shared" si="11"/>
        <v>0</v>
      </c>
    </row>
    <row r="18" spans="1:15" s="129" customFormat="1" ht="28.5" x14ac:dyDescent="0.25">
      <c r="A18" s="44">
        <v>5</v>
      </c>
      <c r="B18" s="46" t="s">
        <v>84</v>
      </c>
      <c r="C18" s="25"/>
      <c r="D18" s="47">
        <v>6</v>
      </c>
      <c r="E18" s="48" t="s">
        <v>93</v>
      </c>
      <c r="F18" s="24"/>
      <c r="G18" s="2"/>
      <c r="H18" s="49">
        <f t="shared" si="5"/>
        <v>0</v>
      </c>
      <c r="I18" s="2"/>
      <c r="J18" s="49">
        <f t="shared" si="6"/>
        <v>0</v>
      </c>
      <c r="K18" s="49">
        <f t="shared" si="7"/>
        <v>0</v>
      </c>
      <c r="L18" s="49">
        <f t="shared" si="8"/>
        <v>0</v>
      </c>
      <c r="M18" s="49">
        <f t="shared" si="9"/>
        <v>0</v>
      </c>
      <c r="N18" s="49">
        <f t="shared" si="10"/>
        <v>0</v>
      </c>
      <c r="O18" s="50">
        <f t="shared" si="11"/>
        <v>0</v>
      </c>
    </row>
    <row r="19" spans="1:15" s="129" customFormat="1" ht="42.75" x14ac:dyDescent="0.25">
      <c r="A19" s="44">
        <v>6</v>
      </c>
      <c r="B19" s="46" t="s">
        <v>99</v>
      </c>
      <c r="C19" s="25"/>
      <c r="D19" s="47">
        <v>5</v>
      </c>
      <c r="E19" s="48" t="s">
        <v>93</v>
      </c>
      <c r="F19" s="24"/>
      <c r="G19" s="2"/>
      <c r="H19" s="49">
        <f t="shared" si="5"/>
        <v>0</v>
      </c>
      <c r="I19" s="2"/>
      <c r="J19" s="49">
        <f t="shared" si="6"/>
        <v>0</v>
      </c>
      <c r="K19" s="49">
        <f t="shared" si="7"/>
        <v>0</v>
      </c>
      <c r="L19" s="49">
        <f t="shared" si="8"/>
        <v>0</v>
      </c>
      <c r="M19" s="49">
        <f t="shared" si="9"/>
        <v>0</v>
      </c>
      <c r="N19" s="49">
        <f t="shared" si="10"/>
        <v>0</v>
      </c>
      <c r="O19" s="50">
        <f t="shared" si="11"/>
        <v>0</v>
      </c>
    </row>
    <row r="20" spans="1:15" s="129" customFormat="1" ht="42.75" x14ac:dyDescent="0.25">
      <c r="A20" s="44">
        <v>7</v>
      </c>
      <c r="B20" s="46" t="s">
        <v>85</v>
      </c>
      <c r="C20" s="25"/>
      <c r="D20" s="47">
        <v>2</v>
      </c>
      <c r="E20" s="48" t="s">
        <v>94</v>
      </c>
      <c r="F20" s="24"/>
      <c r="G20" s="2"/>
      <c r="H20" s="49">
        <f t="shared" si="5"/>
        <v>0</v>
      </c>
      <c r="I20" s="2"/>
      <c r="J20" s="49">
        <f t="shared" si="6"/>
        <v>0</v>
      </c>
      <c r="K20" s="49">
        <f t="shared" si="7"/>
        <v>0</v>
      </c>
      <c r="L20" s="49">
        <f t="shared" si="8"/>
        <v>0</v>
      </c>
      <c r="M20" s="49">
        <f t="shared" si="9"/>
        <v>0</v>
      </c>
      <c r="N20" s="49">
        <f t="shared" si="10"/>
        <v>0</v>
      </c>
      <c r="O20" s="50">
        <f t="shared" si="11"/>
        <v>0</v>
      </c>
    </row>
    <row r="21" spans="1:15" s="129" customFormat="1" ht="42.75" x14ac:dyDescent="0.25">
      <c r="A21" s="44">
        <v>8</v>
      </c>
      <c r="B21" s="46" t="s">
        <v>100</v>
      </c>
      <c r="C21" s="25"/>
      <c r="D21" s="47">
        <v>2</v>
      </c>
      <c r="E21" s="48" t="s">
        <v>94</v>
      </c>
      <c r="F21" s="24"/>
      <c r="G21" s="2"/>
      <c r="H21" s="49">
        <f t="shared" si="5"/>
        <v>0</v>
      </c>
      <c r="I21" s="2"/>
      <c r="J21" s="49">
        <f t="shared" si="6"/>
        <v>0</v>
      </c>
      <c r="K21" s="49">
        <f t="shared" si="7"/>
        <v>0</v>
      </c>
      <c r="L21" s="49">
        <f t="shared" si="8"/>
        <v>0</v>
      </c>
      <c r="M21" s="49">
        <f t="shared" si="9"/>
        <v>0</v>
      </c>
      <c r="N21" s="49">
        <f t="shared" si="10"/>
        <v>0</v>
      </c>
      <c r="O21" s="50">
        <f t="shared" si="11"/>
        <v>0</v>
      </c>
    </row>
    <row r="22" spans="1:15" s="129" customFormat="1" ht="28.5" x14ac:dyDescent="0.25">
      <c r="A22" s="44">
        <v>9</v>
      </c>
      <c r="B22" s="46" t="s">
        <v>86</v>
      </c>
      <c r="C22" s="25"/>
      <c r="D22" s="47">
        <v>2</v>
      </c>
      <c r="E22" s="48" t="s">
        <v>94</v>
      </c>
      <c r="F22" s="24"/>
      <c r="G22" s="2"/>
      <c r="H22" s="49">
        <f t="shared" si="5"/>
        <v>0</v>
      </c>
      <c r="I22" s="2"/>
      <c r="J22" s="49">
        <f t="shared" si="6"/>
        <v>0</v>
      </c>
      <c r="K22" s="49">
        <f t="shared" si="7"/>
        <v>0</v>
      </c>
      <c r="L22" s="49">
        <f t="shared" si="8"/>
        <v>0</v>
      </c>
      <c r="M22" s="49">
        <f t="shared" si="9"/>
        <v>0</v>
      </c>
      <c r="N22" s="49">
        <f t="shared" si="10"/>
        <v>0</v>
      </c>
      <c r="O22" s="50">
        <f t="shared" si="11"/>
        <v>0</v>
      </c>
    </row>
    <row r="23" spans="1:15" s="129" customFormat="1" ht="57" x14ac:dyDescent="0.25">
      <c r="A23" s="44">
        <v>10</v>
      </c>
      <c r="B23" s="46" t="s">
        <v>101</v>
      </c>
      <c r="C23" s="25"/>
      <c r="D23" s="47">
        <v>6</v>
      </c>
      <c r="E23" s="48" t="s">
        <v>95</v>
      </c>
      <c r="F23" s="24"/>
      <c r="G23" s="2"/>
      <c r="H23" s="49">
        <f t="shared" si="5"/>
        <v>0</v>
      </c>
      <c r="I23" s="2"/>
      <c r="J23" s="49">
        <f t="shared" si="6"/>
        <v>0</v>
      </c>
      <c r="K23" s="49">
        <f t="shared" si="7"/>
        <v>0</v>
      </c>
      <c r="L23" s="49">
        <f t="shared" si="8"/>
        <v>0</v>
      </c>
      <c r="M23" s="49">
        <f t="shared" si="9"/>
        <v>0</v>
      </c>
      <c r="N23" s="49">
        <f t="shared" si="10"/>
        <v>0</v>
      </c>
      <c r="O23" s="50">
        <f t="shared" si="11"/>
        <v>0</v>
      </c>
    </row>
    <row r="24" spans="1:15" s="129" customFormat="1" ht="57" x14ac:dyDescent="0.25">
      <c r="A24" s="44">
        <v>11</v>
      </c>
      <c r="B24" s="46" t="s">
        <v>102</v>
      </c>
      <c r="C24" s="25"/>
      <c r="D24" s="47">
        <v>6</v>
      </c>
      <c r="E24" s="48" t="s">
        <v>96</v>
      </c>
      <c r="F24" s="24"/>
      <c r="G24" s="2"/>
      <c r="H24" s="49">
        <f t="shared" si="5"/>
        <v>0</v>
      </c>
      <c r="I24" s="2"/>
      <c r="J24" s="49">
        <f t="shared" si="6"/>
        <v>0</v>
      </c>
      <c r="K24" s="49">
        <f t="shared" si="7"/>
        <v>0</v>
      </c>
      <c r="L24" s="49">
        <f t="shared" si="8"/>
        <v>0</v>
      </c>
      <c r="M24" s="49">
        <f t="shared" si="9"/>
        <v>0</v>
      </c>
      <c r="N24" s="49">
        <f t="shared" si="10"/>
        <v>0</v>
      </c>
      <c r="O24" s="50">
        <f t="shared" si="11"/>
        <v>0</v>
      </c>
    </row>
    <row r="25" spans="1:15" s="129" customFormat="1" ht="128.25" x14ac:dyDescent="0.25">
      <c r="A25" s="44">
        <v>12</v>
      </c>
      <c r="B25" s="46" t="s">
        <v>103</v>
      </c>
      <c r="C25" s="25"/>
      <c r="D25" s="47">
        <v>5</v>
      </c>
      <c r="E25" s="48" t="s">
        <v>95</v>
      </c>
      <c r="F25" s="24"/>
      <c r="G25" s="2"/>
      <c r="H25" s="49">
        <f t="shared" si="5"/>
        <v>0</v>
      </c>
      <c r="I25" s="2"/>
      <c r="J25" s="49">
        <f t="shared" si="6"/>
        <v>0</v>
      </c>
      <c r="K25" s="49">
        <f t="shared" si="7"/>
        <v>0</v>
      </c>
      <c r="L25" s="49">
        <f t="shared" si="8"/>
        <v>0</v>
      </c>
      <c r="M25" s="49">
        <f t="shared" si="9"/>
        <v>0</v>
      </c>
      <c r="N25" s="49">
        <f t="shared" si="10"/>
        <v>0</v>
      </c>
      <c r="O25" s="50">
        <f t="shared" si="11"/>
        <v>0</v>
      </c>
    </row>
    <row r="26" spans="1:15" s="129" customFormat="1" ht="114" x14ac:dyDescent="0.25">
      <c r="A26" s="44">
        <v>13</v>
      </c>
      <c r="B26" s="46" t="s">
        <v>104</v>
      </c>
      <c r="C26" s="25"/>
      <c r="D26" s="47">
        <v>2</v>
      </c>
      <c r="E26" s="48" t="s">
        <v>94</v>
      </c>
      <c r="F26" s="24"/>
      <c r="G26" s="2"/>
      <c r="H26" s="49">
        <f t="shared" si="5"/>
        <v>0</v>
      </c>
      <c r="I26" s="2"/>
      <c r="J26" s="49">
        <f t="shared" si="6"/>
        <v>0</v>
      </c>
      <c r="K26" s="49">
        <f t="shared" si="7"/>
        <v>0</v>
      </c>
      <c r="L26" s="49">
        <f t="shared" si="8"/>
        <v>0</v>
      </c>
      <c r="M26" s="49">
        <f t="shared" si="9"/>
        <v>0</v>
      </c>
      <c r="N26" s="49">
        <f t="shared" si="10"/>
        <v>0</v>
      </c>
      <c r="O26" s="50">
        <f t="shared" si="11"/>
        <v>0</v>
      </c>
    </row>
    <row r="27" spans="1:15" s="129" customFormat="1" ht="71.25" x14ac:dyDescent="0.25">
      <c r="A27" s="44">
        <v>14</v>
      </c>
      <c r="B27" s="46" t="s">
        <v>105</v>
      </c>
      <c r="C27" s="25"/>
      <c r="D27" s="47">
        <v>2</v>
      </c>
      <c r="E27" s="48" t="s">
        <v>94</v>
      </c>
      <c r="F27" s="24"/>
      <c r="G27" s="2"/>
      <c r="H27" s="49">
        <f t="shared" si="5"/>
        <v>0</v>
      </c>
      <c r="I27" s="2"/>
      <c r="J27" s="49">
        <f t="shared" si="6"/>
        <v>0</v>
      </c>
      <c r="K27" s="49">
        <f t="shared" si="7"/>
        <v>0</v>
      </c>
      <c r="L27" s="49">
        <f t="shared" si="8"/>
        <v>0</v>
      </c>
      <c r="M27" s="49">
        <f t="shared" si="9"/>
        <v>0</v>
      </c>
      <c r="N27" s="49">
        <f t="shared" si="10"/>
        <v>0</v>
      </c>
      <c r="O27" s="50">
        <f t="shared" si="11"/>
        <v>0</v>
      </c>
    </row>
    <row r="28" spans="1:15" s="129" customFormat="1" ht="42.75" x14ac:dyDescent="0.25">
      <c r="A28" s="44">
        <v>15</v>
      </c>
      <c r="B28" s="46" t="s">
        <v>106</v>
      </c>
      <c r="C28" s="25"/>
      <c r="D28" s="47">
        <v>1</v>
      </c>
      <c r="E28" s="48" t="s">
        <v>94</v>
      </c>
      <c r="F28" s="24"/>
      <c r="G28" s="2"/>
      <c r="H28" s="49">
        <f t="shared" si="5"/>
        <v>0</v>
      </c>
      <c r="I28" s="2"/>
      <c r="J28" s="49">
        <f t="shared" si="6"/>
        <v>0</v>
      </c>
      <c r="K28" s="49">
        <f t="shared" si="7"/>
        <v>0</v>
      </c>
      <c r="L28" s="49">
        <f t="shared" si="8"/>
        <v>0</v>
      </c>
      <c r="M28" s="49">
        <f t="shared" si="9"/>
        <v>0</v>
      </c>
      <c r="N28" s="49">
        <f t="shared" si="10"/>
        <v>0</v>
      </c>
      <c r="O28" s="50">
        <f t="shared" si="11"/>
        <v>0</v>
      </c>
    </row>
    <row r="29" spans="1:15" s="129" customFormat="1" ht="42.75" x14ac:dyDescent="0.25">
      <c r="A29" s="44">
        <v>16</v>
      </c>
      <c r="B29" s="46" t="s">
        <v>107</v>
      </c>
      <c r="C29" s="25"/>
      <c r="D29" s="47">
        <v>1</v>
      </c>
      <c r="E29" s="48" t="s">
        <v>94</v>
      </c>
      <c r="F29" s="24"/>
      <c r="G29" s="2"/>
      <c r="H29" s="49">
        <f t="shared" si="5"/>
        <v>0</v>
      </c>
      <c r="I29" s="2"/>
      <c r="J29" s="49">
        <f t="shared" si="6"/>
        <v>0</v>
      </c>
      <c r="K29" s="49">
        <f t="shared" si="7"/>
        <v>0</v>
      </c>
      <c r="L29" s="49">
        <f t="shared" si="8"/>
        <v>0</v>
      </c>
      <c r="M29" s="49">
        <f t="shared" si="9"/>
        <v>0</v>
      </c>
      <c r="N29" s="49">
        <f t="shared" si="10"/>
        <v>0</v>
      </c>
      <c r="O29" s="50">
        <f t="shared" si="11"/>
        <v>0</v>
      </c>
    </row>
    <row r="30" spans="1:15" s="129" customFormat="1" ht="42.75" x14ac:dyDescent="0.25">
      <c r="A30" s="44">
        <v>17</v>
      </c>
      <c r="B30" s="46" t="s">
        <v>108</v>
      </c>
      <c r="C30" s="25"/>
      <c r="D30" s="47">
        <v>12</v>
      </c>
      <c r="E30" s="48" t="s">
        <v>96</v>
      </c>
      <c r="F30" s="24"/>
      <c r="G30" s="2"/>
      <c r="H30" s="49">
        <f t="shared" si="5"/>
        <v>0</v>
      </c>
      <c r="I30" s="2"/>
      <c r="J30" s="49">
        <f t="shared" si="6"/>
        <v>0</v>
      </c>
      <c r="K30" s="49">
        <f t="shared" si="7"/>
        <v>0</v>
      </c>
      <c r="L30" s="49">
        <f t="shared" si="8"/>
        <v>0</v>
      </c>
      <c r="M30" s="49">
        <f t="shared" si="9"/>
        <v>0</v>
      </c>
      <c r="N30" s="49">
        <f t="shared" si="10"/>
        <v>0</v>
      </c>
      <c r="O30" s="50">
        <f t="shared" si="11"/>
        <v>0</v>
      </c>
    </row>
    <row r="31" spans="1:15" s="129" customFormat="1" ht="28.5" x14ac:dyDescent="0.25">
      <c r="A31" s="44">
        <v>18</v>
      </c>
      <c r="B31" s="46" t="s">
        <v>109</v>
      </c>
      <c r="C31" s="25"/>
      <c r="D31" s="47">
        <v>1</v>
      </c>
      <c r="E31" s="48" t="s">
        <v>94</v>
      </c>
      <c r="F31" s="24"/>
      <c r="G31" s="2"/>
      <c r="H31" s="49">
        <f t="shared" si="5"/>
        <v>0</v>
      </c>
      <c r="I31" s="2"/>
      <c r="J31" s="49">
        <f t="shared" si="6"/>
        <v>0</v>
      </c>
      <c r="K31" s="49">
        <f t="shared" si="7"/>
        <v>0</v>
      </c>
      <c r="L31" s="49">
        <f t="shared" si="8"/>
        <v>0</v>
      </c>
      <c r="M31" s="49">
        <f t="shared" si="9"/>
        <v>0</v>
      </c>
      <c r="N31" s="49">
        <f t="shared" si="10"/>
        <v>0</v>
      </c>
      <c r="O31" s="50">
        <f t="shared" si="11"/>
        <v>0</v>
      </c>
    </row>
    <row r="32" spans="1:15" s="129" customFormat="1" ht="42.75" x14ac:dyDescent="0.25">
      <c r="A32" s="44">
        <v>19</v>
      </c>
      <c r="B32" s="46" t="s">
        <v>110</v>
      </c>
      <c r="C32" s="25"/>
      <c r="D32" s="47">
        <v>3</v>
      </c>
      <c r="E32" s="48" t="s">
        <v>94</v>
      </c>
      <c r="F32" s="24"/>
      <c r="G32" s="2"/>
      <c r="H32" s="49">
        <f t="shared" si="5"/>
        <v>0</v>
      </c>
      <c r="I32" s="2"/>
      <c r="J32" s="49">
        <f t="shared" si="6"/>
        <v>0</v>
      </c>
      <c r="K32" s="49">
        <f t="shared" si="7"/>
        <v>0</v>
      </c>
      <c r="L32" s="49">
        <f t="shared" si="8"/>
        <v>0</v>
      </c>
      <c r="M32" s="49">
        <f t="shared" si="9"/>
        <v>0</v>
      </c>
      <c r="N32" s="49">
        <f t="shared" si="10"/>
        <v>0</v>
      </c>
      <c r="O32" s="50">
        <f t="shared" si="11"/>
        <v>0</v>
      </c>
    </row>
    <row r="33" spans="1:15" s="129" customFormat="1" ht="42.75" x14ac:dyDescent="0.25">
      <c r="A33" s="44">
        <v>20</v>
      </c>
      <c r="B33" s="46" t="s">
        <v>87</v>
      </c>
      <c r="C33" s="25"/>
      <c r="D33" s="47">
        <v>3</v>
      </c>
      <c r="E33" s="48" t="s">
        <v>94</v>
      </c>
      <c r="F33" s="24"/>
      <c r="G33" s="2"/>
      <c r="H33" s="49">
        <f t="shared" si="5"/>
        <v>0</v>
      </c>
      <c r="I33" s="2"/>
      <c r="J33" s="49">
        <f t="shared" si="6"/>
        <v>0</v>
      </c>
      <c r="K33" s="49">
        <f t="shared" si="7"/>
        <v>0</v>
      </c>
      <c r="L33" s="49">
        <f t="shared" si="8"/>
        <v>0</v>
      </c>
      <c r="M33" s="49">
        <f t="shared" si="9"/>
        <v>0</v>
      </c>
      <c r="N33" s="49">
        <f t="shared" si="10"/>
        <v>0</v>
      </c>
      <c r="O33" s="50">
        <f t="shared" si="11"/>
        <v>0</v>
      </c>
    </row>
    <row r="34" spans="1:15" s="129" customFormat="1" ht="28.5" x14ac:dyDescent="0.25">
      <c r="A34" s="44">
        <v>21</v>
      </c>
      <c r="B34" s="46" t="s">
        <v>88</v>
      </c>
      <c r="C34" s="25"/>
      <c r="D34" s="47">
        <v>2</v>
      </c>
      <c r="E34" s="48" t="s">
        <v>97</v>
      </c>
      <c r="F34" s="24"/>
      <c r="G34" s="2"/>
      <c r="H34" s="49">
        <f t="shared" si="5"/>
        <v>0</v>
      </c>
      <c r="I34" s="2"/>
      <c r="J34" s="49">
        <f t="shared" si="6"/>
        <v>0</v>
      </c>
      <c r="K34" s="49">
        <f t="shared" si="7"/>
        <v>0</v>
      </c>
      <c r="L34" s="49">
        <f t="shared" si="8"/>
        <v>0</v>
      </c>
      <c r="M34" s="49">
        <f t="shared" si="9"/>
        <v>0</v>
      </c>
      <c r="N34" s="49">
        <f t="shared" si="10"/>
        <v>0</v>
      </c>
      <c r="O34" s="50">
        <f t="shared" si="11"/>
        <v>0</v>
      </c>
    </row>
    <row r="35" spans="1:15" s="129" customFormat="1" ht="42.75" x14ac:dyDescent="0.25">
      <c r="A35" s="44">
        <v>22</v>
      </c>
      <c r="B35" s="46" t="s">
        <v>111</v>
      </c>
      <c r="C35" s="25"/>
      <c r="D35" s="47">
        <v>1</v>
      </c>
      <c r="E35" s="48" t="s">
        <v>94</v>
      </c>
      <c r="F35" s="24"/>
      <c r="G35" s="2"/>
      <c r="H35" s="49">
        <f t="shared" si="5"/>
        <v>0</v>
      </c>
      <c r="I35" s="2"/>
      <c r="J35" s="49">
        <f t="shared" si="6"/>
        <v>0</v>
      </c>
      <c r="K35" s="49">
        <f t="shared" si="7"/>
        <v>0</v>
      </c>
      <c r="L35" s="49">
        <f t="shared" si="8"/>
        <v>0</v>
      </c>
      <c r="M35" s="49">
        <f t="shared" si="9"/>
        <v>0</v>
      </c>
      <c r="N35" s="49">
        <f t="shared" si="10"/>
        <v>0</v>
      </c>
      <c r="O35" s="50">
        <f t="shared" si="11"/>
        <v>0</v>
      </c>
    </row>
    <row r="36" spans="1:15" s="129" customFormat="1" ht="28.5" x14ac:dyDescent="0.25">
      <c r="A36" s="44">
        <v>23</v>
      </c>
      <c r="B36" s="46" t="s">
        <v>112</v>
      </c>
      <c r="C36" s="25"/>
      <c r="D36" s="47">
        <v>1</v>
      </c>
      <c r="E36" s="48" t="s">
        <v>95</v>
      </c>
      <c r="F36" s="24"/>
      <c r="G36" s="2"/>
      <c r="H36" s="49">
        <f t="shared" si="5"/>
        <v>0</v>
      </c>
      <c r="I36" s="2"/>
      <c r="J36" s="49">
        <f t="shared" si="6"/>
        <v>0</v>
      </c>
      <c r="K36" s="49">
        <f t="shared" si="7"/>
        <v>0</v>
      </c>
      <c r="L36" s="49">
        <f t="shared" si="8"/>
        <v>0</v>
      </c>
      <c r="M36" s="49">
        <f t="shared" si="9"/>
        <v>0</v>
      </c>
      <c r="N36" s="49">
        <f t="shared" si="10"/>
        <v>0</v>
      </c>
      <c r="O36" s="50">
        <f t="shared" si="11"/>
        <v>0</v>
      </c>
    </row>
    <row r="37" spans="1:15" s="129" customFormat="1" ht="42.75" x14ac:dyDescent="0.25">
      <c r="A37" s="44">
        <v>24</v>
      </c>
      <c r="B37" s="46" t="s">
        <v>113</v>
      </c>
      <c r="C37" s="25"/>
      <c r="D37" s="47">
        <v>1</v>
      </c>
      <c r="E37" s="48" t="s">
        <v>94</v>
      </c>
      <c r="F37" s="24"/>
      <c r="G37" s="2"/>
      <c r="H37" s="49">
        <f t="shared" si="5"/>
        <v>0</v>
      </c>
      <c r="I37" s="2"/>
      <c r="J37" s="49">
        <f t="shared" si="6"/>
        <v>0</v>
      </c>
      <c r="K37" s="49">
        <f t="shared" si="7"/>
        <v>0</v>
      </c>
      <c r="L37" s="49">
        <f t="shared" si="8"/>
        <v>0</v>
      </c>
      <c r="M37" s="49">
        <f t="shared" si="9"/>
        <v>0</v>
      </c>
      <c r="N37" s="49">
        <f t="shared" si="10"/>
        <v>0</v>
      </c>
      <c r="O37" s="50">
        <f t="shared" si="11"/>
        <v>0</v>
      </c>
    </row>
    <row r="38" spans="1:15" s="129" customFormat="1" ht="28.5" x14ac:dyDescent="0.25">
      <c r="A38" s="44">
        <v>25</v>
      </c>
      <c r="B38" s="46" t="s">
        <v>89</v>
      </c>
      <c r="C38" s="25"/>
      <c r="D38" s="47">
        <v>1</v>
      </c>
      <c r="E38" s="48" t="s">
        <v>95</v>
      </c>
      <c r="F38" s="24"/>
      <c r="G38" s="2"/>
      <c r="H38" s="49">
        <f t="shared" si="5"/>
        <v>0</v>
      </c>
      <c r="I38" s="2"/>
      <c r="J38" s="49">
        <f t="shared" si="6"/>
        <v>0</v>
      </c>
      <c r="K38" s="49">
        <f t="shared" si="7"/>
        <v>0</v>
      </c>
      <c r="L38" s="49">
        <f t="shared" si="8"/>
        <v>0</v>
      </c>
      <c r="M38" s="49">
        <f t="shared" si="9"/>
        <v>0</v>
      </c>
      <c r="N38" s="49">
        <f t="shared" si="10"/>
        <v>0</v>
      </c>
      <c r="O38" s="50">
        <f t="shared" si="11"/>
        <v>0</v>
      </c>
    </row>
    <row r="39" spans="1:15" s="129" customFormat="1" ht="42.75" x14ac:dyDescent="0.25">
      <c r="A39" s="44">
        <v>26</v>
      </c>
      <c r="B39" s="46" t="s">
        <v>114</v>
      </c>
      <c r="C39" s="25"/>
      <c r="D39" s="47">
        <v>3</v>
      </c>
      <c r="E39" s="48" t="s">
        <v>96</v>
      </c>
      <c r="F39" s="24"/>
      <c r="G39" s="2"/>
      <c r="H39" s="49">
        <f t="shared" si="5"/>
        <v>0</v>
      </c>
      <c r="I39" s="2"/>
      <c r="J39" s="49">
        <f t="shared" si="6"/>
        <v>0</v>
      </c>
      <c r="K39" s="49">
        <f t="shared" si="7"/>
        <v>0</v>
      </c>
      <c r="L39" s="49">
        <f t="shared" si="8"/>
        <v>0</v>
      </c>
      <c r="M39" s="49">
        <f t="shared" si="9"/>
        <v>0</v>
      </c>
      <c r="N39" s="49">
        <f t="shared" si="10"/>
        <v>0</v>
      </c>
      <c r="O39" s="50">
        <f t="shared" si="11"/>
        <v>0</v>
      </c>
    </row>
    <row r="40" spans="1:15" s="129" customFormat="1" ht="42.75" x14ac:dyDescent="0.25">
      <c r="A40" s="44">
        <v>27</v>
      </c>
      <c r="B40" s="46" t="s">
        <v>115</v>
      </c>
      <c r="C40" s="25"/>
      <c r="D40" s="47">
        <v>3</v>
      </c>
      <c r="E40" s="48" t="s">
        <v>94</v>
      </c>
      <c r="F40" s="24"/>
      <c r="G40" s="2"/>
      <c r="H40" s="49">
        <f t="shared" si="5"/>
        <v>0</v>
      </c>
      <c r="I40" s="2"/>
      <c r="J40" s="49">
        <f t="shared" si="6"/>
        <v>0</v>
      </c>
      <c r="K40" s="49">
        <f t="shared" si="7"/>
        <v>0</v>
      </c>
      <c r="L40" s="49">
        <f t="shared" si="8"/>
        <v>0</v>
      </c>
      <c r="M40" s="49">
        <f t="shared" si="9"/>
        <v>0</v>
      </c>
      <c r="N40" s="49">
        <f t="shared" si="10"/>
        <v>0</v>
      </c>
      <c r="O40" s="50">
        <f t="shared" si="11"/>
        <v>0</v>
      </c>
    </row>
    <row r="41" spans="1:15" s="129" customFormat="1" ht="85.5" x14ac:dyDescent="0.25">
      <c r="A41" s="44">
        <v>28</v>
      </c>
      <c r="B41" s="46" t="s">
        <v>116</v>
      </c>
      <c r="C41" s="25"/>
      <c r="D41" s="47">
        <v>2</v>
      </c>
      <c r="E41" s="48" t="s">
        <v>94</v>
      </c>
      <c r="F41" s="24"/>
      <c r="G41" s="2"/>
      <c r="H41" s="49">
        <f t="shared" si="5"/>
        <v>0</v>
      </c>
      <c r="I41" s="2"/>
      <c r="J41" s="49">
        <f t="shared" si="6"/>
        <v>0</v>
      </c>
      <c r="K41" s="49">
        <f t="shared" si="7"/>
        <v>0</v>
      </c>
      <c r="L41" s="49">
        <f t="shared" si="8"/>
        <v>0</v>
      </c>
      <c r="M41" s="49">
        <f t="shared" si="9"/>
        <v>0</v>
      </c>
      <c r="N41" s="49">
        <f t="shared" si="10"/>
        <v>0</v>
      </c>
      <c r="O41" s="50">
        <f t="shared" si="11"/>
        <v>0</v>
      </c>
    </row>
    <row r="42" spans="1:15" s="129" customFormat="1" ht="42.75" x14ac:dyDescent="0.25">
      <c r="A42" s="44">
        <v>29</v>
      </c>
      <c r="B42" s="46" t="s">
        <v>117</v>
      </c>
      <c r="C42" s="25"/>
      <c r="D42" s="47">
        <v>2</v>
      </c>
      <c r="E42" s="48" t="s">
        <v>94</v>
      </c>
      <c r="F42" s="24"/>
      <c r="G42" s="2"/>
      <c r="H42" s="49">
        <f t="shared" si="5"/>
        <v>0</v>
      </c>
      <c r="I42" s="2"/>
      <c r="J42" s="49">
        <f t="shared" si="6"/>
        <v>0</v>
      </c>
      <c r="K42" s="49">
        <f t="shared" si="7"/>
        <v>0</v>
      </c>
      <c r="L42" s="49">
        <f t="shared" si="8"/>
        <v>0</v>
      </c>
      <c r="M42" s="49">
        <f t="shared" si="9"/>
        <v>0</v>
      </c>
      <c r="N42" s="49">
        <f t="shared" si="10"/>
        <v>0</v>
      </c>
      <c r="O42" s="50">
        <f t="shared" si="11"/>
        <v>0</v>
      </c>
    </row>
    <row r="43" spans="1:15" s="129" customFormat="1" ht="42.75" x14ac:dyDescent="0.25">
      <c r="A43" s="44">
        <v>30</v>
      </c>
      <c r="B43" s="46" t="s">
        <v>118</v>
      </c>
      <c r="C43" s="25"/>
      <c r="D43" s="47">
        <v>2</v>
      </c>
      <c r="E43" s="48" t="s">
        <v>97</v>
      </c>
      <c r="F43" s="24"/>
      <c r="G43" s="2"/>
      <c r="H43" s="49">
        <f t="shared" si="5"/>
        <v>0</v>
      </c>
      <c r="I43" s="2"/>
      <c r="J43" s="49">
        <f t="shared" si="6"/>
        <v>0</v>
      </c>
      <c r="K43" s="49">
        <f t="shared" si="7"/>
        <v>0</v>
      </c>
      <c r="L43" s="49">
        <f t="shared" si="8"/>
        <v>0</v>
      </c>
      <c r="M43" s="49">
        <f t="shared" si="9"/>
        <v>0</v>
      </c>
      <c r="N43" s="49">
        <f t="shared" si="10"/>
        <v>0</v>
      </c>
      <c r="O43" s="50">
        <f t="shared" si="11"/>
        <v>0</v>
      </c>
    </row>
    <row r="44" spans="1:15" s="129" customFormat="1" ht="48" customHeight="1" x14ac:dyDescent="0.25">
      <c r="A44" s="44">
        <v>31</v>
      </c>
      <c r="B44" s="46" t="s">
        <v>119</v>
      </c>
      <c r="C44" s="25"/>
      <c r="D44" s="47">
        <v>2</v>
      </c>
      <c r="E44" s="48" t="s">
        <v>95</v>
      </c>
      <c r="F44" s="24"/>
      <c r="G44" s="2"/>
      <c r="H44" s="49">
        <f t="shared" si="5"/>
        <v>0</v>
      </c>
      <c r="I44" s="2"/>
      <c r="J44" s="49">
        <f t="shared" si="6"/>
        <v>0</v>
      </c>
      <c r="K44" s="49">
        <f t="shared" si="7"/>
        <v>0</v>
      </c>
      <c r="L44" s="49">
        <f t="shared" si="8"/>
        <v>0</v>
      </c>
      <c r="M44" s="49">
        <f t="shared" si="9"/>
        <v>0</v>
      </c>
      <c r="N44" s="49">
        <f t="shared" si="10"/>
        <v>0</v>
      </c>
      <c r="O44" s="50">
        <f t="shared" si="11"/>
        <v>0</v>
      </c>
    </row>
    <row r="45" spans="1:15" s="129" customFormat="1" ht="48" customHeight="1" x14ac:dyDescent="0.25">
      <c r="A45" s="44">
        <v>32</v>
      </c>
      <c r="B45" s="46" t="s">
        <v>120</v>
      </c>
      <c r="C45" s="25"/>
      <c r="D45" s="47">
        <v>2</v>
      </c>
      <c r="E45" s="48" t="s">
        <v>95</v>
      </c>
      <c r="F45" s="24"/>
      <c r="G45" s="2"/>
      <c r="H45" s="49">
        <f t="shared" si="5"/>
        <v>0</v>
      </c>
      <c r="I45" s="2"/>
      <c r="J45" s="49">
        <f t="shared" si="6"/>
        <v>0</v>
      </c>
      <c r="K45" s="49">
        <f t="shared" si="7"/>
        <v>0</v>
      </c>
      <c r="L45" s="49">
        <f t="shared" si="8"/>
        <v>0</v>
      </c>
      <c r="M45" s="49">
        <f t="shared" si="9"/>
        <v>0</v>
      </c>
      <c r="N45" s="49">
        <f t="shared" si="10"/>
        <v>0</v>
      </c>
      <c r="O45" s="50">
        <f t="shared" si="11"/>
        <v>0</v>
      </c>
    </row>
    <row r="46" spans="1:15" s="129" customFormat="1" ht="48" customHeight="1" x14ac:dyDescent="0.25">
      <c r="A46" s="44">
        <v>33</v>
      </c>
      <c r="B46" s="46" t="s">
        <v>121</v>
      </c>
      <c r="C46" s="25"/>
      <c r="D46" s="47">
        <v>2</v>
      </c>
      <c r="E46" s="48" t="s">
        <v>97</v>
      </c>
      <c r="F46" s="24"/>
      <c r="G46" s="2"/>
      <c r="H46" s="49">
        <f t="shared" si="5"/>
        <v>0</v>
      </c>
      <c r="I46" s="2"/>
      <c r="J46" s="49">
        <f t="shared" si="6"/>
        <v>0</v>
      </c>
      <c r="K46" s="49">
        <f t="shared" si="7"/>
        <v>0</v>
      </c>
      <c r="L46" s="49">
        <f t="shared" si="8"/>
        <v>0</v>
      </c>
      <c r="M46" s="49">
        <f t="shared" si="9"/>
        <v>0</v>
      </c>
      <c r="N46" s="49">
        <f t="shared" si="10"/>
        <v>0</v>
      </c>
      <c r="O46" s="50">
        <f t="shared" si="11"/>
        <v>0</v>
      </c>
    </row>
    <row r="47" spans="1:15" s="129" customFormat="1" ht="48" customHeight="1" x14ac:dyDescent="0.25">
      <c r="A47" s="44">
        <v>34</v>
      </c>
      <c r="B47" s="46" t="s">
        <v>122</v>
      </c>
      <c r="C47" s="25"/>
      <c r="D47" s="47">
        <v>2</v>
      </c>
      <c r="E47" s="48" t="s">
        <v>94</v>
      </c>
      <c r="F47" s="24"/>
      <c r="G47" s="2"/>
      <c r="H47" s="49">
        <f t="shared" si="5"/>
        <v>0</v>
      </c>
      <c r="I47" s="2"/>
      <c r="J47" s="49">
        <f t="shared" si="6"/>
        <v>0</v>
      </c>
      <c r="K47" s="49">
        <f t="shared" si="7"/>
        <v>0</v>
      </c>
      <c r="L47" s="49">
        <f t="shared" si="8"/>
        <v>0</v>
      </c>
      <c r="M47" s="49">
        <f t="shared" si="9"/>
        <v>0</v>
      </c>
      <c r="N47" s="49">
        <f t="shared" si="10"/>
        <v>0</v>
      </c>
      <c r="O47" s="50">
        <f t="shared" si="11"/>
        <v>0</v>
      </c>
    </row>
    <row r="48" spans="1:15" s="129" customFormat="1" ht="85.5" x14ac:dyDescent="0.25">
      <c r="A48" s="44">
        <v>35</v>
      </c>
      <c r="B48" s="46" t="s">
        <v>123</v>
      </c>
      <c r="C48" s="25"/>
      <c r="D48" s="47">
        <v>2</v>
      </c>
      <c r="E48" s="48" t="s">
        <v>94</v>
      </c>
      <c r="F48" s="24"/>
      <c r="G48" s="2"/>
      <c r="H48" s="49">
        <f t="shared" si="5"/>
        <v>0</v>
      </c>
      <c r="I48" s="2"/>
      <c r="J48" s="49">
        <f t="shared" si="6"/>
        <v>0</v>
      </c>
      <c r="K48" s="49">
        <f t="shared" si="7"/>
        <v>0</v>
      </c>
      <c r="L48" s="49">
        <f t="shared" si="8"/>
        <v>0</v>
      </c>
      <c r="M48" s="49">
        <f t="shared" si="9"/>
        <v>0</v>
      </c>
      <c r="N48" s="49">
        <f t="shared" si="10"/>
        <v>0</v>
      </c>
      <c r="O48" s="50">
        <f t="shared" si="11"/>
        <v>0</v>
      </c>
    </row>
    <row r="49" spans="1:15" s="129" customFormat="1" ht="28.5" x14ac:dyDescent="0.25">
      <c r="A49" s="44">
        <v>36</v>
      </c>
      <c r="B49" s="46" t="s">
        <v>124</v>
      </c>
      <c r="C49" s="25"/>
      <c r="D49" s="47">
        <v>2</v>
      </c>
      <c r="E49" s="48" t="s">
        <v>94</v>
      </c>
      <c r="F49" s="24"/>
      <c r="G49" s="2"/>
      <c r="H49" s="49">
        <f t="shared" si="5"/>
        <v>0</v>
      </c>
      <c r="I49" s="2"/>
      <c r="J49" s="49">
        <f t="shared" si="6"/>
        <v>0</v>
      </c>
      <c r="K49" s="49">
        <f t="shared" si="7"/>
        <v>0</v>
      </c>
      <c r="L49" s="49">
        <f t="shared" si="8"/>
        <v>0</v>
      </c>
      <c r="M49" s="49">
        <f t="shared" si="9"/>
        <v>0</v>
      </c>
      <c r="N49" s="49">
        <f t="shared" si="10"/>
        <v>0</v>
      </c>
      <c r="O49" s="50">
        <f t="shared" si="11"/>
        <v>0</v>
      </c>
    </row>
    <row r="50" spans="1:15" s="129" customFormat="1" ht="42.75" x14ac:dyDescent="0.25">
      <c r="A50" s="44">
        <v>37</v>
      </c>
      <c r="B50" s="46" t="s">
        <v>125</v>
      </c>
      <c r="C50" s="25"/>
      <c r="D50" s="48">
        <v>4</v>
      </c>
      <c r="E50" s="48" t="s">
        <v>138</v>
      </c>
      <c r="F50" s="24"/>
      <c r="G50" s="2"/>
      <c r="H50" s="49">
        <f t="shared" si="5"/>
        <v>0</v>
      </c>
      <c r="I50" s="2"/>
      <c r="J50" s="49">
        <f t="shared" si="6"/>
        <v>0</v>
      </c>
      <c r="K50" s="49">
        <f t="shared" si="7"/>
        <v>0</v>
      </c>
      <c r="L50" s="49">
        <f t="shared" si="8"/>
        <v>0</v>
      </c>
      <c r="M50" s="49">
        <f t="shared" si="9"/>
        <v>0</v>
      </c>
      <c r="N50" s="49">
        <f t="shared" si="10"/>
        <v>0</v>
      </c>
      <c r="O50" s="50">
        <f t="shared" si="11"/>
        <v>0</v>
      </c>
    </row>
    <row r="51" spans="1:15" s="129" customFormat="1" ht="28.5" x14ac:dyDescent="0.25">
      <c r="A51" s="44">
        <v>38</v>
      </c>
      <c r="B51" s="46" t="s">
        <v>126</v>
      </c>
      <c r="C51" s="25"/>
      <c r="D51" s="47">
        <v>2</v>
      </c>
      <c r="E51" s="48" t="s">
        <v>95</v>
      </c>
      <c r="F51" s="24"/>
      <c r="G51" s="2"/>
      <c r="H51" s="49">
        <f t="shared" si="5"/>
        <v>0</v>
      </c>
      <c r="I51" s="2"/>
      <c r="J51" s="49">
        <f t="shared" si="6"/>
        <v>0</v>
      </c>
      <c r="K51" s="49">
        <f t="shared" si="7"/>
        <v>0</v>
      </c>
      <c r="L51" s="49">
        <f t="shared" si="8"/>
        <v>0</v>
      </c>
      <c r="M51" s="49">
        <f t="shared" si="9"/>
        <v>0</v>
      </c>
      <c r="N51" s="49">
        <f t="shared" si="10"/>
        <v>0</v>
      </c>
      <c r="O51" s="50">
        <f t="shared" si="11"/>
        <v>0</v>
      </c>
    </row>
    <row r="52" spans="1:15" s="129" customFormat="1" ht="42.75" x14ac:dyDescent="0.25">
      <c r="A52" s="44">
        <v>39</v>
      </c>
      <c r="B52" s="46" t="s">
        <v>127</v>
      </c>
      <c r="C52" s="25"/>
      <c r="D52" s="47">
        <v>2</v>
      </c>
      <c r="E52" s="48" t="s">
        <v>96</v>
      </c>
      <c r="F52" s="24"/>
      <c r="G52" s="2"/>
      <c r="H52" s="49">
        <f t="shared" si="5"/>
        <v>0</v>
      </c>
      <c r="I52" s="2"/>
      <c r="J52" s="49">
        <f t="shared" si="6"/>
        <v>0</v>
      </c>
      <c r="K52" s="49">
        <f t="shared" si="7"/>
        <v>0</v>
      </c>
      <c r="L52" s="49">
        <f t="shared" si="8"/>
        <v>0</v>
      </c>
      <c r="M52" s="49">
        <f t="shared" si="9"/>
        <v>0</v>
      </c>
      <c r="N52" s="49">
        <f t="shared" si="10"/>
        <v>0</v>
      </c>
      <c r="O52" s="50">
        <f t="shared" si="11"/>
        <v>0</v>
      </c>
    </row>
    <row r="53" spans="1:15" s="129" customFormat="1" ht="42.75" x14ac:dyDescent="0.25">
      <c r="A53" s="44">
        <v>40</v>
      </c>
      <c r="B53" s="46" t="s">
        <v>128</v>
      </c>
      <c r="C53" s="25"/>
      <c r="D53" s="47">
        <v>2</v>
      </c>
      <c r="E53" s="48" t="s">
        <v>95</v>
      </c>
      <c r="F53" s="24"/>
      <c r="G53" s="2"/>
      <c r="H53" s="49">
        <f t="shared" si="5"/>
        <v>0</v>
      </c>
      <c r="I53" s="2"/>
      <c r="J53" s="49">
        <f t="shared" si="6"/>
        <v>0</v>
      </c>
      <c r="K53" s="49">
        <f t="shared" si="7"/>
        <v>0</v>
      </c>
      <c r="L53" s="49">
        <f t="shared" si="8"/>
        <v>0</v>
      </c>
      <c r="M53" s="49">
        <f t="shared" si="9"/>
        <v>0</v>
      </c>
      <c r="N53" s="49">
        <f t="shared" si="10"/>
        <v>0</v>
      </c>
      <c r="O53" s="50">
        <f t="shared" si="11"/>
        <v>0</v>
      </c>
    </row>
    <row r="54" spans="1:15" s="129" customFormat="1" ht="28.5" x14ac:dyDescent="0.25">
      <c r="A54" s="44">
        <v>41</v>
      </c>
      <c r="B54" s="46" t="s">
        <v>129</v>
      </c>
      <c r="C54" s="25"/>
      <c r="D54" s="47">
        <v>3</v>
      </c>
      <c r="E54" s="48" t="s">
        <v>137</v>
      </c>
      <c r="F54" s="24"/>
      <c r="G54" s="2"/>
      <c r="H54" s="49">
        <f t="shared" si="5"/>
        <v>0</v>
      </c>
      <c r="I54" s="2"/>
      <c r="J54" s="49">
        <f t="shared" si="6"/>
        <v>0</v>
      </c>
      <c r="K54" s="49">
        <f t="shared" si="7"/>
        <v>0</v>
      </c>
      <c r="L54" s="49">
        <f t="shared" si="8"/>
        <v>0</v>
      </c>
      <c r="M54" s="49">
        <f t="shared" si="9"/>
        <v>0</v>
      </c>
      <c r="N54" s="49">
        <f t="shared" si="10"/>
        <v>0</v>
      </c>
      <c r="O54" s="50">
        <f t="shared" si="11"/>
        <v>0</v>
      </c>
    </row>
    <row r="55" spans="1:15" s="129" customFormat="1" ht="28.5" x14ac:dyDescent="0.25">
      <c r="A55" s="44">
        <v>42</v>
      </c>
      <c r="B55" s="46" t="s">
        <v>130</v>
      </c>
      <c r="C55" s="25"/>
      <c r="D55" s="47">
        <v>8</v>
      </c>
      <c r="E55" s="48" t="s">
        <v>93</v>
      </c>
      <c r="F55" s="24"/>
      <c r="G55" s="2"/>
      <c r="H55" s="49">
        <f t="shared" si="5"/>
        <v>0</v>
      </c>
      <c r="I55" s="2"/>
      <c r="J55" s="49">
        <f t="shared" si="6"/>
        <v>0</v>
      </c>
      <c r="K55" s="49">
        <f t="shared" si="7"/>
        <v>0</v>
      </c>
      <c r="L55" s="49">
        <f t="shared" si="8"/>
        <v>0</v>
      </c>
      <c r="M55" s="49">
        <f t="shared" si="9"/>
        <v>0</v>
      </c>
      <c r="N55" s="49">
        <f t="shared" si="10"/>
        <v>0</v>
      </c>
      <c r="O55" s="50">
        <f t="shared" si="11"/>
        <v>0</v>
      </c>
    </row>
    <row r="56" spans="1:15" s="129" customFormat="1" ht="99.75" customHeight="1" x14ac:dyDescent="0.25">
      <c r="A56" s="44">
        <v>43</v>
      </c>
      <c r="B56" s="46" t="s">
        <v>131</v>
      </c>
      <c r="C56" s="25"/>
      <c r="D56" s="47">
        <v>2</v>
      </c>
      <c r="E56" s="48" t="s">
        <v>97</v>
      </c>
      <c r="F56" s="24"/>
      <c r="G56" s="2"/>
      <c r="H56" s="49">
        <f t="shared" si="5"/>
        <v>0</v>
      </c>
      <c r="I56" s="2"/>
      <c r="J56" s="49">
        <f t="shared" si="6"/>
        <v>0</v>
      </c>
      <c r="K56" s="49">
        <f t="shared" si="7"/>
        <v>0</v>
      </c>
      <c r="L56" s="49">
        <f t="shared" si="8"/>
        <v>0</v>
      </c>
      <c r="M56" s="49">
        <f t="shared" si="9"/>
        <v>0</v>
      </c>
      <c r="N56" s="49">
        <f t="shared" si="10"/>
        <v>0</v>
      </c>
      <c r="O56" s="50">
        <f t="shared" si="11"/>
        <v>0</v>
      </c>
    </row>
    <row r="57" spans="1:15" s="129" customFormat="1" ht="121.5" customHeight="1" x14ac:dyDescent="0.25">
      <c r="A57" s="44">
        <v>44</v>
      </c>
      <c r="B57" s="46" t="s">
        <v>132</v>
      </c>
      <c r="C57" s="25"/>
      <c r="D57" s="47">
        <v>2</v>
      </c>
      <c r="E57" s="48" t="s">
        <v>95</v>
      </c>
      <c r="F57" s="24"/>
      <c r="G57" s="2"/>
      <c r="H57" s="49">
        <f t="shared" si="5"/>
        <v>0</v>
      </c>
      <c r="I57" s="2"/>
      <c r="J57" s="49">
        <f t="shared" si="6"/>
        <v>0</v>
      </c>
      <c r="K57" s="49">
        <f t="shared" si="7"/>
        <v>0</v>
      </c>
      <c r="L57" s="49">
        <f t="shared" si="8"/>
        <v>0</v>
      </c>
      <c r="M57" s="49">
        <f t="shared" si="9"/>
        <v>0</v>
      </c>
      <c r="N57" s="49">
        <f t="shared" si="10"/>
        <v>0</v>
      </c>
      <c r="O57" s="50">
        <f t="shared" si="11"/>
        <v>0</v>
      </c>
    </row>
    <row r="58" spans="1:15" s="129" customFormat="1" ht="84" customHeight="1" x14ac:dyDescent="0.25">
      <c r="A58" s="44">
        <v>45</v>
      </c>
      <c r="B58" s="46" t="s">
        <v>133</v>
      </c>
      <c r="C58" s="25"/>
      <c r="D58" s="47">
        <v>2</v>
      </c>
      <c r="E58" s="47" t="s">
        <v>94</v>
      </c>
      <c r="F58" s="24"/>
      <c r="G58" s="2"/>
      <c r="H58" s="49">
        <f t="shared" si="5"/>
        <v>0</v>
      </c>
      <c r="I58" s="2"/>
      <c r="J58" s="49">
        <f t="shared" si="6"/>
        <v>0</v>
      </c>
      <c r="K58" s="49">
        <f t="shared" si="7"/>
        <v>0</v>
      </c>
      <c r="L58" s="49">
        <f t="shared" si="8"/>
        <v>0</v>
      </c>
      <c r="M58" s="49">
        <f t="shared" si="9"/>
        <v>0</v>
      </c>
      <c r="N58" s="49">
        <f t="shared" si="10"/>
        <v>0</v>
      </c>
      <c r="O58" s="50">
        <f t="shared" si="11"/>
        <v>0</v>
      </c>
    </row>
    <row r="59" spans="1:15" s="129" customFormat="1" ht="38.25" customHeight="1" x14ac:dyDescent="0.25">
      <c r="A59" s="44">
        <v>46</v>
      </c>
      <c r="B59" s="45" t="s">
        <v>134</v>
      </c>
      <c r="C59" s="25"/>
      <c r="D59" s="47">
        <v>2</v>
      </c>
      <c r="E59" s="47" t="s">
        <v>94</v>
      </c>
      <c r="F59" s="24"/>
      <c r="G59" s="2"/>
      <c r="H59" s="49">
        <f t="shared" si="5"/>
        <v>0</v>
      </c>
      <c r="I59" s="2"/>
      <c r="J59" s="49">
        <f t="shared" si="6"/>
        <v>0</v>
      </c>
      <c r="K59" s="49">
        <f t="shared" si="7"/>
        <v>0</v>
      </c>
      <c r="L59" s="49">
        <f t="shared" si="8"/>
        <v>0</v>
      </c>
      <c r="M59" s="49">
        <f t="shared" si="9"/>
        <v>0</v>
      </c>
      <c r="N59" s="49">
        <f t="shared" si="10"/>
        <v>0</v>
      </c>
      <c r="O59" s="50">
        <f t="shared" si="11"/>
        <v>0</v>
      </c>
    </row>
    <row r="60" spans="1:15" s="129" customFormat="1" ht="96" customHeight="1" x14ac:dyDescent="0.25">
      <c r="A60" s="44">
        <v>47</v>
      </c>
      <c r="B60" s="46" t="s">
        <v>90</v>
      </c>
      <c r="C60" s="25"/>
      <c r="D60" s="47">
        <v>1</v>
      </c>
      <c r="E60" s="47" t="s">
        <v>94</v>
      </c>
      <c r="F60" s="24"/>
      <c r="G60" s="2"/>
      <c r="H60" s="49">
        <f t="shared" si="5"/>
        <v>0</v>
      </c>
      <c r="I60" s="2"/>
      <c r="J60" s="49">
        <f t="shared" si="6"/>
        <v>0</v>
      </c>
      <c r="K60" s="49">
        <f t="shared" si="7"/>
        <v>0</v>
      </c>
      <c r="L60" s="49">
        <f t="shared" si="8"/>
        <v>0</v>
      </c>
      <c r="M60" s="49">
        <f t="shared" si="9"/>
        <v>0</v>
      </c>
      <c r="N60" s="49">
        <f t="shared" si="10"/>
        <v>0</v>
      </c>
      <c r="O60" s="50">
        <f t="shared" si="11"/>
        <v>0</v>
      </c>
    </row>
    <row r="61" spans="1:15" s="129" customFormat="1" ht="49.5" customHeight="1" x14ac:dyDescent="0.25">
      <c r="A61" s="44">
        <v>48</v>
      </c>
      <c r="B61" s="46" t="s">
        <v>135</v>
      </c>
      <c r="C61" s="25"/>
      <c r="D61" s="47">
        <v>2</v>
      </c>
      <c r="E61" s="47" t="s">
        <v>95</v>
      </c>
      <c r="F61" s="24"/>
      <c r="G61" s="2"/>
      <c r="H61" s="49">
        <f t="shared" si="5"/>
        <v>0</v>
      </c>
      <c r="I61" s="2"/>
      <c r="J61" s="49">
        <f t="shared" si="6"/>
        <v>0</v>
      </c>
      <c r="K61" s="49">
        <f t="shared" si="7"/>
        <v>0</v>
      </c>
      <c r="L61" s="49">
        <f t="shared" si="8"/>
        <v>0</v>
      </c>
      <c r="M61" s="49">
        <f t="shared" si="9"/>
        <v>0</v>
      </c>
      <c r="N61" s="49">
        <f t="shared" si="10"/>
        <v>0</v>
      </c>
      <c r="O61" s="50">
        <f t="shared" si="11"/>
        <v>0</v>
      </c>
    </row>
    <row r="62" spans="1:15" s="129" customFormat="1" ht="39" customHeight="1" x14ac:dyDescent="0.25">
      <c r="A62" s="44">
        <v>49</v>
      </c>
      <c r="B62" s="46" t="s">
        <v>91</v>
      </c>
      <c r="C62" s="25"/>
      <c r="D62" s="47">
        <v>5</v>
      </c>
      <c r="E62" s="47" t="s">
        <v>95</v>
      </c>
      <c r="F62" s="24"/>
      <c r="G62" s="2"/>
      <c r="H62" s="49">
        <f t="shared" si="5"/>
        <v>0</v>
      </c>
      <c r="I62" s="2"/>
      <c r="J62" s="49">
        <f t="shared" si="6"/>
        <v>0</v>
      </c>
      <c r="K62" s="49">
        <f t="shared" si="7"/>
        <v>0</v>
      </c>
      <c r="L62" s="49">
        <f t="shared" si="8"/>
        <v>0</v>
      </c>
      <c r="M62" s="49">
        <f t="shared" si="9"/>
        <v>0</v>
      </c>
      <c r="N62" s="49">
        <f t="shared" si="10"/>
        <v>0</v>
      </c>
      <c r="O62" s="50">
        <f t="shared" si="11"/>
        <v>0</v>
      </c>
    </row>
    <row r="63" spans="1:15" s="129" customFormat="1" ht="35.25" customHeight="1" x14ac:dyDescent="0.25">
      <c r="A63" s="44">
        <v>50</v>
      </c>
      <c r="B63" s="45" t="s">
        <v>136</v>
      </c>
      <c r="C63" s="25"/>
      <c r="D63" s="47">
        <v>5</v>
      </c>
      <c r="E63" s="47" t="s">
        <v>95</v>
      </c>
      <c r="F63" s="24"/>
      <c r="G63" s="2"/>
      <c r="H63" s="49">
        <f t="shared" si="5"/>
        <v>0</v>
      </c>
      <c r="I63" s="2"/>
      <c r="J63" s="49">
        <f t="shared" si="6"/>
        <v>0</v>
      </c>
      <c r="K63" s="49">
        <f t="shared" si="7"/>
        <v>0</v>
      </c>
      <c r="L63" s="49">
        <f t="shared" si="8"/>
        <v>0</v>
      </c>
      <c r="M63" s="49">
        <f t="shared" si="9"/>
        <v>0</v>
      </c>
      <c r="N63" s="49">
        <f t="shared" si="10"/>
        <v>0</v>
      </c>
      <c r="O63" s="50">
        <f t="shared" si="11"/>
        <v>0</v>
      </c>
    </row>
    <row r="64" spans="1:15" s="129" customFormat="1" ht="36" customHeight="1" thickBot="1" x14ac:dyDescent="0.3">
      <c r="A64" s="44">
        <v>51</v>
      </c>
      <c r="B64" s="46" t="s">
        <v>92</v>
      </c>
      <c r="C64" s="25"/>
      <c r="D64" s="47">
        <v>5</v>
      </c>
      <c r="E64" s="47" t="s">
        <v>95</v>
      </c>
      <c r="F64" s="24"/>
      <c r="G64" s="2"/>
      <c r="H64" s="49">
        <f t="shared" si="5"/>
        <v>0</v>
      </c>
      <c r="I64" s="2"/>
      <c r="J64" s="49">
        <f t="shared" si="6"/>
        <v>0</v>
      </c>
      <c r="K64" s="49">
        <f t="shared" si="7"/>
        <v>0</v>
      </c>
      <c r="L64" s="49">
        <f t="shared" si="8"/>
        <v>0</v>
      </c>
      <c r="M64" s="49">
        <f t="shared" si="9"/>
        <v>0</v>
      </c>
      <c r="N64" s="49">
        <f t="shared" si="10"/>
        <v>0</v>
      </c>
      <c r="O64" s="50">
        <f t="shared" si="11"/>
        <v>0</v>
      </c>
    </row>
    <row r="65" spans="1:15" s="129" customFormat="1" ht="42" customHeight="1" thickBot="1" x14ac:dyDescent="0.3">
      <c r="A65" s="84" t="s">
        <v>26</v>
      </c>
      <c r="B65" s="85"/>
      <c r="C65" s="86"/>
      <c r="D65" s="85"/>
      <c r="E65" s="85"/>
      <c r="F65" s="85"/>
      <c r="G65" s="85"/>
      <c r="H65" s="85"/>
      <c r="I65" s="85"/>
      <c r="J65" s="85"/>
      <c r="K65" s="85"/>
      <c r="L65" s="63" t="s">
        <v>27</v>
      </c>
      <c r="M65" s="64"/>
      <c r="N65" s="64"/>
      <c r="O65" s="51">
        <f>SUMIF(G:G,0%,L:L)+SUMIF(G:G,"",L:L)</f>
        <v>0</v>
      </c>
    </row>
    <row r="66" spans="1:15" s="129" customFormat="1" ht="39" customHeight="1" x14ac:dyDescent="0.25">
      <c r="A66" s="69" t="s">
        <v>78</v>
      </c>
      <c r="B66" s="70"/>
      <c r="C66" s="70"/>
      <c r="D66" s="70"/>
      <c r="E66" s="70"/>
      <c r="F66" s="70"/>
      <c r="G66" s="70"/>
      <c r="H66" s="70"/>
      <c r="I66" s="70"/>
      <c r="J66" s="70"/>
      <c r="K66" s="71"/>
      <c r="L66" s="61" t="s">
        <v>28</v>
      </c>
      <c r="M66" s="62"/>
      <c r="N66" s="62"/>
      <c r="O66" s="52">
        <f>SUMIF(G:G,5%,L:L)</f>
        <v>0</v>
      </c>
    </row>
    <row r="67" spans="1:15" s="129" customFormat="1" ht="30" customHeight="1" x14ac:dyDescent="0.25">
      <c r="A67" s="72"/>
      <c r="B67" s="73"/>
      <c r="C67" s="73"/>
      <c r="D67" s="73"/>
      <c r="E67" s="73"/>
      <c r="F67" s="73"/>
      <c r="G67" s="73"/>
      <c r="H67" s="73"/>
      <c r="I67" s="73"/>
      <c r="J67" s="73"/>
      <c r="K67" s="74"/>
      <c r="L67" s="61" t="s">
        <v>29</v>
      </c>
      <c r="M67" s="62"/>
      <c r="N67" s="62"/>
      <c r="O67" s="52">
        <f>SUMIF(G:G,19%,L:L)</f>
        <v>0</v>
      </c>
    </row>
    <row r="68" spans="1:15" s="129" customFormat="1" ht="30" customHeight="1" x14ac:dyDescent="0.25">
      <c r="A68" s="72"/>
      <c r="B68" s="73"/>
      <c r="C68" s="73"/>
      <c r="D68" s="73"/>
      <c r="E68" s="73"/>
      <c r="F68" s="73"/>
      <c r="G68" s="73"/>
      <c r="H68" s="73"/>
      <c r="I68" s="73"/>
      <c r="J68" s="73"/>
      <c r="K68" s="74"/>
      <c r="L68" s="59" t="s">
        <v>22</v>
      </c>
      <c r="M68" s="60"/>
      <c r="N68" s="60"/>
      <c r="O68" s="53">
        <f>SUM(O65:O67)</f>
        <v>0</v>
      </c>
    </row>
    <row r="69" spans="1:15" s="129" customFormat="1" ht="30" customHeight="1" x14ac:dyDescent="0.25">
      <c r="A69" s="72"/>
      <c r="B69" s="73"/>
      <c r="C69" s="73"/>
      <c r="D69" s="73"/>
      <c r="E69" s="73"/>
      <c r="F69" s="73"/>
      <c r="G69" s="73"/>
      <c r="H69" s="73"/>
      <c r="I69" s="73"/>
      <c r="J69" s="73"/>
      <c r="K69" s="74"/>
      <c r="L69" s="57" t="s">
        <v>30</v>
      </c>
      <c r="M69" s="58"/>
      <c r="N69" s="58"/>
      <c r="O69" s="54">
        <f>SUMIF(G:G,5%,M:M)</f>
        <v>0</v>
      </c>
    </row>
    <row r="70" spans="1:15" s="129" customFormat="1" ht="30" customHeight="1" x14ac:dyDescent="0.25">
      <c r="A70" s="72"/>
      <c r="B70" s="73"/>
      <c r="C70" s="73"/>
      <c r="D70" s="73"/>
      <c r="E70" s="73"/>
      <c r="F70" s="73"/>
      <c r="G70" s="73"/>
      <c r="H70" s="73"/>
      <c r="I70" s="73"/>
      <c r="J70" s="73"/>
      <c r="K70" s="74"/>
      <c r="L70" s="57" t="s">
        <v>31</v>
      </c>
      <c r="M70" s="58"/>
      <c r="N70" s="58"/>
      <c r="O70" s="54">
        <f>SUMIF(G:G,19%,M:M)</f>
        <v>0</v>
      </c>
    </row>
    <row r="71" spans="1:15" s="129" customFormat="1" ht="30" customHeight="1" x14ac:dyDescent="0.25">
      <c r="A71" s="72"/>
      <c r="B71" s="73"/>
      <c r="C71" s="73"/>
      <c r="D71" s="73"/>
      <c r="E71" s="73"/>
      <c r="F71" s="73"/>
      <c r="G71" s="73"/>
      <c r="H71" s="73"/>
      <c r="I71" s="73"/>
      <c r="J71" s="73"/>
      <c r="K71" s="74"/>
      <c r="L71" s="59" t="s">
        <v>32</v>
      </c>
      <c r="M71" s="60"/>
      <c r="N71" s="60"/>
      <c r="O71" s="53">
        <f>SUM(O69:O70)</f>
        <v>0</v>
      </c>
    </row>
    <row r="72" spans="1:15" s="129" customFormat="1" ht="30" customHeight="1" x14ac:dyDescent="0.25">
      <c r="A72" s="72"/>
      <c r="B72" s="73"/>
      <c r="C72" s="73"/>
      <c r="D72" s="73"/>
      <c r="E72" s="73"/>
      <c r="F72" s="73"/>
      <c r="G72" s="73"/>
      <c r="H72" s="73"/>
      <c r="I72" s="73"/>
      <c r="J72" s="73"/>
      <c r="K72" s="74"/>
      <c r="L72" s="61" t="s">
        <v>33</v>
      </c>
      <c r="M72" s="62"/>
      <c r="N72" s="62"/>
      <c r="O72" s="52">
        <f>SUMIF(I:I,8%,N:N)</f>
        <v>0</v>
      </c>
    </row>
    <row r="73" spans="1:15" s="129" customFormat="1" ht="37.5" customHeight="1" x14ac:dyDescent="0.25">
      <c r="A73" s="72"/>
      <c r="B73" s="73"/>
      <c r="C73" s="73"/>
      <c r="D73" s="73"/>
      <c r="E73" s="73"/>
      <c r="F73" s="73"/>
      <c r="G73" s="73"/>
      <c r="H73" s="73"/>
      <c r="I73" s="73"/>
      <c r="J73" s="73"/>
      <c r="K73" s="74"/>
      <c r="L73" s="67" t="s">
        <v>34</v>
      </c>
      <c r="M73" s="68"/>
      <c r="N73" s="68"/>
      <c r="O73" s="53">
        <f>SUM(O72)</f>
        <v>0</v>
      </c>
    </row>
    <row r="74" spans="1:15" s="129" customFormat="1" ht="32.25" customHeight="1" thickBot="1" x14ac:dyDescent="0.3">
      <c r="A74" s="75"/>
      <c r="B74" s="76"/>
      <c r="C74" s="76"/>
      <c r="D74" s="76"/>
      <c r="E74" s="76"/>
      <c r="F74" s="76"/>
      <c r="G74" s="76"/>
      <c r="H74" s="76"/>
      <c r="I74" s="76"/>
      <c r="J74" s="76"/>
      <c r="K74" s="77"/>
      <c r="L74" s="65" t="s">
        <v>35</v>
      </c>
      <c r="M74" s="66"/>
      <c r="N74" s="66"/>
      <c r="O74" s="55">
        <f>+O68+O71+O73</f>
        <v>0</v>
      </c>
    </row>
    <row r="76" spans="1:15" ht="50.1" customHeight="1" thickBot="1" x14ac:dyDescent="0.25">
      <c r="B76" s="81"/>
      <c r="C76" s="81"/>
    </row>
    <row r="77" spans="1:15" ht="15" x14ac:dyDescent="0.25">
      <c r="B77" s="97" t="s">
        <v>36</v>
      </c>
      <c r="C77" s="97"/>
    </row>
    <row r="78" spans="1:15" ht="15" customHeight="1" x14ac:dyDescent="0.2">
      <c r="M78" s="37"/>
      <c r="N78" s="38"/>
      <c r="O78" s="39"/>
    </row>
    <row r="79" spans="1:15" ht="15.75" customHeight="1" x14ac:dyDescent="0.2">
      <c r="M79" s="37"/>
      <c r="N79" s="38"/>
      <c r="O79" s="39"/>
    </row>
    <row r="80" spans="1:15" ht="15" customHeight="1" x14ac:dyDescent="0.2">
      <c r="A80" s="40" t="s">
        <v>37</v>
      </c>
      <c r="M80" s="37"/>
      <c r="N80" s="38"/>
      <c r="O80" s="39"/>
    </row>
    <row r="81" spans="1:17" x14ac:dyDescent="0.2">
      <c r="A81" s="96" t="s">
        <v>38</v>
      </c>
      <c r="B81" s="96"/>
      <c r="C81" s="96"/>
      <c r="D81" s="96"/>
      <c r="E81" s="96"/>
      <c r="F81" s="96"/>
      <c r="G81" s="96"/>
      <c r="H81" s="96"/>
      <c r="I81" s="96"/>
      <c r="J81" s="96"/>
      <c r="K81" s="96"/>
      <c r="L81" s="96"/>
      <c r="M81" s="96"/>
      <c r="N81" s="96"/>
      <c r="O81" s="96"/>
    </row>
    <row r="82" spans="1:17" ht="15" customHeight="1" x14ac:dyDescent="0.2">
      <c r="A82" s="95" t="s">
        <v>39</v>
      </c>
      <c r="B82" s="95"/>
      <c r="C82" s="95"/>
      <c r="D82" s="95"/>
      <c r="E82" s="95"/>
      <c r="F82" s="95"/>
      <c r="G82" s="95"/>
      <c r="H82" s="95"/>
      <c r="I82" s="95"/>
      <c r="J82" s="95"/>
      <c r="K82" s="95"/>
      <c r="L82" s="95"/>
      <c r="M82" s="95"/>
      <c r="N82" s="95"/>
      <c r="O82" s="95"/>
      <c r="P82" s="41"/>
      <c r="Q82" s="41"/>
    </row>
    <row r="83" spans="1:17" x14ac:dyDescent="0.2">
      <c r="A83" s="94" t="s">
        <v>40</v>
      </c>
      <c r="B83" s="94"/>
      <c r="C83" s="94"/>
      <c r="D83" s="94"/>
      <c r="E83" s="94"/>
      <c r="F83" s="94"/>
      <c r="G83" s="94"/>
      <c r="H83" s="94"/>
      <c r="I83" s="94"/>
      <c r="J83" s="94"/>
      <c r="K83" s="94"/>
      <c r="L83" s="94"/>
      <c r="M83" s="94"/>
      <c r="N83" s="94"/>
      <c r="O83" s="94"/>
      <c r="P83" s="27"/>
      <c r="Q83" s="27"/>
    </row>
    <row r="84" spans="1:17" x14ac:dyDescent="0.2">
      <c r="A84" s="94" t="s">
        <v>41</v>
      </c>
      <c r="B84" s="94"/>
      <c r="C84" s="94"/>
      <c r="D84" s="94"/>
      <c r="E84" s="94"/>
      <c r="F84" s="94"/>
      <c r="G84" s="94"/>
      <c r="H84" s="94"/>
      <c r="I84" s="94"/>
      <c r="J84" s="94"/>
      <c r="K84" s="94"/>
      <c r="L84" s="94"/>
      <c r="M84" s="94"/>
      <c r="N84" s="94"/>
      <c r="O84" s="94"/>
      <c r="P84" s="27"/>
      <c r="Q84" s="27"/>
    </row>
  </sheetData>
  <sheetProtection algorithmName="SHA-512" hashValue="1rs+a0X+pH+ye0Ud004GP1aD3ows/D/OW874dn7l4MVrrhPpD5if9t4r0Tf6b0qeLV3IpBAQjYzRzenVeNGtTw==" saltValue="C0KdIsSwmGooGgK/Tak+5w==" spinCount="100000" sheet="1"/>
  <mergeCells count="35">
    <mergeCell ref="A84:O84"/>
    <mergeCell ref="A83:O83"/>
    <mergeCell ref="A82:O82"/>
    <mergeCell ref="A81:O81"/>
    <mergeCell ref="B77:C77"/>
    <mergeCell ref="A2:A5"/>
    <mergeCell ref="B2:M2"/>
    <mergeCell ref="N2:O2"/>
    <mergeCell ref="B3:M3"/>
    <mergeCell ref="N3:O3"/>
    <mergeCell ref="B4:M5"/>
    <mergeCell ref="N4:O4"/>
    <mergeCell ref="N5:O5"/>
    <mergeCell ref="M11:N11"/>
    <mergeCell ref="M9:N9"/>
    <mergeCell ref="K9:L9"/>
    <mergeCell ref="K11:L11"/>
    <mergeCell ref="F11:I11"/>
    <mergeCell ref="A66:K74"/>
    <mergeCell ref="F9:I9"/>
    <mergeCell ref="B76:C76"/>
    <mergeCell ref="A9:B11"/>
    <mergeCell ref="D9:E9"/>
    <mergeCell ref="D11:E11"/>
    <mergeCell ref="A65:K65"/>
    <mergeCell ref="L74:N74"/>
    <mergeCell ref="L73:N73"/>
    <mergeCell ref="L72:N72"/>
    <mergeCell ref="L71:N71"/>
    <mergeCell ref="L70:N70"/>
    <mergeCell ref="L69:N69"/>
    <mergeCell ref="L68:N68"/>
    <mergeCell ref="L67:N67"/>
    <mergeCell ref="L66:N66"/>
    <mergeCell ref="L65:N6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C11"/>
    <dataValidation type="whole" allowBlank="1" showInputMessage="1" showErrorMessage="1" sqref="F14:F64">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G14:G64</xm:sqref>
        </x14:dataValidation>
        <x14:dataValidation type="list" allowBlank="1" showInputMessage="1" showErrorMessage="1">
          <x14:formula1>
            <xm:f>Cálculos!$F$7:$F$8</xm:f>
          </x14:formula1>
          <xm:sqref>I14:I64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6" bestFit="1" customWidth="1"/>
    <col min="6" max="6" width="15" style="10" bestFit="1" customWidth="1"/>
  </cols>
  <sheetData>
    <row r="6" spans="2:6" x14ac:dyDescent="0.25">
      <c r="B6" s="3" t="s">
        <v>9</v>
      </c>
      <c r="D6" s="4" t="s">
        <v>42</v>
      </c>
      <c r="F6" s="7" t="s">
        <v>43</v>
      </c>
    </row>
    <row r="7" spans="2:6" x14ac:dyDescent="0.25">
      <c r="B7" s="1" t="s">
        <v>44</v>
      </c>
      <c r="D7" s="5">
        <v>0</v>
      </c>
      <c r="F7" s="8">
        <v>0.08</v>
      </c>
    </row>
    <row r="8" spans="2:6" x14ac:dyDescent="0.25">
      <c r="B8" s="1" t="s">
        <v>45</v>
      </c>
      <c r="D8" s="5">
        <v>0.05</v>
      </c>
      <c r="F8" s="9">
        <v>0</v>
      </c>
    </row>
    <row r="9" spans="2:6" x14ac:dyDescent="0.25">
      <c r="B9" s="1" t="s">
        <v>46</v>
      </c>
      <c r="D9" s="5">
        <v>0.19</v>
      </c>
    </row>
    <row r="10" spans="2:6" x14ac:dyDescent="0.25">
      <c r="D10"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99"/>
      <c r="C2" s="99"/>
      <c r="D2" s="108" t="s">
        <v>0</v>
      </c>
      <c r="E2" s="110"/>
      <c r="F2" s="110"/>
      <c r="G2" s="110"/>
      <c r="H2" s="109"/>
      <c r="I2" s="108" t="s">
        <v>1</v>
      </c>
      <c r="J2" s="109"/>
      <c r="K2" s="22"/>
    </row>
    <row r="3" spans="2:11" ht="15" customHeight="1" x14ac:dyDescent="0.25">
      <c r="B3" s="99"/>
      <c r="C3" s="99"/>
      <c r="D3" s="108" t="s">
        <v>2</v>
      </c>
      <c r="E3" s="110"/>
      <c r="F3" s="110"/>
      <c r="G3" s="110"/>
      <c r="H3" s="109"/>
      <c r="I3" s="108" t="s">
        <v>77</v>
      </c>
      <c r="J3" s="109"/>
      <c r="K3" s="21"/>
    </row>
    <row r="4" spans="2:11" ht="15" customHeight="1" x14ac:dyDescent="0.25">
      <c r="B4" s="99"/>
      <c r="C4" s="99"/>
      <c r="D4" s="111" t="s">
        <v>3</v>
      </c>
      <c r="E4" s="112"/>
      <c r="F4" s="112"/>
      <c r="G4" s="112"/>
      <c r="H4" s="113"/>
      <c r="I4" s="108" t="s">
        <v>79</v>
      </c>
      <c r="J4" s="109"/>
      <c r="K4" s="21"/>
    </row>
    <row r="5" spans="2:11" ht="15" customHeight="1" x14ac:dyDescent="0.25">
      <c r="B5" s="99"/>
      <c r="C5" s="99"/>
      <c r="D5" s="114"/>
      <c r="E5" s="115"/>
      <c r="F5" s="115"/>
      <c r="G5" s="115"/>
      <c r="H5" s="116"/>
      <c r="I5" s="108" t="s">
        <v>47</v>
      </c>
      <c r="J5" s="109"/>
      <c r="K5" s="21"/>
    </row>
    <row r="6" spans="2:11" x14ac:dyDescent="0.25">
      <c r="K6" s="13"/>
    </row>
    <row r="7" spans="2:11" ht="15.75" customHeight="1" x14ac:dyDescent="0.25">
      <c r="B7" s="103" t="s">
        <v>48</v>
      </c>
      <c r="C7" s="103"/>
      <c r="D7" s="103"/>
      <c r="E7" s="103"/>
      <c r="F7" s="103"/>
      <c r="G7" s="103"/>
      <c r="H7" s="103"/>
      <c r="I7" s="103"/>
      <c r="J7" s="103"/>
      <c r="K7" s="18"/>
    </row>
    <row r="8" spans="2:11" ht="15.75" customHeight="1" x14ac:dyDescent="0.25">
      <c r="B8" s="98" t="s">
        <v>49</v>
      </c>
      <c r="C8" s="98" t="s">
        <v>50</v>
      </c>
      <c r="D8" s="98"/>
      <c r="E8" s="98"/>
      <c r="F8" s="98"/>
      <c r="G8" s="103" t="s">
        <v>51</v>
      </c>
      <c r="H8" s="103"/>
      <c r="I8" s="103"/>
      <c r="J8" s="103"/>
      <c r="K8" s="18"/>
    </row>
    <row r="9" spans="2:11" ht="15.75" customHeight="1" x14ac:dyDescent="0.25">
      <c r="B9" s="98"/>
      <c r="C9" s="17" t="s">
        <v>52</v>
      </c>
      <c r="D9" s="17" t="s">
        <v>53</v>
      </c>
      <c r="E9" s="98" t="s">
        <v>54</v>
      </c>
      <c r="F9" s="98"/>
      <c r="G9" s="103"/>
      <c r="H9" s="103"/>
      <c r="I9" s="103"/>
      <c r="J9" s="103"/>
      <c r="K9" s="18"/>
    </row>
    <row r="10" spans="2:11" ht="15.75" customHeight="1" x14ac:dyDescent="0.25">
      <c r="B10" s="15">
        <v>1</v>
      </c>
      <c r="C10" s="15">
        <v>2021</v>
      </c>
      <c r="D10" s="15">
        <v>5</v>
      </c>
      <c r="E10" s="117">
        <v>24</v>
      </c>
      <c r="F10" s="117"/>
      <c r="G10" s="106" t="s">
        <v>55</v>
      </c>
      <c r="H10" s="106"/>
      <c r="I10" s="106"/>
      <c r="J10" s="106"/>
      <c r="K10" s="20"/>
    </row>
    <row r="11" spans="2:11" ht="57.75" customHeight="1" x14ac:dyDescent="0.25">
      <c r="B11" s="15">
        <v>2</v>
      </c>
      <c r="C11" s="15">
        <v>2022</v>
      </c>
      <c r="D11" s="15">
        <v>5</v>
      </c>
      <c r="E11" s="104">
        <v>31</v>
      </c>
      <c r="F11" s="105"/>
      <c r="G11" s="100" t="s">
        <v>56</v>
      </c>
      <c r="H11" s="101"/>
      <c r="I11" s="101"/>
      <c r="J11" s="102"/>
      <c r="K11" s="20"/>
    </row>
    <row r="12" spans="2:11" ht="82.5" customHeight="1" x14ac:dyDescent="0.25">
      <c r="B12" s="15">
        <v>3</v>
      </c>
      <c r="C12" s="15">
        <v>2022</v>
      </c>
      <c r="D12" s="15">
        <v>7</v>
      </c>
      <c r="E12" s="104">
        <v>27</v>
      </c>
      <c r="F12" s="105"/>
      <c r="G12" s="100" t="s">
        <v>57</v>
      </c>
      <c r="H12" s="101"/>
      <c r="I12" s="101"/>
      <c r="J12" s="102"/>
      <c r="K12" s="20"/>
    </row>
    <row r="13" spans="2:11" ht="100.5" customHeight="1" x14ac:dyDescent="0.25">
      <c r="B13" s="15">
        <v>4</v>
      </c>
      <c r="C13" s="15">
        <v>2023</v>
      </c>
      <c r="D13" s="15">
        <v>11</v>
      </c>
      <c r="E13" s="104">
        <v>30</v>
      </c>
      <c r="F13" s="105"/>
      <c r="G13" s="100" t="s">
        <v>72</v>
      </c>
      <c r="H13" s="101"/>
      <c r="I13" s="101"/>
      <c r="J13" s="102"/>
      <c r="K13" s="20"/>
    </row>
    <row r="14" spans="2:11" ht="70.5" customHeight="1" x14ac:dyDescent="0.25">
      <c r="B14" s="15">
        <v>5</v>
      </c>
      <c r="C14" s="15">
        <v>2024</v>
      </c>
      <c r="D14" s="23" t="s">
        <v>71</v>
      </c>
      <c r="E14" s="104">
        <v>27</v>
      </c>
      <c r="F14" s="105"/>
      <c r="G14" s="100" t="s">
        <v>73</v>
      </c>
      <c r="H14" s="101"/>
      <c r="I14" s="101"/>
      <c r="J14" s="102"/>
      <c r="K14" s="20"/>
    </row>
    <row r="15" spans="2:11" ht="76.5" customHeight="1" x14ac:dyDescent="0.25">
      <c r="B15" s="15">
        <v>6</v>
      </c>
      <c r="C15" s="15">
        <v>2024</v>
      </c>
      <c r="D15" s="23" t="s">
        <v>74</v>
      </c>
      <c r="E15" s="104"/>
      <c r="F15" s="105"/>
      <c r="G15" s="100" t="s">
        <v>76</v>
      </c>
      <c r="H15" s="101"/>
      <c r="I15" s="101"/>
      <c r="J15" s="102"/>
      <c r="K15" s="20"/>
    </row>
    <row r="16" spans="2:11" ht="15.75" customHeight="1" x14ac:dyDescent="0.25">
      <c r="B16" s="98" t="s">
        <v>58</v>
      </c>
      <c r="C16" s="98"/>
      <c r="D16" s="98"/>
      <c r="E16" s="98"/>
      <c r="F16" s="98"/>
      <c r="G16" s="98"/>
      <c r="H16" s="98"/>
      <c r="I16" s="98"/>
      <c r="J16" s="98"/>
      <c r="K16" s="16"/>
    </row>
    <row r="17" spans="2:11" x14ac:dyDescent="0.25">
      <c r="B17" s="98" t="s">
        <v>59</v>
      </c>
      <c r="C17" s="98"/>
      <c r="D17" s="98"/>
      <c r="E17" s="98"/>
      <c r="F17" s="98" t="s">
        <v>60</v>
      </c>
      <c r="G17" s="98"/>
      <c r="H17" s="98"/>
      <c r="I17" s="98"/>
      <c r="J17" s="98"/>
      <c r="K17" s="16"/>
    </row>
    <row r="18" spans="2:11" ht="15.75" customHeight="1" x14ac:dyDescent="0.25">
      <c r="B18" s="117" t="s">
        <v>61</v>
      </c>
      <c r="C18" s="117"/>
      <c r="D18" s="117"/>
      <c r="E18" s="117"/>
      <c r="F18" s="117" t="s">
        <v>75</v>
      </c>
      <c r="G18" s="117"/>
      <c r="H18" s="117"/>
      <c r="I18" s="117"/>
      <c r="J18" s="117"/>
      <c r="K18" s="14"/>
    </row>
    <row r="19" spans="2:11" x14ac:dyDescent="0.25">
      <c r="B19" s="98" t="s">
        <v>62</v>
      </c>
      <c r="C19" s="98"/>
      <c r="D19" s="98"/>
      <c r="E19" s="98"/>
      <c r="F19" s="98"/>
      <c r="G19" s="98"/>
      <c r="H19" s="98"/>
      <c r="I19" s="98"/>
      <c r="J19" s="98"/>
      <c r="K19" s="16"/>
    </row>
    <row r="20" spans="2:11" x14ac:dyDescent="0.25">
      <c r="B20" s="98" t="s">
        <v>59</v>
      </c>
      <c r="C20" s="98"/>
      <c r="D20" s="98"/>
      <c r="E20" s="98"/>
      <c r="F20" s="98" t="s">
        <v>60</v>
      </c>
      <c r="G20" s="98"/>
      <c r="H20" s="98"/>
      <c r="I20" s="98"/>
      <c r="J20" s="98"/>
      <c r="K20" s="16"/>
    </row>
    <row r="21" spans="2:11" ht="15.75" customHeight="1" x14ac:dyDescent="0.25">
      <c r="B21" s="119" t="s">
        <v>63</v>
      </c>
      <c r="C21" s="119"/>
      <c r="D21" s="119"/>
      <c r="E21" s="119"/>
      <c r="F21" s="119" t="s">
        <v>64</v>
      </c>
      <c r="G21" s="119"/>
      <c r="H21" s="119"/>
      <c r="I21" s="119"/>
      <c r="J21" s="119"/>
      <c r="K21" s="19"/>
    </row>
    <row r="22" spans="2:11" ht="15.75" customHeight="1" x14ac:dyDescent="0.25">
      <c r="B22" s="103" t="s">
        <v>65</v>
      </c>
      <c r="C22" s="103"/>
      <c r="D22" s="103"/>
      <c r="E22" s="103"/>
      <c r="F22" s="103"/>
      <c r="G22" s="103"/>
      <c r="H22" s="103"/>
      <c r="I22" s="103"/>
      <c r="J22" s="103"/>
      <c r="K22" s="18"/>
    </row>
    <row r="23" spans="2:11" x14ac:dyDescent="0.25">
      <c r="B23" s="98" t="s">
        <v>59</v>
      </c>
      <c r="C23" s="98"/>
      <c r="D23" s="98"/>
      <c r="E23" s="98" t="s">
        <v>60</v>
      </c>
      <c r="F23" s="98"/>
      <c r="G23" s="98"/>
      <c r="H23" s="98" t="s">
        <v>66</v>
      </c>
      <c r="I23" s="98"/>
      <c r="J23" s="98"/>
      <c r="K23" s="16"/>
    </row>
    <row r="24" spans="2:11" x14ac:dyDescent="0.25">
      <c r="B24" s="98"/>
      <c r="C24" s="98"/>
      <c r="D24" s="98"/>
      <c r="E24" s="98"/>
      <c r="F24" s="98"/>
      <c r="G24" s="98"/>
      <c r="H24" s="17" t="s">
        <v>52</v>
      </c>
      <c r="I24" s="17" t="s">
        <v>53</v>
      </c>
      <c r="J24" s="17" t="s">
        <v>54</v>
      </c>
      <c r="K24" s="16"/>
    </row>
    <row r="25" spans="2:11" x14ac:dyDescent="0.25">
      <c r="B25" s="117" t="s">
        <v>67</v>
      </c>
      <c r="C25" s="117"/>
      <c r="D25" s="117"/>
      <c r="E25" s="119" t="s">
        <v>68</v>
      </c>
      <c r="F25" s="119"/>
      <c r="G25" s="119"/>
      <c r="H25" s="15">
        <v>2024</v>
      </c>
      <c r="I25" s="23" t="s">
        <v>74</v>
      </c>
      <c r="J25" s="15"/>
      <c r="K25" s="14"/>
    </row>
    <row r="26" spans="2:11" x14ac:dyDescent="0.25">
      <c r="K26" s="13"/>
    </row>
    <row r="27" spans="2:11" ht="56.25" customHeight="1" x14ac:dyDescent="0.25">
      <c r="B27" s="13"/>
      <c r="C27" s="118" t="s">
        <v>69</v>
      </c>
      <c r="D27" s="118"/>
      <c r="E27" s="118"/>
      <c r="F27" s="118"/>
      <c r="G27" s="118"/>
      <c r="H27" s="118"/>
      <c r="I27" s="118"/>
      <c r="K27" s="13"/>
    </row>
    <row r="28" spans="2:11" ht="16.5" customHeight="1" x14ac:dyDescent="0.25">
      <c r="E28" s="107" t="s">
        <v>70</v>
      </c>
      <c r="F28" s="107"/>
      <c r="G28" s="107"/>
      <c r="H28" s="107"/>
      <c r="I28" s="107"/>
      <c r="J28" s="107"/>
      <c r="K28" s="12"/>
    </row>
    <row r="29" spans="2:11" x14ac:dyDescent="0.25">
      <c r="B29" s="13"/>
      <c r="C29" s="13"/>
      <c r="D29" s="13"/>
      <c r="E29" s="107"/>
      <c r="F29" s="107"/>
      <c r="G29" s="107"/>
      <c r="H29" s="107"/>
      <c r="I29" s="107"/>
      <c r="J29" s="107"/>
      <c r="K29" s="12"/>
    </row>
    <row r="30" spans="2:11" ht="15" customHeight="1" x14ac:dyDescent="0.25">
      <c r="C30" s="11"/>
      <c r="D30" s="11"/>
      <c r="E30" s="11"/>
      <c r="F30" s="11"/>
      <c r="G30" s="11"/>
      <c r="H30" s="11"/>
    </row>
    <row r="31" spans="2:11" x14ac:dyDescent="0.25">
      <c r="B31" s="11"/>
      <c r="C31" s="11"/>
      <c r="D31" s="11"/>
      <c r="E31" s="11"/>
      <c r="F31" s="11"/>
      <c r="G31" s="11"/>
      <c r="H31" s="1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7"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2025-05-12T17:21:27Z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