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YPAOLALEON\Downloads\"/>
    </mc:Choice>
  </mc:AlternateContent>
  <bookViews>
    <workbookView xWindow="0" yWindow="0" windowWidth="28800" windowHeight="12180" tabRatio="876"/>
  </bookViews>
  <sheets>
    <sheet name="Bienes y Servicios" sheetId="7" r:id="rId1"/>
    <sheet name="Cálculos" sheetId="2" state="hidden" r:id="rId2"/>
    <sheet name="CONTROL CAMBIOS" sheetId="8" state="hidden" r:id="rId3"/>
  </sheets>
  <definedNames>
    <definedName name="_xlnm.Print_Area" localSheetId="0">'Bienes y Servicios'!$A$1:$O$44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15" i="7"/>
  <c r="J15" i="7"/>
  <c r="L15" i="7"/>
  <c r="M15" i="7" s="1"/>
  <c r="O26" i="7"/>
  <c r="O25" i="7"/>
  <c r="L14" i="7"/>
  <c r="M14" i="7" s="1"/>
  <c r="J14" i="7"/>
  <c r="H14" i="7"/>
  <c r="M21" i="7" l="1"/>
  <c r="O21" i="7" s="1"/>
  <c r="M22" i="7"/>
  <c r="O22" i="7" s="1"/>
  <c r="K21" i="7"/>
  <c r="K19" i="7"/>
  <c r="N18" i="7"/>
  <c r="O18" i="7" s="1"/>
  <c r="N17" i="7"/>
  <c r="O17" i="7" s="1"/>
  <c r="K20" i="7"/>
  <c r="K23" i="7"/>
  <c r="M23" i="7"/>
  <c r="K18" i="7"/>
  <c r="K17" i="7"/>
  <c r="K15" i="7"/>
  <c r="K22" i="7"/>
  <c r="K16" i="7"/>
  <c r="N20" i="7"/>
  <c r="O20" i="7" s="1"/>
  <c r="N16" i="7"/>
  <c r="O16" i="7" s="1"/>
  <c r="N19" i="7"/>
  <c r="O19" i="7" s="1"/>
  <c r="N15" i="7"/>
  <c r="O15" i="7" s="1"/>
  <c r="O24" i="7"/>
  <c r="O27" i="7" s="1"/>
  <c r="K14" i="7"/>
  <c r="O31" i="7"/>
  <c r="O32" i="7" s="1"/>
  <c r="N14" i="7"/>
  <c r="O14" i="7" s="1"/>
  <c r="O23" i="7" l="1"/>
  <c r="O28" i="7"/>
  <c r="O29" i="7"/>
  <c r="O30" i="7" l="1"/>
  <c r="O33" i="7" s="1"/>
</calcChain>
</file>

<file path=xl/sharedStrings.xml><?xml version="1.0" encoding="utf-8"?>
<sst xmlns="http://schemas.openxmlformats.org/spreadsheetml/2006/main" count="115" uniqueCount="92">
  <si>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</si>
  <si>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</si>
  <si>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</si>
  <si>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</si>
  <si>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</si>
  <si>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</si>
  <si>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</si>
  <si>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</si>
  <si>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</si>
  <si>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</si>
  <si>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</si>
  <si>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</si>
  <si>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</si>
  <si>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</si>
  <si>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</si>
  <si>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</si>
  <si>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</si>
  <si>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</si>
  <si>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</si>
  <si>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</si>
  <si>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</si>
  <si>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</si>
  <si>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</si>
  <si>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</si>
  <si>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</si>
  <si>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</si>
  <si>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</si>
  <si>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</si>
  <si>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</si>
  <si>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</si>
  <si>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</si>
  <si>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</si>
  <si>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</si>
  <si>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</si>
  <si>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</si>
  <si>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</si>
  <si>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</si>
  <si>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</si>
  <si>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</si>
  <si>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</si>
  <si>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</si>
  <si>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</si>
  <si>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</si>
  <si>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</si>
  <si>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</si>
  <si>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</si>
  <si>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</si>
  <si>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</si>
  <si>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</si>
  <si>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</si>
  <si>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</si>
  <si>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</si>
  <si>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</si>
  <si>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</si>
  <si>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</si>
  <si>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</si>
  <si>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</si>
  <si>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</si>
  <si>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</si>
  <si>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</si>
  <si>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</si>
  <si>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</si>
  <si>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</si>
  <si>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</si>
  <si>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</si>
  <si>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</si>
  <si>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</si>
  <si>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</si>
  <si>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</si>
  <si>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</si>
  <si>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</si>
  <si>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</si>
  <si>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</si>
  <si>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</si>
  <si>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</si>
  <si>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</si>
  <si>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</si>
  <si>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</si>
  <si>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</si>
  <si>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</si>
  <si>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UNIDAD</t>
  </si>
  <si>
    <t>SERVICIO DE MANTENIMIENTO PREVENTIVO Y
CORRECTIVO DE MICROSCOPIO TRINOCULAR MARCA:
OLYMPUS MODELO: CX31, PLACA 45014. 1. Chequeo inicial
del equipo. 2. Desmonte de piezas 3. Limpieza general del
equipo. 4. Revisión, limpieza y ajuste de componentes eléctricos
y/o electrónicos. 5. Revisión, limpieza, lubricación y ajuste de
componentes mecánicos. 6. Revisión y limpieza de elementos
ópticos. 7. Verificación y ajuste de platina mecánica. 8.
Verificación y ajuste de enfoque del equipo. 9.Verificación y
ajuste de cámara. 10, Verificación estado de lámpara. 11.
Verificación final y entrega funcional del equipo.</t>
  </si>
  <si>
    <t>SERVICIO DE MANTENIMIENTO PREVENTIVO Y
CORRECTIVO DE MICROSCOPIO BINOCULAR MARCA:
OLYMPUS MODELO: CX22LED, PLACA. 50697, 50698, 50699,
50700, 50701, 50702, 50703, 50704, 50705, 50706. Se
requiere: 1. Chequeo inicial del equipo. 2. Desmonte de piezas 3.
Limpieza general del equipo. 4. Revisión, limpieza y ajuste de
componentes eléctricos y/o electrónicos. 5. Revisión, limpieza,
lubricación y ajuste de componentes mecánicos. 6. Revisión y
limpieza de elementos ópticos. 7. Verificación y ajuste de platina
mecánica. 8. Verificación y ajuste de enfoque del equipo. 9.
Verificación estado de lámpara. 10. Verificación final y entrega
funcional del equipo.</t>
  </si>
  <si>
    <t>SERVICIO DE MANTENIMIENTO PREVENTIVO Y
CORRECTIVO DE MICROSCOPIO BINOCULAR MARCA:
OLYMPUS MODELO: CX31, PLACA 50707, 50708, 50709,
50710, 50711, 50712, 50713, 50714, 50715, 50716. Se
requiere: 1. Chequeo inicial del equipo. 2. Desmonte de piezas 3.
Limpieza general del equipo. 4. Revisión, limpieza y ajuste de
componentes eléctricos y/o electrónicos. 5. Revisión, limpieza,
lubricación y ajuste de componentes mecánicos. 6. Revisión y
limpieza de elementos ópticos. 7. Verificación y ajuste de platina
mecánica. 8. Verificación y ajuste de enfoque del equipo. 9.
Verificación estado de lampara. 10. Verificación final y entrega
funcional del equipo</t>
  </si>
  <si>
    <t>SERVICIO DE MANTENIMIENTO PREVENTIVO Y
CORRECTIVO DE MICROSCOPIO BINOCULAR MARCA:
OLYMPUS MODELO: CX41, PLACA 50717, 50718, 50719,
50720, 50721, 50722, 50723, 50724, 50725, 50726. Se requiere:
1. Chequeo inicial del equipo. 2. Desmonte de piezas 3.
Limpieza general del equipo. 4. Revisión, limpieza y ajuste de
componentes eléctricos y/o electrónicos. 5. Revisión, limpieza,
lubricación y ajuste de componentes mecánicos. 6. Revisión y
limpieza de elementos ópticos. 7. Verificación y ajuste de platina
mecánica. 8. Verificación y ajuste de enfoque del equipo. 9.
Verificación estado de lámpara. 10. Verificación final y entrega
funcional del equipo.</t>
  </si>
  <si>
    <t>SERVICIO DE MANTENIMIENTO PREVENTIVO Y
CORRECTIVO DE MICROSCOPIO BINOCULAR MARCA:
OPTIKA MODELO: B500 IERGO, PLACA 50763, 50764, 50765,
50766, 50767, 50768, 50769, 50770, 50771, 50772, 50773, 50774, 50775, 50776, 50777, 50778, 50779, 50780, 50781,
50782. Se requiere: 1. Chequeo inicial del equipo. 2. Desmonte
de piezas 3. Limpieza general del equipo. 4. Revisión, limpieza y
ajuste de componentes eléctricos y/o electrónicos. 5. Revisión,
limpieza, lubricación y ajuste de componentes mecánicos. 6.
Revisión y limpieza de elementos ópticos. 7. Verificación y ajuste
de platina mecánica. 8. Verificación y ajuste de enfoque del
equipo. 9. Verificación estado de lámpara. 10. Verificación final y
entrega funcional del equipo.</t>
  </si>
  <si>
    <t>SERVICIO DE MANTENIMIENTO PREVENTIVO Y
CORRECTIVO DE MICROSCOPIO BINOCULAR MARCA:
ADVANCED OPTICAL MODELO: XSP-136, PLACA 60227,
60228, 60231, 60232, 60233, 60236, 60237, 60239, 60240,
60241, 60242, 60245, 60247, 60248, 60249. Se requiere: 1.
Chequeo inicial del equipo. 2. Desmonte de piezas 3. Limpieza
general del equipo. 4. Revisión, limpieza y ajuste de
componentes eléctricos y/o electrónicos. 5. Revisión, limpieza,
lubricación y ajuste de componentes mecánicos. 6. Revisión y
limpieza de elementos ópticos. 7. Verificación y ajuste de platina
mecánica. 8. Verificación y ajuste de enfoque del equipo. 9.
Verificación estado de lámpara. 10. Verificación final y entrega
funcional del equipo.</t>
  </si>
  <si>
    <t>SERVICIO DE MANTENIMIENTO PREVENTIVO Y
CORRECTIVO DE ESTEREO MICROSCOPIO BINOCULAR
MARCA: ADVANCED OPTICAL MODELO: SMT-54P, PLACA
60202, 60203, 60204, 60205, 60206, 60207, 60208, 60209,
60210, 60211, 60212, 60213, 60214, 60215, 60216, 60217,
60218, 60219, 60220, 60221, 60222, 60223, 60224, 60225 Se
requiere, 1. Chequeo inicial del equipo. 2. Desmonte de piezas 3.
Limpieza general del equipo. 4. Revisión, limpieza y ajuste de
componentes eléctricos y/o electrónicos. 5. Revisión, limpieza,
lubricación y ajuste de componentes mecánicos. 6. Revisión y
limpieza de elementos ópticos. 7. Verificación y ajuste de
enfoque del equipo. 9. Verificación estado de lámpara. 10.
Verificación final y entrega funcional del equipo.</t>
  </si>
  <si>
    <t>SERVICIO DE MANTENIMIENTO PREVENTIVO Y
CORRECTIVO DE ESTEREOSCOPIO BINOCULAR MARCA:
OPTICA; REF: SZMLED1 Placa: 50751. Se requiere: 1.
Chequeo inicial del equipo. 2. Desmonte de piezas 3. Limpieza
general del equipo. 4. Revisión, limpieza y ajuste de
componentes eléctricos y/o electrónicos. 5. Revisión, limpieza,
lubricación y ajuste de componentes mecánicos. 6. Revisión y
limpieza de elementos ópticos. 7. Verificación y ajuste de platina
mecánica. 8. Verificación y ajuste de enfoque del equipo. 9.
Verificaciónestado de lampara. 10. Verificación final y entrega
funcional del equipo.</t>
  </si>
  <si>
    <t>SERVICIO DE MANTENIMIENTO CORRECTIVO QUE
INCLUYA LOS REPUESTOS DE LOS EQUIPOS
ESPECIFICADOS EN LOS ITEMS PREVIAMENTE LISTADOS,
POR UN VALOR DE CINCO MILLONES DE PESOS M/CTE ($
5.000.000) IVA INCLUIDO.</t>
  </si>
  <si>
    <t>SERVICIO DE MANTENIMIENTO PREVENTIVO Y CORRECTIVO DE MICROSCOPIO BINOCULAR DE LUZ
TRANSMITIDA MARCA: CARL ZEISS MODELO: PRIMO
START, PLACA 45007. Se requiere: 1. Chequeo inicial del
equipo. 2. Desmonte de piezas 3. Limpieza general del equipo.
4. Revisión, limpieza y ajuste de componentes eléctricos y/o
electrónicos. 5. Revisión, limpieza, lubricación y ajuste de
componentes mecánicos. 6. Revisión y limpieza de elementos
ópticos. 7. Verificación y ajuste de platina mecánica. 8.
Verificación y ajuste de enfoque del equipo. 9. Verificación
estado de lámpara. 10. Verificación final y entrega funcional del
equipo.</t>
  </si>
  <si>
    <t xml:space="preserve">GLOBAL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</si>
</sst>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9">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7" fillId="3" borderId="31" xfId="0" applyFont="1" applyFill="1" applyBorder="1" applyAlignment="1" applyProtection="1">
      <alignment horizontal="center" vertical="center" wrapText="1"/>
      <protection locked="0"/>
    </xf>
    <xf numFmtId="0" fontId="7" fillId="3" borderId="32" xfId="0" applyFont="1" applyFill="1" applyBorder="1" applyAlignment="1" applyProtection="1">
      <alignment horizontal="center" vertical="center" wrapText="1"/>
      <protection locked="0"/>
    </xf>
    <xf numFmtId="43" fontId="7" fillId="3" borderId="32" xfId="3" applyFont="1" applyFill="1" applyBorder="1" applyAlignment="1" applyProtection="1">
      <alignment horizontal="center" vertical="center" wrapText="1"/>
      <protection locked="0"/>
    </xf>
    <xf numFmtId="43" fontId="7" fillId="3" borderId="37" xfId="3"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3" fillId="0" borderId="33"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8" xfId="3" applyFont="1" applyFill="1" applyBorder="1" applyAlignment="1" applyProtection="1">
      <alignment vertical="center"/>
    </xf>
    <xf numFmtId="43" fontId="3" fillId="0" borderId="37" xfId="4" applyFont="1" applyBorder="1" applyAlignment="1" applyProtection="1">
      <alignment vertical="center"/>
    </xf>
    <xf numFmtId="43" fontId="3" fillId="0" borderId="38" xfId="4" applyFont="1" applyBorder="1" applyAlignment="1" applyProtection="1">
      <alignment vertical="center"/>
    </xf>
    <xf numFmtId="43" fontId="6" fillId="0" borderId="38" xfId="4" applyFont="1" applyBorder="1" applyAlignment="1" applyProtection="1">
      <alignment vertical="center"/>
    </xf>
    <xf numFmtId="43" fontId="3" fillId="0" borderId="38" xfId="4" applyFont="1" applyFill="1" applyBorder="1" applyAlignment="1" applyProtection="1">
      <alignment vertical="center"/>
    </xf>
    <xf numFmtId="43" fontId="6" fillId="0" borderId="39" xfId="4" applyFont="1" applyBorder="1" applyAlignment="1" applyProtection="1">
      <alignment vertical="center"/>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locked="0"/>
    </xf>
    <xf numFmtId="0" fontId="29" fillId="2" borderId="5" xfId="0" applyFont="1" applyFill="1" applyBorder="1" applyAlignment="1" applyProtection="1">
      <alignment horizontal="left" vertical="center" wrapText="1"/>
      <protection locked="0"/>
    </xf>
    <xf numFmtId="0" fontId="29" fillId="2" borderId="21" xfId="0" applyFont="1" applyFill="1" applyBorder="1" applyAlignment="1" applyProtection="1">
      <alignment horizontal="left" vertical="center" wrapText="1"/>
      <protection locked="0"/>
    </xf>
    <xf numFmtId="0" fontId="29" fillId="2" borderId="22" xfId="0" applyFont="1" applyFill="1" applyBorder="1" applyAlignment="1" applyProtection="1">
      <alignment horizontal="left" vertical="center" wrapText="1"/>
      <protection locked="0"/>
    </xf>
    <xf numFmtId="0" fontId="29" fillId="2" borderId="0" xfId="0" applyFont="1" applyFill="1" applyAlignment="1" applyProtection="1">
      <alignment horizontal="left" vertical="center" wrapText="1"/>
      <protection locked="0"/>
    </xf>
    <xf numFmtId="0" fontId="29" fillId="2" borderId="23" xfId="0" applyFont="1" applyFill="1" applyBorder="1" applyAlignment="1" applyProtection="1">
      <alignment horizontal="left" vertical="center" wrapText="1"/>
      <protection locked="0"/>
    </xf>
    <xf numFmtId="0" fontId="29" fillId="2" borderId="24" xfId="0" applyFont="1" applyFill="1" applyBorder="1" applyAlignment="1" applyProtection="1">
      <alignment horizontal="left" vertical="center" wrapText="1"/>
      <protection locked="0"/>
    </xf>
    <xf numFmtId="0" fontId="29" fillId="2" borderId="6" xfId="0" applyFont="1" applyFill="1" applyBorder="1" applyAlignment="1" applyProtection="1">
      <alignment horizontal="left" vertical="center" wrapText="1"/>
      <protection locked="0"/>
    </xf>
    <xf numFmtId="0" fontId="29" fillId="2" borderId="25" xfId="0" applyFont="1" applyFill="1" applyBorder="1" applyAlignment="1" applyProtection="1">
      <alignment horizontal="left" vertical="center" wrapText="1"/>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6" fillId="0" borderId="34" xfId="3" applyNumberFormat="1" applyFont="1" applyBorder="1" applyAlignment="1" applyProtection="1">
      <alignment horizontal="center" vertical="center" wrapText="1"/>
    </xf>
    <xf numFmtId="0" fontId="6" fillId="0" borderId="35"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3"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3"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32" xfId="3" applyNumberFormat="1" applyFont="1" applyBorder="1" applyAlignment="1" applyProtection="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showGridLines="0" tabSelected="1" view="pageBreakPreview" topLeftCell="A10" zoomScale="70" zoomScaleNormal="70" zoomScaleSheetLayoutView="70" zoomScalePageLayoutView="55" workbookViewId="0">
      <selection activeCell="B16" sqref="B16"/>
    </sheetView>
  </sheetViews>
  <sheetFormatPr baseColWidth="10" defaultColWidth="11.42578125" defaultRowHeight="15" x14ac:dyDescent="0.25"/>
  <cols>
    <col min="1" max="1" width="10.42578125" style="26" customWidth="1"/>
    <col min="2" max="2" width="56.5703125" style="26" customWidth="1"/>
    <col min="3" max="3" width="23" style="26" customWidth="1"/>
    <col min="4" max="4" width="13.5703125" style="26" bestFit="1" customWidth="1"/>
    <col min="5" max="5" width="14" style="26" bestFit="1" customWidth="1"/>
    <col min="6" max="6" width="13.5703125" style="26" customWidth="1"/>
    <col min="7" max="7" width="17.7109375" style="26" customWidth="1"/>
    <col min="8" max="8" width="15" style="26" customWidth="1"/>
    <col min="9" max="9" width="17.7109375" style="26" customWidth="1"/>
    <col min="10" max="10" width="15" style="26" customWidth="1"/>
    <col min="11" max="11" width="17.85546875" style="28" customWidth="1"/>
    <col min="12" max="13" width="16.7109375" style="28" customWidth="1"/>
    <col min="14" max="14" width="14.7109375" style="28" customWidth="1"/>
    <col min="15" max="15" width="20.28515625" style="28" customWidth="1"/>
    <col min="16" max="16384" width="11.42578125" style="28"/>
  </cols>
  <sheetData>
    <row r="1" spans="1:15" x14ac:dyDescent="0.25">
      <c r="F1" s="27"/>
    </row>
    <row r="2" spans="1:15" ht="15.75" customHeight="1" x14ac:dyDescent="0.25">
      <c r="A2" s="65"/>
      <c r="B2" s="66" t="s">
        <v>0</v>
      </c>
      <c r="C2" s="66"/>
      <c r="D2" s="66"/>
      <c r="E2" s="66"/>
      <c r="F2" s="66"/>
      <c r="G2" s="66"/>
      <c r="H2" s="66"/>
      <c r="I2" s="66"/>
      <c r="J2" s="66"/>
      <c r="K2" s="66"/>
      <c r="L2" s="66"/>
      <c r="M2" s="66"/>
      <c r="N2" s="67" t="s">
        <v>1</v>
      </c>
      <c r="O2" s="67"/>
    </row>
    <row r="3" spans="1:15" ht="15.75" customHeight="1" x14ac:dyDescent="0.25">
      <c r="A3" s="65"/>
      <c r="B3" s="66" t="s">
        <v>2</v>
      </c>
      <c r="C3" s="66"/>
      <c r="D3" s="66"/>
      <c r="E3" s="66"/>
      <c r="F3" s="66"/>
      <c r="G3" s="66"/>
      <c r="H3" s="66"/>
      <c r="I3" s="66"/>
      <c r="J3" s="66"/>
      <c r="K3" s="66"/>
      <c r="L3" s="66"/>
      <c r="M3" s="66"/>
      <c r="N3" s="67" t="s">
        <v>3</v>
      </c>
      <c r="O3" s="67"/>
    </row>
    <row r="4" spans="1:15" ht="16.5" customHeight="1" x14ac:dyDescent="0.25">
      <c r="A4" s="65"/>
      <c r="B4" s="66" t="s">
        <v>4</v>
      </c>
      <c r="C4" s="66"/>
      <c r="D4" s="66"/>
      <c r="E4" s="66"/>
      <c r="F4" s="66"/>
      <c r="G4" s="66"/>
      <c r="H4" s="66"/>
      <c r="I4" s="66"/>
      <c r="J4" s="66"/>
      <c r="K4" s="66"/>
      <c r="L4" s="66"/>
      <c r="M4" s="66"/>
      <c r="N4" s="67" t="s">
        <v>5</v>
      </c>
      <c r="O4" s="67"/>
    </row>
    <row r="5" spans="1:15" ht="15" customHeight="1" x14ac:dyDescent="0.25">
      <c r="A5" s="65"/>
      <c r="B5" s="66"/>
      <c r="C5" s="66"/>
      <c r="D5" s="66"/>
      <c r="E5" s="66"/>
      <c r="F5" s="66"/>
      <c r="G5" s="66"/>
      <c r="H5" s="66"/>
      <c r="I5" s="66"/>
      <c r="J5" s="66"/>
      <c r="K5" s="66"/>
      <c r="L5" s="66"/>
      <c r="M5" s="66"/>
      <c r="N5" s="67" t="s">
        <v>6</v>
      </c>
      <c r="O5" s="67"/>
    </row>
    <row r="7" spans="1:15" x14ac:dyDescent="0.25">
      <c r="A7" s="29" t="s">
        <v>7</v>
      </c>
    </row>
    <row r="8" spans="1:15" ht="9.9499999999999993" customHeight="1" x14ac:dyDescent="0.25">
      <c r="A8" s="30"/>
    </row>
    <row r="9" spans="1:15" ht="30" customHeight="1" x14ac:dyDescent="0.25">
      <c r="A9" s="87" t="s">
        <v>8</v>
      </c>
      <c r="B9" s="88"/>
      <c r="D9" s="72" t="s">
        <v>9</v>
      </c>
      <c r="E9" s="73"/>
      <c r="F9" s="74"/>
      <c r="G9" s="75"/>
      <c r="H9" s="75"/>
      <c r="I9" s="76"/>
      <c r="K9" s="72" t="s">
        <v>10</v>
      </c>
      <c r="L9" s="73"/>
      <c r="M9" s="70"/>
      <c r="N9" s="71"/>
    </row>
    <row r="10" spans="1:15" ht="8.25" customHeight="1" x14ac:dyDescent="0.25">
      <c r="A10" s="89"/>
      <c r="B10" s="90"/>
      <c r="C10" s="31"/>
      <c r="E10" s="32"/>
      <c r="F10" s="32"/>
      <c r="M10" s="32"/>
      <c r="N10" s="26"/>
    </row>
    <row r="11" spans="1:15" ht="30" customHeight="1" x14ac:dyDescent="0.25">
      <c r="A11" s="91"/>
      <c r="B11" s="92"/>
      <c r="D11" s="72" t="s">
        <v>11</v>
      </c>
      <c r="E11" s="73"/>
      <c r="F11" s="74"/>
      <c r="G11" s="75"/>
      <c r="H11" s="75"/>
      <c r="I11" s="76"/>
      <c r="K11" s="72" t="s">
        <v>12</v>
      </c>
      <c r="L11" s="73"/>
      <c r="M11" s="68"/>
      <c r="N11" s="69"/>
      <c r="O11" s="33"/>
    </row>
    <row r="12" spans="1:15" ht="9.9499999999999993" customHeight="1" thickBot="1" x14ac:dyDescent="0.3">
      <c r="A12" s="34"/>
      <c r="B12" s="35"/>
      <c r="C12" s="36"/>
      <c r="D12" s="34"/>
      <c r="E12" s="35"/>
      <c r="F12" s="35"/>
      <c r="G12" s="35"/>
      <c r="H12" s="34"/>
      <c r="I12" s="37"/>
      <c r="J12" s="38"/>
      <c r="K12" s="38"/>
      <c r="L12" s="38"/>
      <c r="N12" s="39"/>
      <c r="O12" s="39"/>
    </row>
    <row r="13" spans="1:15" s="44" customFormat="1" ht="111.75" customHeight="1" x14ac:dyDescent="0.25">
      <c r="A13" s="40" t="s">
        <v>13</v>
      </c>
      <c r="B13" s="41" t="s">
        <v>14</v>
      </c>
      <c r="C13" s="41" t="s">
        <v>15</v>
      </c>
      <c r="D13" s="41" t="s">
        <v>16</v>
      </c>
      <c r="E13" s="41" t="s">
        <v>17</v>
      </c>
      <c r="F13" s="42" t="s">
        <v>18</v>
      </c>
      <c r="G13" s="42" t="s">
        <v>19</v>
      </c>
      <c r="H13" s="42" t="s">
        <v>20</v>
      </c>
      <c r="I13" s="42" t="s">
        <v>21</v>
      </c>
      <c r="J13" s="42" t="s">
        <v>22</v>
      </c>
      <c r="K13" s="42" t="s">
        <v>23</v>
      </c>
      <c r="L13" s="42" t="s">
        <v>24</v>
      </c>
      <c r="M13" s="42" t="s">
        <v>25</v>
      </c>
      <c r="N13" s="42" t="s">
        <v>26</v>
      </c>
      <c r="O13" s="43" t="s">
        <v>27</v>
      </c>
    </row>
    <row r="14" spans="1:15" s="44" customFormat="1" ht="157.5" customHeight="1" x14ac:dyDescent="0.25">
      <c r="A14" s="50">
        <v>1</v>
      </c>
      <c r="B14" s="51" t="s">
        <v>90</v>
      </c>
      <c r="C14" s="3"/>
      <c r="D14" s="52">
        <v>1</v>
      </c>
      <c r="E14" s="53" t="s">
        <v>80</v>
      </c>
      <c r="F14" s="4">
        <v>0</v>
      </c>
      <c r="G14" s="2"/>
      <c r="H14" s="54">
        <f>+ROUND(F14*G14,0)</f>
        <v>0</v>
      </c>
      <c r="I14" s="2"/>
      <c r="J14" s="54">
        <f t="shared" ref="J14" si="0">ROUND(F14*I14,0)</f>
        <v>0</v>
      </c>
      <c r="K14" s="54">
        <f t="shared" ref="K14" si="1">ROUND(F14+H14+J14,0)</f>
        <v>0</v>
      </c>
      <c r="L14" s="54">
        <f t="shared" ref="L14" si="2">ROUND(F14*D14,0)</f>
        <v>0</v>
      </c>
      <c r="M14" s="54">
        <f t="shared" ref="M14" si="3">ROUND(L14*G14,0)</f>
        <v>0</v>
      </c>
      <c r="N14" s="54">
        <f t="shared" ref="N14" si="4">ROUND(L14*I14,0)</f>
        <v>0</v>
      </c>
      <c r="O14" s="55">
        <f t="shared" ref="O14" si="5">ROUND(L14+N14+M14,0)</f>
        <v>0</v>
      </c>
    </row>
    <row r="15" spans="1:15" s="44" customFormat="1" ht="152.25" customHeight="1" x14ac:dyDescent="0.25">
      <c r="A15" s="50">
        <v>2</v>
      </c>
      <c r="B15" s="51" t="s">
        <v>81</v>
      </c>
      <c r="C15" s="3"/>
      <c r="D15" s="52">
        <v>1</v>
      </c>
      <c r="E15" s="53" t="s">
        <v>80</v>
      </c>
      <c r="F15" s="4">
        <v>0</v>
      </c>
      <c r="G15" s="2"/>
      <c r="H15" s="54">
        <f t="shared" ref="H15" si="6">+ROUND(F15*G15,0)</f>
        <v>0</v>
      </c>
      <c r="I15" s="2"/>
      <c r="J15" s="54">
        <f t="shared" ref="J15" si="7">ROUND(F15*I15,0)</f>
        <v>0</v>
      </c>
      <c r="K15" s="54">
        <f t="shared" ref="K15" si="8">ROUND(F15+H15+J15,0)</f>
        <v>0</v>
      </c>
      <c r="L15" s="54">
        <f t="shared" ref="L15" si="9">ROUND(F15*D15,0)</f>
        <v>0</v>
      </c>
      <c r="M15" s="54">
        <f t="shared" ref="M15" si="10">ROUND(L15*G15,0)</f>
        <v>0</v>
      </c>
      <c r="N15" s="54">
        <f t="shared" ref="N15" si="11">ROUND(L15*I15,0)</f>
        <v>0</v>
      </c>
      <c r="O15" s="55">
        <f t="shared" ref="O15" si="12">ROUND(L15+N15+M15,0)</f>
        <v>0</v>
      </c>
    </row>
    <row r="16" spans="1:15" s="44" customFormat="1" ht="165" customHeight="1" x14ac:dyDescent="0.25">
      <c r="A16" s="50">
        <v>3</v>
      </c>
      <c r="B16" s="51" t="s">
        <v>82</v>
      </c>
      <c r="C16" s="3"/>
      <c r="D16" s="52">
        <v>10</v>
      </c>
      <c r="E16" s="53" t="s">
        <v>80</v>
      </c>
      <c r="F16" s="4">
        <v>0</v>
      </c>
      <c r="G16" s="2"/>
      <c r="H16" s="54">
        <f t="shared" ref="H16:H23" si="13">+ROUND(F16*G16,0)</f>
        <v>0</v>
      </c>
      <c r="I16" s="2"/>
      <c r="J16" s="54">
        <f t="shared" ref="J16:J23" si="14">ROUND(F16*I16,0)</f>
        <v>0</v>
      </c>
      <c r="K16" s="54">
        <f t="shared" ref="K16:K23" si="15">ROUND(F16+H16+J16,0)</f>
        <v>0</v>
      </c>
      <c r="L16" s="54">
        <f t="shared" ref="L16:L23" si="16">ROUND(F16*D16,0)</f>
        <v>0</v>
      </c>
      <c r="M16" s="54">
        <f t="shared" ref="M16:M23" si="17">ROUND(L16*G16,0)</f>
        <v>0</v>
      </c>
      <c r="N16" s="54">
        <f t="shared" ref="N16:N23" si="18">ROUND(L16*I16,0)</f>
        <v>0</v>
      </c>
      <c r="O16" s="55">
        <f t="shared" ref="O16:O23" si="19">ROUND(L16+N16+M16,0)</f>
        <v>0</v>
      </c>
    </row>
    <row r="17" spans="1:15" s="44" customFormat="1" ht="162.75" customHeight="1" x14ac:dyDescent="0.25">
      <c r="A17" s="50">
        <v>4</v>
      </c>
      <c r="B17" s="51" t="s">
        <v>83</v>
      </c>
      <c r="C17" s="3"/>
      <c r="D17" s="52">
        <v>10</v>
      </c>
      <c r="E17" s="53" t="s">
        <v>80</v>
      </c>
      <c r="F17" s="4">
        <v>0</v>
      </c>
      <c r="G17" s="2"/>
      <c r="H17" s="54">
        <f t="shared" si="13"/>
        <v>0</v>
      </c>
      <c r="I17" s="2"/>
      <c r="J17" s="54">
        <f t="shared" si="14"/>
        <v>0</v>
      </c>
      <c r="K17" s="54">
        <f t="shared" si="15"/>
        <v>0</v>
      </c>
      <c r="L17" s="54">
        <f t="shared" si="16"/>
        <v>0</v>
      </c>
      <c r="M17" s="54">
        <f t="shared" si="17"/>
        <v>0</v>
      </c>
      <c r="N17" s="54">
        <f t="shared" si="18"/>
        <v>0</v>
      </c>
      <c r="O17" s="55">
        <f t="shared" si="19"/>
        <v>0</v>
      </c>
    </row>
    <row r="18" spans="1:15" s="44" customFormat="1" ht="165" customHeight="1" x14ac:dyDescent="0.25">
      <c r="A18" s="50">
        <v>5</v>
      </c>
      <c r="B18" s="51" t="s">
        <v>84</v>
      </c>
      <c r="C18" s="3"/>
      <c r="D18" s="52">
        <v>10</v>
      </c>
      <c r="E18" s="53" t="s">
        <v>80</v>
      </c>
      <c r="F18" s="4">
        <v>0</v>
      </c>
      <c r="G18" s="2"/>
      <c r="H18" s="54">
        <f t="shared" si="13"/>
        <v>0</v>
      </c>
      <c r="I18" s="2"/>
      <c r="J18" s="54">
        <f t="shared" si="14"/>
        <v>0</v>
      </c>
      <c r="K18" s="54">
        <f t="shared" si="15"/>
        <v>0</v>
      </c>
      <c r="L18" s="54">
        <f t="shared" si="16"/>
        <v>0</v>
      </c>
      <c r="M18" s="54">
        <f t="shared" si="17"/>
        <v>0</v>
      </c>
      <c r="N18" s="54">
        <f t="shared" si="18"/>
        <v>0</v>
      </c>
      <c r="O18" s="55">
        <f t="shared" si="19"/>
        <v>0</v>
      </c>
    </row>
    <row r="19" spans="1:15" s="44" customFormat="1" ht="176.25" customHeight="1" x14ac:dyDescent="0.25">
      <c r="A19" s="50">
        <v>6</v>
      </c>
      <c r="B19" s="51" t="s">
        <v>85</v>
      </c>
      <c r="C19" s="3"/>
      <c r="D19" s="52">
        <v>20</v>
      </c>
      <c r="E19" s="53" t="s">
        <v>80</v>
      </c>
      <c r="F19" s="4">
        <v>0</v>
      </c>
      <c r="G19" s="2"/>
      <c r="H19" s="54">
        <f t="shared" si="13"/>
        <v>0</v>
      </c>
      <c r="I19" s="2"/>
      <c r="J19" s="54">
        <f t="shared" si="14"/>
        <v>0</v>
      </c>
      <c r="K19" s="54">
        <f t="shared" si="15"/>
        <v>0</v>
      </c>
      <c r="L19" s="54">
        <f t="shared" si="16"/>
        <v>0</v>
      </c>
      <c r="M19" s="54">
        <f t="shared" si="17"/>
        <v>0</v>
      </c>
      <c r="N19" s="54">
        <f t="shared" si="18"/>
        <v>0</v>
      </c>
      <c r="O19" s="55">
        <f t="shared" si="19"/>
        <v>0</v>
      </c>
    </row>
    <row r="20" spans="1:15" s="44" customFormat="1" ht="180.75" customHeight="1" x14ac:dyDescent="0.25">
      <c r="A20" s="50">
        <v>7</v>
      </c>
      <c r="B20" s="51" t="s">
        <v>86</v>
      </c>
      <c r="C20" s="3"/>
      <c r="D20" s="52">
        <v>15</v>
      </c>
      <c r="E20" s="53" t="s">
        <v>80</v>
      </c>
      <c r="F20" s="4">
        <v>0</v>
      </c>
      <c r="G20" s="2"/>
      <c r="H20" s="54">
        <f t="shared" si="13"/>
        <v>0</v>
      </c>
      <c r="I20" s="2"/>
      <c r="J20" s="54">
        <f t="shared" si="14"/>
        <v>0</v>
      </c>
      <c r="K20" s="54">
        <f t="shared" si="15"/>
        <v>0</v>
      </c>
      <c r="L20" s="54">
        <f t="shared" si="16"/>
        <v>0</v>
      </c>
      <c r="M20" s="54">
        <f t="shared" si="17"/>
        <v>0</v>
      </c>
      <c r="N20" s="54">
        <f t="shared" si="18"/>
        <v>0</v>
      </c>
      <c r="O20" s="55">
        <f t="shared" si="19"/>
        <v>0</v>
      </c>
    </row>
    <row r="21" spans="1:15" s="44" customFormat="1" ht="165.75" x14ac:dyDescent="0.25">
      <c r="A21" s="50">
        <v>8</v>
      </c>
      <c r="B21" s="51" t="s">
        <v>87</v>
      </c>
      <c r="C21" s="3"/>
      <c r="D21" s="52">
        <v>24</v>
      </c>
      <c r="E21" s="53" t="s">
        <v>80</v>
      </c>
      <c r="F21" s="4">
        <v>0</v>
      </c>
      <c r="G21" s="2"/>
      <c r="H21" s="54">
        <f t="shared" si="13"/>
        <v>0</v>
      </c>
      <c r="I21" s="2"/>
      <c r="J21" s="54">
        <f t="shared" si="14"/>
        <v>0</v>
      </c>
      <c r="K21" s="54">
        <f t="shared" si="15"/>
        <v>0</v>
      </c>
      <c r="L21" s="54">
        <f t="shared" si="16"/>
        <v>0</v>
      </c>
      <c r="M21" s="54">
        <f t="shared" si="17"/>
        <v>0</v>
      </c>
      <c r="N21" s="54">
        <f t="shared" si="18"/>
        <v>0</v>
      </c>
      <c r="O21" s="55">
        <f t="shared" si="19"/>
        <v>0</v>
      </c>
    </row>
    <row r="22" spans="1:15" s="44" customFormat="1" ht="150.75" customHeight="1" x14ac:dyDescent="0.25">
      <c r="A22" s="50">
        <v>9</v>
      </c>
      <c r="B22" s="51" t="s">
        <v>88</v>
      </c>
      <c r="C22" s="3"/>
      <c r="D22" s="52">
        <v>1</v>
      </c>
      <c r="E22" s="53" t="s">
        <v>80</v>
      </c>
      <c r="F22" s="4">
        <v>0</v>
      </c>
      <c r="G22" s="2"/>
      <c r="H22" s="54">
        <f t="shared" si="13"/>
        <v>0</v>
      </c>
      <c r="I22" s="2"/>
      <c r="J22" s="54">
        <f t="shared" si="14"/>
        <v>0</v>
      </c>
      <c r="K22" s="54">
        <f t="shared" si="15"/>
        <v>0</v>
      </c>
      <c r="L22" s="54">
        <f t="shared" si="16"/>
        <v>0</v>
      </c>
      <c r="M22" s="54">
        <f t="shared" si="17"/>
        <v>0</v>
      </c>
      <c r="N22" s="54">
        <f t="shared" si="18"/>
        <v>0</v>
      </c>
      <c r="O22" s="55">
        <f t="shared" si="19"/>
        <v>0</v>
      </c>
    </row>
    <row r="23" spans="1:15" s="44" customFormat="1" ht="72" customHeight="1" thickBot="1" x14ac:dyDescent="0.3">
      <c r="A23" s="50">
        <v>10</v>
      </c>
      <c r="B23" s="51" t="s">
        <v>89</v>
      </c>
      <c r="C23" s="3"/>
      <c r="D23" s="52">
        <v>1</v>
      </c>
      <c r="E23" s="53" t="s">
        <v>91</v>
      </c>
      <c r="F23" s="4">
        <v>0</v>
      </c>
      <c r="G23" s="2"/>
      <c r="H23" s="54">
        <f t="shared" si="13"/>
        <v>0</v>
      </c>
      <c r="I23" s="2"/>
      <c r="J23" s="54">
        <f t="shared" si="14"/>
        <v>0</v>
      </c>
      <c r="K23" s="54">
        <f t="shared" si="15"/>
        <v>0</v>
      </c>
      <c r="L23" s="54">
        <f t="shared" si="16"/>
        <v>0</v>
      </c>
      <c r="M23" s="54">
        <f t="shared" si="17"/>
        <v>0</v>
      </c>
      <c r="N23" s="54">
        <f t="shared" si="18"/>
        <v>0</v>
      </c>
      <c r="O23" s="55">
        <f t="shared" si="19"/>
        <v>0</v>
      </c>
    </row>
    <row r="24" spans="1:15" s="44" customFormat="1" ht="42" customHeight="1" thickBot="1" x14ac:dyDescent="0.3">
      <c r="A24" s="93"/>
      <c r="B24" s="94"/>
      <c r="C24" s="94"/>
      <c r="D24" s="94"/>
      <c r="E24" s="94"/>
      <c r="F24" s="94"/>
      <c r="G24" s="94"/>
      <c r="H24" s="94"/>
      <c r="I24" s="94"/>
      <c r="J24" s="94"/>
      <c r="K24" s="94"/>
      <c r="L24" s="105" t="s">
        <v>28</v>
      </c>
      <c r="M24" s="106"/>
      <c r="N24" s="106"/>
      <c r="O24" s="56">
        <f>SUMIF(G:G,0%,L:L)+SUMIF(G:G,"",L:L)</f>
        <v>0</v>
      </c>
    </row>
    <row r="25" spans="1:15" s="44" customFormat="1" ht="39" customHeight="1" x14ac:dyDescent="0.25">
      <c r="A25" s="77" t="s">
        <v>29</v>
      </c>
      <c r="B25" s="78"/>
      <c r="C25" s="78"/>
      <c r="D25" s="78"/>
      <c r="E25" s="78"/>
      <c r="F25" s="78"/>
      <c r="G25" s="78"/>
      <c r="H25" s="78"/>
      <c r="I25" s="78"/>
      <c r="J25" s="78"/>
      <c r="K25" s="79"/>
      <c r="L25" s="99" t="s">
        <v>30</v>
      </c>
      <c r="M25" s="100"/>
      <c r="N25" s="100"/>
      <c r="O25" s="57">
        <f>SUMIF(G:G,5%,L:L)</f>
        <v>0</v>
      </c>
    </row>
    <row r="26" spans="1:15" s="44" customFormat="1" ht="30" customHeight="1" x14ac:dyDescent="0.25">
      <c r="A26" s="80"/>
      <c r="B26" s="81"/>
      <c r="C26" s="81"/>
      <c r="D26" s="81"/>
      <c r="E26" s="81"/>
      <c r="F26" s="81"/>
      <c r="G26" s="81"/>
      <c r="H26" s="81"/>
      <c r="I26" s="81"/>
      <c r="J26" s="81"/>
      <c r="K26" s="82"/>
      <c r="L26" s="99" t="s">
        <v>31</v>
      </c>
      <c r="M26" s="100"/>
      <c r="N26" s="100"/>
      <c r="O26" s="57">
        <f>SUMIF(G:G,19%,L:L)</f>
        <v>0</v>
      </c>
    </row>
    <row r="27" spans="1:15" s="44" customFormat="1" ht="30" customHeight="1" x14ac:dyDescent="0.25">
      <c r="A27" s="80"/>
      <c r="B27" s="81"/>
      <c r="C27" s="81"/>
      <c r="D27" s="81"/>
      <c r="E27" s="81"/>
      <c r="F27" s="81"/>
      <c r="G27" s="81"/>
      <c r="H27" s="81"/>
      <c r="I27" s="81"/>
      <c r="J27" s="81"/>
      <c r="K27" s="82"/>
      <c r="L27" s="101" t="s">
        <v>24</v>
      </c>
      <c r="M27" s="102"/>
      <c r="N27" s="102"/>
      <c r="O27" s="58">
        <f>SUM(O24:O26)</f>
        <v>0</v>
      </c>
    </row>
    <row r="28" spans="1:15" s="44" customFormat="1" ht="30" customHeight="1" x14ac:dyDescent="0.25">
      <c r="A28" s="80"/>
      <c r="B28" s="81"/>
      <c r="C28" s="81"/>
      <c r="D28" s="81"/>
      <c r="E28" s="81"/>
      <c r="F28" s="81"/>
      <c r="G28" s="81"/>
      <c r="H28" s="81"/>
      <c r="I28" s="81"/>
      <c r="J28" s="81"/>
      <c r="K28" s="82"/>
      <c r="L28" s="103" t="s">
        <v>32</v>
      </c>
      <c r="M28" s="104"/>
      <c r="N28" s="104"/>
      <c r="O28" s="59">
        <f>SUMIF(G:G,5%,M:M)</f>
        <v>0</v>
      </c>
    </row>
    <row r="29" spans="1:15" s="44" customFormat="1" ht="30" customHeight="1" x14ac:dyDescent="0.25">
      <c r="A29" s="80"/>
      <c r="B29" s="81"/>
      <c r="C29" s="81"/>
      <c r="D29" s="81"/>
      <c r="E29" s="81"/>
      <c r="F29" s="81"/>
      <c r="G29" s="81"/>
      <c r="H29" s="81"/>
      <c r="I29" s="81"/>
      <c r="J29" s="81"/>
      <c r="K29" s="82"/>
      <c r="L29" s="103" t="s">
        <v>33</v>
      </c>
      <c r="M29" s="104"/>
      <c r="N29" s="104"/>
      <c r="O29" s="59">
        <f>SUMIF(G:G,19%,M:M)</f>
        <v>0</v>
      </c>
    </row>
    <row r="30" spans="1:15" s="44" customFormat="1" ht="30" customHeight="1" x14ac:dyDescent="0.25">
      <c r="A30" s="80"/>
      <c r="B30" s="81"/>
      <c r="C30" s="81"/>
      <c r="D30" s="81"/>
      <c r="E30" s="81"/>
      <c r="F30" s="81"/>
      <c r="G30" s="81"/>
      <c r="H30" s="81"/>
      <c r="I30" s="81"/>
      <c r="J30" s="81"/>
      <c r="K30" s="82"/>
      <c r="L30" s="101" t="s">
        <v>34</v>
      </c>
      <c r="M30" s="102"/>
      <c r="N30" s="102"/>
      <c r="O30" s="58">
        <f>SUM(O28:O29)</f>
        <v>0</v>
      </c>
    </row>
    <row r="31" spans="1:15" s="44" customFormat="1" ht="30" customHeight="1" x14ac:dyDescent="0.25">
      <c r="A31" s="80"/>
      <c r="B31" s="81"/>
      <c r="C31" s="81"/>
      <c r="D31" s="81"/>
      <c r="E31" s="81"/>
      <c r="F31" s="81"/>
      <c r="G31" s="81"/>
      <c r="H31" s="81"/>
      <c r="I31" s="81"/>
      <c r="J31" s="81"/>
      <c r="K31" s="82"/>
      <c r="L31" s="99" t="s">
        <v>35</v>
      </c>
      <c r="M31" s="100"/>
      <c r="N31" s="100"/>
      <c r="O31" s="57">
        <f>SUMIF(I:I,8%,N:N)</f>
        <v>0</v>
      </c>
    </row>
    <row r="32" spans="1:15" s="44" customFormat="1" ht="37.5" customHeight="1" x14ac:dyDescent="0.25">
      <c r="A32" s="80"/>
      <c r="B32" s="81"/>
      <c r="C32" s="81"/>
      <c r="D32" s="81"/>
      <c r="E32" s="81"/>
      <c r="F32" s="81"/>
      <c r="G32" s="81"/>
      <c r="H32" s="81"/>
      <c r="I32" s="81"/>
      <c r="J32" s="81"/>
      <c r="K32" s="82"/>
      <c r="L32" s="97" t="s">
        <v>36</v>
      </c>
      <c r="M32" s="98"/>
      <c r="N32" s="98"/>
      <c r="O32" s="58">
        <f>SUM(O31)</f>
        <v>0</v>
      </c>
    </row>
    <row r="33" spans="1:17" s="44" customFormat="1" ht="32.25" customHeight="1" thickBot="1" x14ac:dyDescent="0.3">
      <c r="A33" s="83"/>
      <c r="B33" s="84"/>
      <c r="C33" s="84"/>
      <c r="D33" s="84"/>
      <c r="E33" s="84"/>
      <c r="F33" s="84"/>
      <c r="G33" s="84"/>
      <c r="H33" s="84"/>
      <c r="I33" s="84"/>
      <c r="J33" s="84"/>
      <c r="K33" s="85"/>
      <c r="L33" s="95" t="s">
        <v>37</v>
      </c>
      <c r="M33" s="96"/>
      <c r="N33" s="96"/>
      <c r="O33" s="60">
        <f>+O27+O30+O32</f>
        <v>0</v>
      </c>
    </row>
    <row r="35" spans="1:17" ht="50.1" customHeight="1" thickBot="1" x14ac:dyDescent="0.3">
      <c r="B35" s="86"/>
      <c r="C35" s="86"/>
    </row>
    <row r="36" spans="1:17" x14ac:dyDescent="0.25">
      <c r="B36" s="64" t="s">
        <v>38</v>
      </c>
      <c r="C36" s="64"/>
    </row>
    <row r="37" spans="1:17" ht="15" customHeight="1" x14ac:dyDescent="0.25">
      <c r="M37" s="45"/>
      <c r="N37" s="46"/>
      <c r="O37" s="47"/>
    </row>
    <row r="38" spans="1:17" ht="15.75" customHeight="1" x14ac:dyDescent="0.25">
      <c r="M38" s="45"/>
      <c r="N38" s="46"/>
      <c r="O38" s="47"/>
    </row>
    <row r="39" spans="1:17" ht="15" customHeight="1" x14ac:dyDescent="0.25">
      <c r="A39" s="48" t="s">
        <v>39</v>
      </c>
      <c r="M39" s="45"/>
      <c r="N39" s="46"/>
      <c r="O39" s="47"/>
    </row>
    <row r="40" spans="1:17" x14ac:dyDescent="0.25">
      <c r="A40" s="63" t="s">
        <v>40</v>
      </c>
      <c r="B40" s="63"/>
      <c r="C40" s="63"/>
      <c r="D40" s="63"/>
      <c r="E40" s="63"/>
      <c r="F40" s="63"/>
      <c r="G40" s="63"/>
      <c r="H40" s="63"/>
      <c r="I40" s="63"/>
      <c r="J40" s="63"/>
      <c r="K40" s="63"/>
      <c r="L40" s="63"/>
      <c r="M40" s="63"/>
      <c r="N40" s="63"/>
      <c r="O40" s="63"/>
      <c r="P40" s="26"/>
      <c r="Q40" s="26"/>
    </row>
    <row r="41" spans="1:17" ht="15" customHeight="1" x14ac:dyDescent="0.25">
      <c r="A41" s="62" t="s">
        <v>41</v>
      </c>
      <c r="B41" s="62"/>
      <c r="C41" s="62"/>
      <c r="D41" s="62"/>
      <c r="E41" s="62"/>
      <c r="F41" s="62"/>
      <c r="G41" s="62"/>
      <c r="H41" s="62"/>
      <c r="I41" s="62"/>
      <c r="J41" s="62"/>
      <c r="K41" s="62"/>
      <c r="L41" s="62"/>
      <c r="M41" s="62"/>
      <c r="N41" s="62"/>
      <c r="O41" s="62"/>
      <c r="P41" s="49"/>
      <c r="Q41" s="49"/>
    </row>
    <row r="42" spans="1:17" x14ac:dyDescent="0.25">
      <c r="A42" s="61" t="s">
        <v>42</v>
      </c>
      <c r="B42" s="61"/>
      <c r="C42" s="61"/>
      <c r="D42" s="61"/>
      <c r="E42" s="61"/>
      <c r="F42" s="61"/>
      <c r="G42" s="61"/>
      <c r="H42" s="61"/>
      <c r="I42" s="61"/>
      <c r="J42" s="61"/>
      <c r="K42" s="61"/>
      <c r="L42" s="61"/>
      <c r="M42" s="61"/>
      <c r="N42" s="61"/>
      <c r="O42" s="61"/>
      <c r="P42" s="29"/>
      <c r="Q42" s="29"/>
    </row>
    <row r="43" spans="1:17" x14ac:dyDescent="0.25">
      <c r="A43" s="61" t="s">
        <v>43</v>
      </c>
      <c r="B43" s="61"/>
      <c r="C43" s="61"/>
      <c r="D43" s="61"/>
      <c r="E43" s="61"/>
      <c r="F43" s="61"/>
      <c r="G43" s="61"/>
      <c r="H43" s="61"/>
      <c r="I43" s="61"/>
      <c r="J43" s="61"/>
      <c r="K43" s="61"/>
      <c r="L43" s="61"/>
      <c r="M43" s="61"/>
      <c r="N43" s="61"/>
      <c r="O43" s="61"/>
      <c r="P43" s="29"/>
      <c r="Q43" s="29"/>
    </row>
    <row r="44" spans="1:17" x14ac:dyDescent="0.25">
      <c r="K44" s="26"/>
      <c r="L44" s="26"/>
      <c r="M44" s="26"/>
      <c r="N44" s="26"/>
    </row>
    <row r="86" spans="11:15" s="26" customFormat="1" x14ac:dyDescent="0.25">
      <c r="K86" s="28"/>
      <c r="L86" s="28"/>
      <c r="M86" s="28"/>
      <c r="N86" s="28"/>
      <c r="O86" s="28"/>
    </row>
    <row r="87" spans="11:15" s="26" customFormat="1" x14ac:dyDescent="0.25">
      <c r="K87" s="28"/>
      <c r="L87" s="28"/>
      <c r="M87" s="28"/>
      <c r="N87" s="28"/>
      <c r="O87" s="28"/>
    </row>
    <row r="88" spans="11:15" s="26" customFormat="1" x14ac:dyDescent="0.25">
      <c r="K88" s="28"/>
      <c r="L88" s="28"/>
      <c r="M88" s="28"/>
      <c r="N88" s="28"/>
      <c r="O88" s="28"/>
    </row>
    <row r="89" spans="11:15" s="26" customFormat="1" x14ac:dyDescent="0.25">
      <c r="K89" s="28"/>
      <c r="L89" s="28"/>
      <c r="M89" s="28"/>
      <c r="N89" s="28"/>
      <c r="O89" s="28"/>
    </row>
  </sheetData>
  <sheetProtection algorithmName="SHA-512" hashValue="GnD9XK2dTRD4UcpBfeYM50jkNIHT1K+tWgqp0kpdXXBj6pp9SWMbprtIMmHCOC8ZbtlRR5Vh85opPrZvU71pDA==" saltValue="+oASde1vGWrpTFUN38J2mQ==" spinCount="100000" sheet="1" objects="1" scenarios="1"/>
  <mergeCells count="35">
    <mergeCell ref="L28:N28"/>
    <mergeCell ref="L27:N27"/>
    <mergeCell ref="L26:N26"/>
    <mergeCell ref="L25:N25"/>
    <mergeCell ref="L24:N24"/>
    <mergeCell ref="L33:N33"/>
    <mergeCell ref="L32:N32"/>
    <mergeCell ref="L31:N31"/>
    <mergeCell ref="L30:N30"/>
    <mergeCell ref="L29:N29"/>
    <mergeCell ref="A25:K33"/>
    <mergeCell ref="F9:I9"/>
    <mergeCell ref="B35:C35"/>
    <mergeCell ref="A9:B11"/>
    <mergeCell ref="D9:E9"/>
    <mergeCell ref="D11:E11"/>
    <mergeCell ref="A24:K24"/>
    <mergeCell ref="M11:N11"/>
    <mergeCell ref="M9:N9"/>
    <mergeCell ref="K9:L9"/>
    <mergeCell ref="K11:L11"/>
    <mergeCell ref="F11:I11"/>
    <mergeCell ref="A2:A5"/>
    <mergeCell ref="B2:M2"/>
    <mergeCell ref="N2:O2"/>
    <mergeCell ref="B3:M3"/>
    <mergeCell ref="N3:O3"/>
    <mergeCell ref="B4:M5"/>
    <mergeCell ref="N4:O4"/>
    <mergeCell ref="N5:O5"/>
    <mergeCell ref="A43:O43"/>
    <mergeCell ref="A42:O42"/>
    <mergeCell ref="A41:O41"/>
    <mergeCell ref="A40:O40"/>
    <mergeCell ref="B36:C3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3">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2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G14:G23</xm:sqref>
        </x14:dataValidation>
        <x14:dataValidation type="list" allowBlank="1" showInputMessage="1" showErrorMessage="1">
          <x14:formula1>
            <xm:f>Cálculos!$F$7:$F$8</xm:f>
          </x14:formula1>
          <xm:sqref>I14:I23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11</v>
      </c>
      <c r="D6" s="6" t="s">
        <v>44</v>
      </c>
      <c r="F6" s="9" t="s">
        <v>45</v>
      </c>
    </row>
    <row r="7" spans="2:6" x14ac:dyDescent="0.25">
      <c r="B7" s="1" t="s">
        <v>46</v>
      </c>
      <c r="D7" s="7">
        <v>0</v>
      </c>
      <c r="F7" s="10">
        <v>0.08</v>
      </c>
    </row>
    <row r="8" spans="2:6" x14ac:dyDescent="0.25">
      <c r="B8" s="1" t="s">
        <v>47</v>
      </c>
      <c r="D8" s="7">
        <v>0.05</v>
      </c>
      <c r="F8" s="11">
        <v>0</v>
      </c>
    </row>
    <row r="9" spans="2:6" x14ac:dyDescent="0.25">
      <c r="B9" s="1" t="s">
        <v>48</v>
      </c>
      <c r="D9" s="7">
        <v>0.19</v>
      </c>
    </row>
    <row r="10" spans="2:6" x14ac:dyDescent="0.25">
      <c r="D10"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7"/>
      <c r="C2" s="127"/>
      <c r="D2" s="118" t="s">
        <v>0</v>
      </c>
      <c r="E2" s="120"/>
      <c r="F2" s="120"/>
      <c r="G2" s="120"/>
      <c r="H2" s="119"/>
      <c r="I2" s="118" t="s">
        <v>49</v>
      </c>
      <c r="J2" s="119"/>
      <c r="K2" s="24"/>
    </row>
    <row r="3" spans="2:11" ht="15" customHeight="1" x14ac:dyDescent="0.25">
      <c r="B3" s="127"/>
      <c r="C3" s="127"/>
      <c r="D3" s="118" t="s">
        <v>2</v>
      </c>
      <c r="E3" s="120"/>
      <c r="F3" s="120"/>
      <c r="G3" s="120"/>
      <c r="H3" s="119"/>
      <c r="I3" s="118" t="s">
        <v>3</v>
      </c>
      <c r="J3" s="119"/>
      <c r="K3" s="23"/>
    </row>
    <row r="4" spans="2:11" ht="15" customHeight="1" x14ac:dyDescent="0.25">
      <c r="B4" s="127"/>
      <c r="C4" s="127"/>
      <c r="D4" s="121" t="s">
        <v>4</v>
      </c>
      <c r="E4" s="122"/>
      <c r="F4" s="122"/>
      <c r="G4" s="122"/>
      <c r="H4" s="123"/>
      <c r="I4" s="118" t="s">
        <v>5</v>
      </c>
      <c r="J4" s="119"/>
      <c r="K4" s="23"/>
    </row>
    <row r="5" spans="2:11" ht="15" customHeight="1" x14ac:dyDescent="0.25">
      <c r="B5" s="127"/>
      <c r="C5" s="127"/>
      <c r="D5" s="124"/>
      <c r="E5" s="125"/>
      <c r="F5" s="125"/>
      <c r="G5" s="125"/>
      <c r="H5" s="126"/>
      <c r="I5" s="118" t="s">
        <v>50</v>
      </c>
      <c r="J5" s="119"/>
      <c r="K5" s="23"/>
    </row>
    <row r="6" spans="2:11" x14ac:dyDescent="0.25">
      <c r="K6" s="15"/>
    </row>
    <row r="7" spans="2:11" ht="15.75" customHeight="1" x14ac:dyDescent="0.25">
      <c r="B7" s="116" t="s">
        <v>51</v>
      </c>
      <c r="C7" s="116"/>
      <c r="D7" s="116"/>
      <c r="E7" s="116"/>
      <c r="F7" s="116"/>
      <c r="G7" s="116"/>
      <c r="H7" s="116"/>
      <c r="I7" s="116"/>
      <c r="J7" s="116"/>
      <c r="K7" s="20"/>
    </row>
    <row r="8" spans="2:11" ht="15.75" customHeight="1" x14ac:dyDescent="0.25">
      <c r="B8" s="113" t="s">
        <v>52</v>
      </c>
      <c r="C8" s="113" t="s">
        <v>53</v>
      </c>
      <c r="D8" s="113"/>
      <c r="E8" s="113"/>
      <c r="F8" s="113"/>
      <c r="G8" s="116" t="s">
        <v>54</v>
      </c>
      <c r="H8" s="116"/>
      <c r="I8" s="116"/>
      <c r="J8" s="116"/>
      <c r="K8" s="20"/>
    </row>
    <row r="9" spans="2:11" ht="15.75" customHeight="1" x14ac:dyDescent="0.25">
      <c r="B9" s="113"/>
      <c r="C9" s="19" t="s">
        <v>55</v>
      </c>
      <c r="D9" s="19" t="s">
        <v>56</v>
      </c>
      <c r="E9" s="113" t="s">
        <v>57</v>
      </c>
      <c r="F9" s="113"/>
      <c r="G9" s="116"/>
      <c r="H9" s="116"/>
      <c r="I9" s="116"/>
      <c r="J9" s="116"/>
      <c r="K9" s="20"/>
    </row>
    <row r="10" spans="2:11" ht="15.75" customHeight="1" x14ac:dyDescent="0.25">
      <c r="B10" s="17">
        <v>1</v>
      </c>
      <c r="C10" s="17">
        <v>2021</v>
      </c>
      <c r="D10" s="17">
        <v>5</v>
      </c>
      <c r="E10" s="114">
        <v>24</v>
      </c>
      <c r="F10" s="114"/>
      <c r="G10" s="128" t="s">
        <v>58</v>
      </c>
      <c r="H10" s="128"/>
      <c r="I10" s="128"/>
      <c r="J10" s="128"/>
      <c r="K10" s="22"/>
    </row>
    <row r="11" spans="2:11" ht="57.75" customHeight="1" x14ac:dyDescent="0.25">
      <c r="B11" s="17">
        <v>2</v>
      </c>
      <c r="C11" s="17">
        <v>2022</v>
      </c>
      <c r="D11" s="17">
        <v>5</v>
      </c>
      <c r="E11" s="107">
        <v>31</v>
      </c>
      <c r="F11" s="108"/>
      <c r="G11" s="109" t="s">
        <v>59</v>
      </c>
      <c r="H11" s="110"/>
      <c r="I11" s="110"/>
      <c r="J11" s="111"/>
      <c r="K11" s="22"/>
    </row>
    <row r="12" spans="2:11" ht="82.5" customHeight="1" x14ac:dyDescent="0.25">
      <c r="B12" s="17">
        <v>3</v>
      </c>
      <c r="C12" s="17">
        <v>2022</v>
      </c>
      <c r="D12" s="17">
        <v>7</v>
      </c>
      <c r="E12" s="107">
        <v>27</v>
      </c>
      <c r="F12" s="108"/>
      <c r="G12" s="109" t="s">
        <v>60</v>
      </c>
      <c r="H12" s="110"/>
      <c r="I12" s="110"/>
      <c r="J12" s="111"/>
      <c r="K12" s="22"/>
    </row>
    <row r="13" spans="2:11" ht="100.5" customHeight="1" x14ac:dyDescent="0.25">
      <c r="B13" s="17">
        <v>4</v>
      </c>
      <c r="C13" s="17">
        <v>2023</v>
      </c>
      <c r="D13" s="17">
        <v>11</v>
      </c>
      <c r="E13" s="107">
        <v>30</v>
      </c>
      <c r="F13" s="108"/>
      <c r="G13" s="109" t="s">
        <v>61</v>
      </c>
      <c r="H13" s="110"/>
      <c r="I13" s="110"/>
      <c r="J13" s="111"/>
      <c r="K13" s="22"/>
    </row>
    <row r="14" spans="2:11" ht="70.5" customHeight="1" x14ac:dyDescent="0.25">
      <c r="B14" s="17">
        <v>5</v>
      </c>
      <c r="C14" s="17">
        <v>2024</v>
      </c>
      <c r="D14" s="25" t="s">
        <v>62</v>
      </c>
      <c r="E14" s="107">
        <v>27</v>
      </c>
      <c r="F14" s="108"/>
      <c r="G14" s="109" t="s">
        <v>63</v>
      </c>
      <c r="H14" s="110"/>
      <c r="I14" s="110"/>
      <c r="J14" s="111"/>
      <c r="K14" s="22"/>
    </row>
    <row r="15" spans="2:11" ht="76.5" customHeight="1" x14ac:dyDescent="0.25">
      <c r="B15" s="17">
        <v>6</v>
      </c>
      <c r="C15" s="17">
        <v>2024</v>
      </c>
      <c r="D15" s="25" t="s">
        <v>64</v>
      </c>
      <c r="E15" s="107"/>
      <c r="F15" s="108"/>
      <c r="G15" s="109" t="s">
        <v>65</v>
      </c>
      <c r="H15" s="110"/>
      <c r="I15" s="110"/>
      <c r="J15" s="111"/>
      <c r="K15" s="22"/>
    </row>
    <row r="16" spans="2:11" ht="15.75" customHeight="1" x14ac:dyDescent="0.25">
      <c r="B16" s="113" t="s">
        <v>66</v>
      </c>
      <c r="C16" s="113"/>
      <c r="D16" s="113"/>
      <c r="E16" s="113"/>
      <c r="F16" s="113"/>
      <c r="G16" s="113"/>
      <c r="H16" s="113"/>
      <c r="I16" s="113"/>
      <c r="J16" s="113"/>
      <c r="K16" s="18"/>
    </row>
    <row r="17" spans="2:11" x14ac:dyDescent="0.25">
      <c r="B17" s="113" t="s">
        <v>67</v>
      </c>
      <c r="C17" s="113"/>
      <c r="D17" s="113"/>
      <c r="E17" s="113"/>
      <c r="F17" s="113" t="s">
        <v>68</v>
      </c>
      <c r="G17" s="113"/>
      <c r="H17" s="113"/>
      <c r="I17" s="113"/>
      <c r="J17" s="113"/>
      <c r="K17" s="18"/>
    </row>
    <row r="18" spans="2:11" ht="15.75" customHeight="1" x14ac:dyDescent="0.25">
      <c r="B18" s="114" t="s">
        <v>69</v>
      </c>
      <c r="C18" s="114"/>
      <c r="D18" s="114"/>
      <c r="E18" s="114"/>
      <c r="F18" s="114" t="s">
        <v>70</v>
      </c>
      <c r="G18" s="114"/>
      <c r="H18" s="114"/>
      <c r="I18" s="114"/>
      <c r="J18" s="114"/>
      <c r="K18" s="16"/>
    </row>
    <row r="19" spans="2:11" x14ac:dyDescent="0.25">
      <c r="B19" s="113" t="s">
        <v>71</v>
      </c>
      <c r="C19" s="113"/>
      <c r="D19" s="113"/>
      <c r="E19" s="113"/>
      <c r="F19" s="113"/>
      <c r="G19" s="113"/>
      <c r="H19" s="113"/>
      <c r="I19" s="113"/>
      <c r="J19" s="113"/>
      <c r="K19" s="18"/>
    </row>
    <row r="20" spans="2:11" x14ac:dyDescent="0.25">
      <c r="B20" s="113" t="s">
        <v>67</v>
      </c>
      <c r="C20" s="113"/>
      <c r="D20" s="113"/>
      <c r="E20" s="113"/>
      <c r="F20" s="113" t="s">
        <v>68</v>
      </c>
      <c r="G20" s="113"/>
      <c r="H20" s="113"/>
      <c r="I20" s="113"/>
      <c r="J20" s="113"/>
      <c r="K20" s="18"/>
    </row>
    <row r="21" spans="2:11" ht="15.75" customHeight="1" x14ac:dyDescent="0.25">
      <c r="B21" s="115" t="s">
        <v>72</v>
      </c>
      <c r="C21" s="115"/>
      <c r="D21" s="115"/>
      <c r="E21" s="115"/>
      <c r="F21" s="115" t="s">
        <v>73</v>
      </c>
      <c r="G21" s="115"/>
      <c r="H21" s="115"/>
      <c r="I21" s="115"/>
      <c r="J21" s="115"/>
      <c r="K21" s="21"/>
    </row>
    <row r="22" spans="2:11" ht="15.75" customHeight="1" x14ac:dyDescent="0.25">
      <c r="B22" s="116" t="s">
        <v>74</v>
      </c>
      <c r="C22" s="116"/>
      <c r="D22" s="116"/>
      <c r="E22" s="116"/>
      <c r="F22" s="116"/>
      <c r="G22" s="116"/>
      <c r="H22" s="116"/>
      <c r="I22" s="116"/>
      <c r="J22" s="116"/>
      <c r="K22" s="20"/>
    </row>
    <row r="23" spans="2:11" x14ac:dyDescent="0.25">
      <c r="B23" s="113" t="s">
        <v>67</v>
      </c>
      <c r="C23" s="113"/>
      <c r="D23" s="113"/>
      <c r="E23" s="113" t="s">
        <v>68</v>
      </c>
      <c r="F23" s="113"/>
      <c r="G23" s="113"/>
      <c r="H23" s="113" t="s">
        <v>75</v>
      </c>
      <c r="I23" s="113"/>
      <c r="J23" s="113"/>
      <c r="K23" s="18"/>
    </row>
    <row r="24" spans="2:11" x14ac:dyDescent="0.25">
      <c r="B24" s="113"/>
      <c r="C24" s="113"/>
      <c r="D24" s="113"/>
      <c r="E24" s="113"/>
      <c r="F24" s="113"/>
      <c r="G24" s="113"/>
      <c r="H24" s="19" t="s">
        <v>55</v>
      </c>
      <c r="I24" s="19" t="s">
        <v>56</v>
      </c>
      <c r="J24" s="19" t="s">
        <v>57</v>
      </c>
      <c r="K24" s="18"/>
    </row>
    <row r="25" spans="2:11" x14ac:dyDescent="0.25">
      <c r="B25" s="114" t="s">
        <v>76</v>
      </c>
      <c r="C25" s="114"/>
      <c r="D25" s="114"/>
      <c r="E25" s="115" t="s">
        <v>77</v>
      </c>
      <c r="F25" s="115"/>
      <c r="G25" s="115"/>
      <c r="H25" s="17">
        <v>2024</v>
      </c>
      <c r="I25" s="25" t="s">
        <v>64</v>
      </c>
      <c r="J25" s="17"/>
      <c r="K25" s="16"/>
    </row>
    <row r="26" spans="2:11" x14ac:dyDescent="0.25">
      <c r="K26" s="15"/>
    </row>
    <row r="27" spans="2:11" ht="56.25" customHeight="1" x14ac:dyDescent="0.25">
      <c r="B27" s="15"/>
      <c r="C27" s="112" t="s">
        <v>78</v>
      </c>
      <c r="D27" s="112"/>
      <c r="E27" s="112"/>
      <c r="F27" s="112"/>
      <c r="G27" s="112"/>
      <c r="H27" s="112"/>
      <c r="I27" s="112"/>
      <c r="K27" s="15"/>
    </row>
    <row r="28" spans="2:11" ht="16.5" customHeight="1" x14ac:dyDescent="0.25">
      <c r="E28" s="117" t="s">
        <v>79</v>
      </c>
      <c r="F28" s="117"/>
      <c r="G28" s="117"/>
      <c r="H28" s="117"/>
      <c r="I28" s="117"/>
      <c r="J28" s="117"/>
      <c r="K28" s="14"/>
    </row>
    <row r="29" spans="2:11" x14ac:dyDescent="0.25">
      <c r="B29" s="15"/>
      <c r="C29" s="15"/>
      <c r="D29" s="15"/>
      <c r="E29" s="117"/>
      <c r="F29" s="117"/>
      <c r="G29" s="117"/>
      <c r="H29" s="117"/>
      <c r="I29" s="117"/>
      <c r="J29" s="117"/>
      <c r="K29" s="14"/>
    </row>
    <row r="30" spans="2:11" ht="15" customHeight="1" x14ac:dyDescent="0.25">
      <c r="C30" s="13"/>
      <c r="D30" s="13"/>
      <c r="E30" s="13"/>
      <c r="F30" s="13"/>
      <c r="G30" s="13"/>
      <c r="H30" s="13"/>
    </row>
    <row r="31" spans="2:11" x14ac:dyDescent="0.25">
      <c r="B31" s="13"/>
      <c r="C31" s="13"/>
      <c r="D31" s="13"/>
      <c r="E31" s="13"/>
      <c r="F31" s="13"/>
      <c r="G31" s="13"/>
      <c r="H31" s="1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dcmitype/"/>
    <ds:schemaRef ds:uri="http://www.w3.org/XML/1998/namespace"/>
    <ds:schemaRef ds:uri="http://schemas.microsoft.com/office/2006/metadata/properties"/>
    <ds:schemaRef ds:uri="http://purl.org/dc/elements/1.1/"/>
    <ds:schemaRef ds:uri="http://schemas.microsoft.com/office/2006/documentManagement/types"/>
    <ds:schemaRef ds:uri="39f7a895-868e-4739-ab10-589c64175fbd"/>
    <ds:schemaRef ds:uri="http://schemas.openxmlformats.org/package/2006/metadata/core-properties"/>
    <ds:schemaRef ds:uri="632c1e4e-69c6-4d1f-81a1-009441d464e5"/>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YULEICA PAOLA LEON GOMEZ</cp:lastModifiedBy>
  <cp:revision/>
  <dcterms:created xsi:type="dcterms:W3CDTF">2017-04-28T13:22:52Z</dcterms:created>
  <dcterms:modified xsi:type="dcterms:W3CDTF">2025-04-23T21:07:08Z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