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5. F-CD-318-2025\DOCUMENTOS DE PUBLICACIÓN CONTRATACIÓN DIRECTA\"/>
    </mc:Choice>
  </mc:AlternateContent>
  <xr:revisionPtr revIDLastSave="0" documentId="13_ncr:1_{4981C52B-823E-4303-A957-EDE3DBAE13E4}"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<sst xmlns="http://schemas.openxmlformats.org/spreadsheetml/2006/main" count="102" uniqueCount="85">
  <si>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</si>
  <si>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</si>
  <si>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</si>
  <si>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</si>
  <si>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</si>
  <si>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</si>
  <si>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</si>
  <si>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</si>
  <si>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</si>
  <si>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</si>
  <si>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</si>
  <si>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</si>
  <si>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</si>
  <si>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</si>
  <si>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</si>
  <si>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</si>
  <si>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</si>
  <si>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</si>
  <si>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</si>
  <si>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</si>
  <si>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</si>
  <si>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</si>
  <si>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</si>
  <si>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</si>
  <si>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</si>
  <si>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</si>
  <si>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</si>
  <si>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</si>
  <si>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</si>
  <si>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</si>
  <si>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</si>
  <si>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</si>
  <si>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</si>
  <si>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</si>
  <si>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</si>
  <si>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</si>
  <si>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</si>
  <si>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</si>
  <si>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</si>
  <si>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</si>
  <si>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</si>
  <si>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</si>
  <si>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</si>
  <si>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</si>
  <si>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</si>
  <si>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</si>
  <si>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</si>
  <si>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</si>
  <si>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</si>
  <si>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</si>
  <si>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</si>
  <si>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</si>
  <si>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</si>
  <si>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</si>
  <si>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</si>
  <si>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</si>
  <si>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</si>
  <si>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</si>
  <si>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</si>
  <si>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</si>
  <si>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</si>
  <si>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</si>
  <si>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</si>
  <si>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</si>
  <si>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</si>
  <si>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</si>
  <si>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</si>
  <si>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</si>
  <si>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</si>
  <si>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</si>
  <si>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</si>
  <si>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</si>
  <si>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</si>
  <si>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</si>
  <si>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</si>
  <si>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</si>
  <si>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</si>
  <si>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</si>
  <si>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</si>
  <si>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</si>
  <si>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</si>
  <si>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Juegos Forte. Metodología y juego para identificar brechas y necesidades de desarrollo en las capacidades de los líderes a cargo del desarrollo de una estrategia o de la gestión de un área de la organización. Incluye un deck de tarjetas con competencias caracterizadas según el modelo WakeUpCulture y otros elementos complementarios como tableros, guías, diccionario de competencias. El Paquete 10 juegos incluye:10 cajas con 71 cartas cada una. Código QR para acceder a instrucciones de uso y contenido complementario. Sesión de asesoría de 1 hora virtual. ( 3 Juegos para cada unidad regional Fusagasugá, Facatativá, Ubaté y 2 Juegos para cada unidad regioanl Soacha, Girardot).</t>
  </si>
  <si>
    <t>Juego WakeUpBrain Open Incluye: Kit de 62 tarjetas originales del juego, en sus categorías: Inspiración. Consejo de sabios, Acción y Especiales. Libro con la introducción a la metodología y las instrucciones para realizar más de 50 juegos. (5 juegos para Fusagasugá, Facatativá, Soacha, Girardot y Ubaté)</t>
  </si>
  <si>
    <t>El juego de agilidad mental y atención. Juego de cartas en el que los jugadores deben estar muy atentos a descubrir los FOCUS antes que los demás. Las cartas de comodín o las prohibiciones agregan emoción en cualquier momento. Incluye: • 70 tarjetas de juego, en propalcote plastificado • 1 manual de instrucciones del juego • 2 a 6 jugadores (4 juegos para unidad regional Fusagasugá y  3 juegos para cada unidad regional Facatativá, Soacha, Girardot y Ubaté)</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</si>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</sst>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topLeftCell="A13" zoomScale="90" zoomScaleNormal="70" zoomScaleSheetLayoutView="90" zoomScalePageLayoutView="55" workbookViewId="0">
      <selection activeCell="C16" sqref="C1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214.5" customHeight="1" x14ac:dyDescent="0.25">
      <c r="A14" s="25">
        <v>1</v>
      </c>
      <c r="B14" s="125" t="s">
        <v>81</v>
      </c>
      <c r="C14" s="12"/>
      <c r="D14" s="126">
        <v>13</v>
      </c>
      <c r="E14" s="126" t="s">
        <v>84</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12.5" customHeight="1" x14ac:dyDescent="0.25">
      <c r="A15" s="25">
        <v>2</v>
      </c>
      <c r="B15" s="125" t="s">
        <v>82</v>
      </c>
      <c r="C15" s="12"/>
      <c r="D15" s="126">
        <v>25</v>
      </c>
      <c r="E15" s="126" t="s">
        <v>84</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169.5" customHeight="1" thickBot="1" x14ac:dyDescent="0.3">
      <c r="A16" s="25">
        <v>3</v>
      </c>
      <c r="B16" s="125" t="s">
        <v>83</v>
      </c>
      <c r="C16" s="12"/>
      <c r="D16" s="126">
        <v>16</v>
      </c>
      <c r="E16" s="126" t="s">
        <v>84</v>
      </c>
      <c r="F16" s="56"/>
      <c r="G16" s="11"/>
      <c r="H16" s="1">
        <f t="shared" ref="H16" si="13">+ROUND(F16*G16,0)</f>
        <v>0</v>
      </c>
      <c r="I16" s="11"/>
      <c r="J16" s="1">
        <f t="shared" ref="J16" si="14">ROUND(F16*I16,0)</f>
        <v>0</v>
      </c>
      <c r="K16" s="1">
        <f t="shared" ref="K16" si="15">ROUND(F16+H16+J16,0)</f>
        <v>0</v>
      </c>
      <c r="L16" s="1">
        <f t="shared" ref="L16" si="16">ROUND(F16*D16,0)</f>
        <v>0</v>
      </c>
      <c r="M16" s="1">
        <f t="shared" ref="M16" si="17">ROUND(L16*G16,0)</f>
        <v>0</v>
      </c>
      <c r="N16" s="1">
        <f t="shared" ref="N16" si="18">ROUND(L16*I16,0)</f>
        <v>0</v>
      </c>
      <c r="O16" s="26">
        <f t="shared" ref="O16" si="19">ROUND(L16+N16+M16,0)</f>
        <v>0</v>
      </c>
    </row>
    <row r="17" spans="1:15" s="9" customFormat="1" ht="42" customHeight="1" thickBot="1" x14ac:dyDescent="0.3">
      <c r="A17" s="89" t="s">
        <v>26</v>
      </c>
      <c r="B17" s="90"/>
      <c r="C17" s="90"/>
      <c r="D17" s="90"/>
      <c r="E17" s="90"/>
      <c r="F17" s="90"/>
      <c r="G17" s="90"/>
      <c r="H17" s="90"/>
      <c r="I17" s="90"/>
      <c r="J17" s="90"/>
      <c r="K17" s="90"/>
      <c r="L17" s="101" t="s">
        <v>27</v>
      </c>
      <c r="M17" s="102"/>
      <c r="N17" s="102"/>
      <c r="O17" s="34">
        <f>SUMIF(G:G,0%,L:L)+SUMIF(G:G,"",L:L)</f>
        <v>0</v>
      </c>
    </row>
    <row r="18" spans="1:15" s="9" customFormat="1" ht="39" customHeight="1" x14ac:dyDescent="0.25">
      <c r="A18" s="73" t="s">
        <v>78</v>
      </c>
      <c r="B18" s="74"/>
      <c r="C18" s="74"/>
      <c r="D18" s="74"/>
      <c r="E18" s="74"/>
      <c r="F18" s="74"/>
      <c r="G18" s="74"/>
      <c r="H18" s="74"/>
      <c r="I18" s="74"/>
      <c r="J18" s="74"/>
      <c r="K18" s="75"/>
      <c r="L18" s="95" t="s">
        <v>28</v>
      </c>
      <c r="M18" s="96"/>
      <c r="N18" s="96"/>
      <c r="O18" s="35">
        <f>SUMIF(G:G,5%,L:L)</f>
        <v>0</v>
      </c>
    </row>
    <row r="19" spans="1:15" s="9" customFormat="1" ht="30" customHeight="1" x14ac:dyDescent="0.25">
      <c r="A19" s="76"/>
      <c r="B19" s="77"/>
      <c r="C19" s="77"/>
      <c r="D19" s="77"/>
      <c r="E19" s="77"/>
      <c r="F19" s="77"/>
      <c r="G19" s="77"/>
      <c r="H19" s="77"/>
      <c r="I19" s="77"/>
      <c r="J19" s="77"/>
      <c r="K19" s="78"/>
      <c r="L19" s="95" t="s">
        <v>29</v>
      </c>
      <c r="M19" s="96"/>
      <c r="N19" s="96"/>
      <c r="O19" s="35">
        <f>SUMIF(G:G,19%,L:L)</f>
        <v>0</v>
      </c>
    </row>
    <row r="20" spans="1:15" s="9" customFormat="1" ht="30" customHeight="1" x14ac:dyDescent="0.25">
      <c r="A20" s="76"/>
      <c r="B20" s="77"/>
      <c r="C20" s="77"/>
      <c r="D20" s="77"/>
      <c r="E20" s="77"/>
      <c r="F20" s="77"/>
      <c r="G20" s="77"/>
      <c r="H20" s="77"/>
      <c r="I20" s="77"/>
      <c r="J20" s="77"/>
      <c r="K20" s="78"/>
      <c r="L20" s="97" t="s">
        <v>22</v>
      </c>
      <c r="M20" s="98"/>
      <c r="N20" s="98"/>
      <c r="O20" s="36">
        <f>SUM(O17:O19)</f>
        <v>0</v>
      </c>
    </row>
    <row r="21" spans="1:15" s="9" customFormat="1" ht="30" customHeight="1" x14ac:dyDescent="0.25">
      <c r="A21" s="76"/>
      <c r="B21" s="77"/>
      <c r="C21" s="77"/>
      <c r="D21" s="77"/>
      <c r="E21" s="77"/>
      <c r="F21" s="77"/>
      <c r="G21" s="77"/>
      <c r="H21" s="77"/>
      <c r="I21" s="77"/>
      <c r="J21" s="77"/>
      <c r="K21" s="78"/>
      <c r="L21" s="99" t="s">
        <v>30</v>
      </c>
      <c r="M21" s="100"/>
      <c r="N21" s="100"/>
      <c r="O21" s="37">
        <f>SUMIF(G:G,5%,M:M)</f>
        <v>0</v>
      </c>
    </row>
    <row r="22" spans="1:15" s="9" customFormat="1" ht="30" customHeight="1" x14ac:dyDescent="0.25">
      <c r="A22" s="76"/>
      <c r="B22" s="77"/>
      <c r="C22" s="77"/>
      <c r="D22" s="77"/>
      <c r="E22" s="77"/>
      <c r="F22" s="77"/>
      <c r="G22" s="77"/>
      <c r="H22" s="77"/>
      <c r="I22" s="77"/>
      <c r="J22" s="77"/>
      <c r="K22" s="78"/>
      <c r="L22" s="99" t="s">
        <v>31</v>
      </c>
      <c r="M22" s="100"/>
      <c r="N22" s="100"/>
      <c r="O22" s="37">
        <f>SUMIF(G:G,19%,M:M)</f>
        <v>0</v>
      </c>
    </row>
    <row r="23" spans="1:15" s="9" customFormat="1" ht="30" customHeight="1" x14ac:dyDescent="0.25">
      <c r="A23" s="76"/>
      <c r="B23" s="77"/>
      <c r="C23" s="77"/>
      <c r="D23" s="77"/>
      <c r="E23" s="77"/>
      <c r="F23" s="77"/>
      <c r="G23" s="77"/>
      <c r="H23" s="77"/>
      <c r="I23" s="77"/>
      <c r="J23" s="77"/>
      <c r="K23" s="78"/>
      <c r="L23" s="97" t="s">
        <v>32</v>
      </c>
      <c r="M23" s="98"/>
      <c r="N23" s="98"/>
      <c r="O23" s="36">
        <f>SUM(O21:O22)</f>
        <v>0</v>
      </c>
    </row>
    <row r="24" spans="1:15" s="9" customFormat="1" ht="30" customHeight="1" x14ac:dyDescent="0.25">
      <c r="A24" s="76"/>
      <c r="B24" s="77"/>
      <c r="C24" s="77"/>
      <c r="D24" s="77"/>
      <c r="E24" s="77"/>
      <c r="F24" s="77"/>
      <c r="G24" s="77"/>
      <c r="H24" s="77"/>
      <c r="I24" s="77"/>
      <c r="J24" s="77"/>
      <c r="K24" s="78"/>
      <c r="L24" s="95" t="s">
        <v>33</v>
      </c>
      <c r="M24" s="96"/>
      <c r="N24" s="96"/>
      <c r="O24" s="35">
        <f>SUMIF(I:I,8%,N:N)</f>
        <v>0</v>
      </c>
    </row>
    <row r="25" spans="1:15" s="9" customFormat="1" ht="37.5" customHeight="1" x14ac:dyDescent="0.25">
      <c r="A25" s="76"/>
      <c r="B25" s="77"/>
      <c r="C25" s="77"/>
      <c r="D25" s="77"/>
      <c r="E25" s="77"/>
      <c r="F25" s="77"/>
      <c r="G25" s="77"/>
      <c r="H25" s="77"/>
      <c r="I25" s="77"/>
      <c r="J25" s="77"/>
      <c r="K25" s="78"/>
      <c r="L25" s="93" t="s">
        <v>34</v>
      </c>
      <c r="M25" s="94"/>
      <c r="N25" s="94"/>
      <c r="O25" s="36">
        <f>SUM(O24)</f>
        <v>0</v>
      </c>
    </row>
    <row r="26" spans="1:15" s="9" customFormat="1" ht="32.25" customHeight="1" thickBot="1" x14ac:dyDescent="0.3">
      <c r="A26" s="79"/>
      <c r="B26" s="80"/>
      <c r="C26" s="80"/>
      <c r="D26" s="80"/>
      <c r="E26" s="80"/>
      <c r="F26" s="80"/>
      <c r="G26" s="80"/>
      <c r="H26" s="80"/>
      <c r="I26" s="80"/>
      <c r="J26" s="80"/>
      <c r="K26" s="81"/>
      <c r="L26" s="91" t="s">
        <v>35</v>
      </c>
      <c r="M26" s="92"/>
      <c r="N26" s="92"/>
      <c r="O26" s="38">
        <f>+O20+O23+O25</f>
        <v>0</v>
      </c>
    </row>
    <row r="28" spans="1:15" ht="50.1" customHeight="1" thickBot="1" x14ac:dyDescent="0.3">
      <c r="B28" s="82"/>
      <c r="C28" s="82"/>
    </row>
    <row r="29" spans="1:15" x14ac:dyDescent="0.25">
      <c r="B29" s="60" t="s">
        <v>36</v>
      </c>
      <c r="C29" s="60"/>
    </row>
    <row r="30" spans="1:15" ht="15" customHeight="1" x14ac:dyDescent="0.25">
      <c r="M30" s="40"/>
      <c r="N30" s="41"/>
      <c r="O30" s="42"/>
    </row>
    <row r="31" spans="1:15" ht="15.75" customHeight="1" x14ac:dyDescent="0.25">
      <c r="M31" s="40"/>
      <c r="N31" s="41"/>
      <c r="O31" s="42"/>
    </row>
    <row r="32" spans="1:15" ht="15" customHeight="1" x14ac:dyDescent="0.25">
      <c r="A32" s="10" t="s">
        <v>37</v>
      </c>
      <c r="M32" s="40"/>
      <c r="N32" s="41"/>
      <c r="O32" s="42"/>
    </row>
    <row r="33" spans="1:17" x14ac:dyDescent="0.25">
      <c r="A33" s="59" t="s">
        <v>38</v>
      </c>
      <c r="B33" s="59"/>
      <c r="C33" s="59"/>
      <c r="D33" s="59"/>
      <c r="E33" s="59"/>
      <c r="F33" s="59"/>
      <c r="G33" s="59"/>
      <c r="H33" s="59"/>
      <c r="I33" s="59"/>
      <c r="J33" s="59"/>
      <c r="K33" s="59"/>
      <c r="L33" s="59"/>
      <c r="M33" s="59"/>
      <c r="N33" s="59"/>
      <c r="O33" s="59"/>
      <c r="P33" s="2"/>
      <c r="Q33" s="2"/>
    </row>
    <row r="34" spans="1:17" ht="15" customHeight="1" x14ac:dyDescent="0.25">
      <c r="A34" s="58" t="s">
        <v>39</v>
      </c>
      <c r="B34" s="58"/>
      <c r="C34" s="58"/>
      <c r="D34" s="58"/>
      <c r="E34" s="58"/>
      <c r="F34" s="58"/>
      <c r="G34" s="58"/>
      <c r="H34" s="58"/>
      <c r="I34" s="58"/>
      <c r="J34" s="58"/>
      <c r="K34" s="58"/>
      <c r="L34" s="58"/>
      <c r="M34" s="58"/>
      <c r="N34" s="58"/>
      <c r="O34" s="58"/>
      <c r="P34" s="39"/>
      <c r="Q34" s="39"/>
    </row>
    <row r="35" spans="1:17" x14ac:dyDescent="0.25">
      <c r="A35" s="57" t="s">
        <v>40</v>
      </c>
      <c r="B35" s="57"/>
      <c r="C35" s="57"/>
      <c r="D35" s="57"/>
      <c r="E35" s="57"/>
      <c r="F35" s="57"/>
      <c r="G35" s="57"/>
      <c r="H35" s="57"/>
      <c r="I35" s="57"/>
      <c r="J35" s="57"/>
      <c r="K35" s="57"/>
      <c r="L35" s="57"/>
      <c r="M35" s="57"/>
      <c r="N35" s="57"/>
      <c r="O35" s="57"/>
      <c r="P35" s="5"/>
      <c r="Q35" s="5"/>
    </row>
    <row r="36" spans="1:17" x14ac:dyDescent="0.25">
      <c r="A36" s="57" t="s">
        <v>41</v>
      </c>
      <c r="B36" s="57"/>
      <c r="C36" s="57"/>
      <c r="D36" s="57"/>
      <c r="E36" s="57"/>
      <c r="F36" s="57"/>
      <c r="G36" s="57"/>
      <c r="H36" s="57"/>
      <c r="I36" s="57"/>
      <c r="J36" s="57"/>
      <c r="K36" s="57"/>
      <c r="L36" s="57"/>
      <c r="M36" s="57"/>
      <c r="N36" s="57"/>
      <c r="O36" s="57"/>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4x1DMYqaJEl43Yn5hmTai87cnXu/T3rc30OsWvfqyl9OGWXvNRb93cwTysTlQaE77m99XRfH298apsrEsboElw==" saltValue="9PxsxfrtCFcNSoubtr3lNw==" spinCount="100000" sheet="1"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2025-11-11T16:38:28Z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