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ROCESOS 2025\F-CD-305\PUBLICACION\"/>
    </mc:Choice>
  </mc:AlternateContent>
  <xr:revisionPtr revIDLastSave="0" documentId="13_ncr:1_{3144334C-2F48-4F56-8959-42039E918A52}"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Servicios'!$A$1:$O$43</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15" i="7"/>
  <c r="J15" i="7"/>
  <c r="L15" i="7"/>
  <c r="M15" i="7" s="1"/>
  <c r="F22" i="3"/>
  <c r="J22" i="3" s="1"/>
  <c r="F23" i="3"/>
  <c r="H23" i="3" s="1"/>
  <c r="O25" i="7"/>
  <c r="O24" i="7"/>
  <c r="L14" i="7"/>
  <c r="M14" i="7" s="1"/>
  <c r="J14" i="7"/>
  <c r="H14" i="7"/>
  <c r="O27" i="7" l="1"/>
  <c r="O28" i="7"/>
  <c r="M21" i="7"/>
  <c r="O21" i="7" s="1"/>
  <c r="K16" i="3"/>
  <c r="J20" i="3"/>
  <c r="J17" i="3"/>
  <c r="H20" i="3"/>
  <c r="H17" i="3"/>
  <c r="J18" i="3"/>
  <c r="O18" i="3" s="1"/>
  <c r="L19" i="3"/>
  <c r="O19" i="3" s="1"/>
  <c r="L16" i="3"/>
  <c r="O16" i="3" s="1"/>
  <c r="L15" i="3"/>
  <c r="H15" i="3"/>
  <c r="J21" i="3"/>
  <c r="H21" i="3"/>
  <c r="M22" i="7"/>
  <c r="O22" i="7" s="1"/>
  <c r="K21" i="7"/>
  <c r="K19" i="7"/>
  <c r="N18" i="7"/>
  <c r="O18" i="7" s="1"/>
  <c r="N17" i="7"/>
  <c r="O17" i="7" s="1"/>
  <c r="K20" i="7"/>
  <c r="K18" i="7"/>
  <c r="K17" i="7"/>
  <c r="K15" i="7"/>
  <c r="K22" i="7"/>
  <c r="K16" i="7"/>
  <c r="N20" i="7"/>
  <c r="O20" i="7" s="1"/>
  <c r="N16" i="7"/>
  <c r="O16" i="7" s="1"/>
  <c r="N19" i="7"/>
  <c r="O19" i="7" s="1"/>
  <c r="N15" i="7"/>
  <c r="O15" i="7" s="1"/>
  <c r="H22" i="3"/>
  <c r="J23" i="3"/>
  <c r="L23" i="3"/>
  <c r="L22" i="3"/>
  <c r="O23" i="7"/>
  <c r="O26" i="7" s="1"/>
  <c r="K14" i="7"/>
  <c r="O30" i="7"/>
  <c r="O31" i="7" s="1"/>
  <c r="N14" i="7"/>
  <c r="O14" i="7" s="1"/>
  <c r="O29" i="7" l="1"/>
  <c r="O32" i="7" s="1"/>
  <c r="O20" i="3"/>
  <c r="K20" i="3"/>
  <c r="O17" i="3"/>
  <c r="K18" i="3"/>
  <c r="K17" i="3"/>
  <c r="O21" i="3"/>
  <c r="K15" i="3"/>
  <c r="O15" i="3"/>
  <c r="K21" i="3"/>
  <c r="K22" i="3"/>
  <c r="O23" i="3"/>
  <c r="K23" i="3"/>
  <c r="O22" i="3"/>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<sst xmlns="http://schemas.openxmlformats.org/spreadsheetml/2006/main" count="271" uniqueCount="121">
  <si>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</si>
  <si>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</si>
  <si>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</si>
  <si>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</si>
  <si>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</si>
  <si>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</si>
  <si>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</si>
  <si>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</si>
  <si>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</si>
  <si>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</si>
  <si>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</si>
  <si>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</si>
  <si>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</si>
  <si>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</si>
  <si>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</si>
  <si>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</si>
  <si>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</si>
  <si>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</si>
  <si>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</si>
  <si>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</si>
  <si>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</si>
  <si>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</si>
  <si>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</si>
  <si>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</si>
  <si>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</si>
  <si>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</si>
  <si>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</si>
  <si>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</si>
  <si>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</si>
  <si>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</si>
  <si>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</si>
  <si>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</si>
  <si>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</si>
  <si>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</si>
  <si>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</si>
  <si>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</si>
  <si>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</si>
  <si>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</si>
  <si>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</si>
  <si>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</si>
  <si>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</si>
  <si>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</si>
  <si>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</si>
  <si>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</si>
  <si>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</si>
  <si>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</si>
  <si>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</si>
  <si>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</si>
  <si>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</si>
  <si>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</si>
  <si>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</si>
  <si>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</si>
  <si>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</si>
  <si>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</si>
  <si>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</si>
  <si>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</si>
  <si>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</si>
  <si>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</si>
  <si>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</si>
  <si>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</si>
  <si>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</si>
  <si>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</si>
  <si>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</si>
  <si>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</si>
  <si>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</si>
  <si>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</si>
  <si>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</si>
  <si>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</si>
  <si>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</si>
  <si>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</si>
  <si>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</si>
  <si>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</si>
  <si>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</si>
  <si>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</si>
  <si>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</si>
  <si>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</si>
  <si>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</si>
  <si>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</si>
  <si>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</si>
  <si>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</si>
  <si>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</si>
  <si>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</si>
  <si>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</si>
  <si>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</si>
  <si>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</si>
  <si>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</si>
  <si>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</si>
  <si>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</si>
  <si>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</si>
  <si>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</si>
  <si>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</si>
  <si>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</si>
  <si>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</si>
  <si>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</si>
  <si>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</si>
  <si>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</si>
  <si>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</si>
  <si>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</si>
  <si>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</si>
  <si>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</si>
  <si>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</si>
  <si>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</si>
  <si>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</si>
  <si>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</si>
  <si>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</si>
  <si>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</si>
  <si>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</si>
  <si>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</si>
  <si>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</si>
  <si>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</si>
  <si>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</si>
  <si>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</si>
  <si>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 xml:space="preserve">Servicio de fabricación de medalla metálica de aleación magnesio, zinc, y cobre de 6 cm de diámetro, 3 mm de grosor, con diseño involucrando logos institucionales frontal y posterior, troquelada en forma personalizada de alto relieve, baños electrolíticos ORO y cinta satinada con logos institucionales de 25mm x 80 de largo con diseño suministrado por el supervisor del contrato.
</t>
  </si>
  <si>
    <t xml:space="preserve">Servicio de fabricación de medalla metálica de aleación magnesio, zinc, y cobre de 4 cm de diámetro, 3 mm de grosor, con diseño involucrando logos institucionales frontal y posterior, troquelada en forma personalizada de alto relieve, baños electrolíticos ORO y cinta satinada con logos institucionales de 25mm x 80 de largo con diseño suministrado por el supervisor del contrato.
</t>
  </si>
  <si>
    <t xml:space="preserve">Servicio de fabricación de medalla metálica de aleación magnesio, zinc, y cobre de 6 cm de diámetro, 3 mm de grosor, con diseño involucrando logos institucionales frontal y posterior, troquelada en forma personalizada de alto relieve, baños electrolíticos PLATA y cinta satinada con logos institucionales de 25mm x 80 de largo con diseño suministrado por el supervisor del contrato.
</t>
  </si>
  <si>
    <t xml:space="preserve">Servicio de fabricación de medalla metálica de aleación magnesio, zinc, y cobre de 6 cm de diámetro, 3 mm de grosor, con diseño involucrando logos institucionales frontal y posterior, troquelada en forma personalizada de alto relieve, baños electrolíticos BRONCE y cinta satinada con logos institucionales de 25mm x 80 de largo con diseño suministrado por el supervisor del contrato.
</t>
  </si>
  <si>
    <t xml:space="preserve">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60 cm de alto desde la parte inferior de la base, con baños electrolíticos en ORO.
</t>
  </si>
  <si>
    <t xml:space="preserve">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50 cm de alto desde la parte inferior de la base, con baños electrolíticos en PLATA.
</t>
  </si>
  <si>
    <t xml:space="preserve">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40 cm de alto desde la parte inferior de la base, con baños electrolíticos en BRONCE.
</t>
  </si>
  <si>
    <t xml:space="preserve">Servicio de fabricación de Trofeo en forma de Copa Especial, termoformado en plástico, figura en la parte superior acorde con la disciplina deportiva solicitada, base de madera, placa en lámina metálica personalizada de acuerdo con el diseño suministrado por el supervisor del contrato, de 20 cm de alto desde la parte inferior de la base, con baños electrolíticos en ORO.
</t>
  </si>
  <si>
    <t xml:space="preserve">Servicio de fabricación de placa de reconocimiento elaborada en madera, de 20 x 25 cm, con placa en aluminio, grabada con información y diseño suministrado por el supervisor del contrato.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</si>
</sst>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8"/>
  <sheetViews>
    <sheetView showGridLines="0" tabSelected="1" view="pageBreakPreview" topLeftCell="A9" zoomScale="70" zoomScaleNormal="70" zoomScaleSheetLayoutView="70" zoomScalePageLayoutView="55" workbookViewId="0">
      <selection activeCell="F15" sqref="F15"/>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22.25" customHeight="1" x14ac:dyDescent="0.2">
      <c r="A14" s="30">
        <v>1</v>
      </c>
      <c r="B14" s="293" t="s">
        <v>113</v>
      </c>
      <c r="C14" s="15"/>
      <c r="D14" s="294">
        <v>700</v>
      </c>
      <c r="E14" s="294" t="s">
        <v>111</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26" customHeight="1" x14ac:dyDescent="0.2">
      <c r="A15" s="30">
        <v>2</v>
      </c>
      <c r="B15" s="293" t="s">
        <v>112</v>
      </c>
      <c r="C15" s="15"/>
      <c r="D15" s="294">
        <v>580</v>
      </c>
      <c r="E15" s="294" t="s">
        <v>111</v>
      </c>
      <c r="F15" s="119"/>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132" customHeight="1" x14ac:dyDescent="0.2">
      <c r="A16" s="30">
        <v>3</v>
      </c>
      <c r="B16" s="293" t="s">
        <v>114</v>
      </c>
      <c r="C16" s="15"/>
      <c r="D16" s="294">
        <v>580</v>
      </c>
      <c r="E16" s="294" t="s">
        <v>111</v>
      </c>
      <c r="F16" s="119"/>
      <c r="G16" s="14">
        <v>0</v>
      </c>
      <c r="H16" s="1">
        <f t="shared" ref="H16:H22" si="13">+ROUND(F16*G16,0)</f>
        <v>0</v>
      </c>
      <c r="I16" s="14">
        <v>0</v>
      </c>
      <c r="J16" s="1">
        <f t="shared" ref="J16:J22" si="14">ROUND(F16*I16,0)</f>
        <v>0</v>
      </c>
      <c r="K16" s="1">
        <f t="shared" ref="K16:K22" si="15">ROUND(F16+H16+J16,0)</f>
        <v>0</v>
      </c>
      <c r="L16" s="1">
        <f t="shared" ref="L16:L22" si="16">ROUND(F16*D16,0)</f>
        <v>0</v>
      </c>
      <c r="M16" s="1">
        <f t="shared" ref="M16:M22" si="17">ROUND(L16*G16,0)</f>
        <v>0</v>
      </c>
      <c r="N16" s="1">
        <f t="shared" ref="N16:N22" si="18">ROUND(L16*I16,0)</f>
        <v>0</v>
      </c>
      <c r="O16" s="31">
        <f t="shared" ref="O16:O22" si="19">ROUND(L16+N16+M16,0)</f>
        <v>0</v>
      </c>
    </row>
    <row r="17" spans="1:15" s="10" customFormat="1" ht="123" customHeight="1" x14ac:dyDescent="0.2">
      <c r="A17" s="30">
        <v>4</v>
      </c>
      <c r="B17" s="293" t="s">
        <v>115</v>
      </c>
      <c r="C17" s="15"/>
      <c r="D17" s="294">
        <v>90</v>
      </c>
      <c r="E17" s="294" t="s">
        <v>111</v>
      </c>
      <c r="F17" s="119"/>
      <c r="G17" s="14">
        <v>0</v>
      </c>
      <c r="H17" s="1">
        <f t="shared" si="13"/>
        <v>0</v>
      </c>
      <c r="I17" s="14">
        <v>0</v>
      </c>
      <c r="J17" s="1">
        <f t="shared" si="14"/>
        <v>0</v>
      </c>
      <c r="K17" s="1">
        <f t="shared" si="15"/>
        <v>0</v>
      </c>
      <c r="L17" s="1">
        <f t="shared" si="16"/>
        <v>0</v>
      </c>
      <c r="M17" s="1">
        <f t="shared" si="17"/>
        <v>0</v>
      </c>
      <c r="N17" s="1">
        <f t="shared" si="18"/>
        <v>0</v>
      </c>
      <c r="O17" s="31">
        <f t="shared" si="19"/>
        <v>0</v>
      </c>
    </row>
    <row r="18" spans="1:15" s="10" customFormat="1" ht="124.5" customHeight="1" x14ac:dyDescent="0.2">
      <c r="A18" s="30">
        <v>5</v>
      </c>
      <c r="B18" s="293" t="s">
        <v>116</v>
      </c>
      <c r="C18" s="15"/>
      <c r="D18" s="294">
        <v>7</v>
      </c>
      <c r="E18" s="294" t="s">
        <v>111</v>
      </c>
      <c r="F18" s="119"/>
      <c r="G18" s="14">
        <v>0.19</v>
      </c>
      <c r="H18" s="1">
        <f t="shared" si="13"/>
        <v>0</v>
      </c>
      <c r="I18" s="14">
        <v>0</v>
      </c>
      <c r="J18" s="1">
        <f t="shared" si="14"/>
        <v>0</v>
      </c>
      <c r="K18" s="1">
        <f t="shared" si="15"/>
        <v>0</v>
      </c>
      <c r="L18" s="1">
        <f t="shared" si="16"/>
        <v>0</v>
      </c>
      <c r="M18" s="1">
        <f t="shared" si="17"/>
        <v>0</v>
      </c>
      <c r="N18" s="1">
        <f t="shared" si="18"/>
        <v>0</v>
      </c>
      <c r="O18" s="31">
        <f t="shared" si="19"/>
        <v>0</v>
      </c>
    </row>
    <row r="19" spans="1:15" s="10" customFormat="1" ht="123" customHeight="1" x14ac:dyDescent="0.2">
      <c r="A19" s="30">
        <v>6</v>
      </c>
      <c r="B19" s="293" t="s">
        <v>117</v>
      </c>
      <c r="C19" s="15"/>
      <c r="D19" s="294">
        <v>7</v>
      </c>
      <c r="E19" s="294" t="s">
        <v>111</v>
      </c>
      <c r="F19" s="119"/>
      <c r="G19" s="14">
        <v>0</v>
      </c>
      <c r="H19" s="1">
        <f t="shared" si="13"/>
        <v>0</v>
      </c>
      <c r="I19" s="14">
        <v>0</v>
      </c>
      <c r="J19" s="1">
        <f t="shared" si="14"/>
        <v>0</v>
      </c>
      <c r="K19" s="1">
        <f t="shared" si="15"/>
        <v>0</v>
      </c>
      <c r="L19" s="1">
        <f t="shared" si="16"/>
        <v>0</v>
      </c>
      <c r="M19" s="1">
        <f t="shared" si="17"/>
        <v>0</v>
      </c>
      <c r="N19" s="1">
        <f t="shared" si="18"/>
        <v>0</v>
      </c>
      <c r="O19" s="31">
        <f t="shared" si="19"/>
        <v>0</v>
      </c>
    </row>
    <row r="20" spans="1:15" s="10" customFormat="1" ht="126" customHeight="1" x14ac:dyDescent="0.2">
      <c r="A20" s="30">
        <v>7</v>
      </c>
      <c r="B20" s="293" t="s">
        <v>118</v>
      </c>
      <c r="C20" s="15"/>
      <c r="D20" s="294">
        <v>10</v>
      </c>
      <c r="E20" s="294" t="s">
        <v>111</v>
      </c>
      <c r="F20" s="119"/>
      <c r="G20" s="14">
        <v>0</v>
      </c>
      <c r="H20" s="1">
        <f t="shared" si="13"/>
        <v>0</v>
      </c>
      <c r="I20" s="14">
        <v>0</v>
      </c>
      <c r="J20" s="1">
        <f t="shared" si="14"/>
        <v>0</v>
      </c>
      <c r="K20" s="1">
        <f t="shared" si="15"/>
        <v>0</v>
      </c>
      <c r="L20" s="1">
        <f t="shared" si="16"/>
        <v>0</v>
      </c>
      <c r="M20" s="1">
        <f t="shared" si="17"/>
        <v>0</v>
      </c>
      <c r="N20" s="1">
        <f t="shared" si="18"/>
        <v>0</v>
      </c>
      <c r="O20" s="31">
        <f t="shared" si="19"/>
        <v>0</v>
      </c>
    </row>
    <row r="21" spans="1:15" s="10" customFormat="1" ht="125.25" customHeight="1" x14ac:dyDescent="0.2">
      <c r="A21" s="30">
        <v>8</v>
      </c>
      <c r="B21" s="293" t="s">
        <v>119</v>
      </c>
      <c r="C21" s="15"/>
      <c r="D21" s="294">
        <v>56</v>
      </c>
      <c r="E21" s="294" t="s">
        <v>111</v>
      </c>
      <c r="F21" s="119"/>
      <c r="G21" s="14">
        <v>0</v>
      </c>
      <c r="H21" s="1">
        <f t="shared" si="13"/>
        <v>0</v>
      </c>
      <c r="I21" s="14">
        <v>0</v>
      </c>
      <c r="J21" s="1">
        <f t="shared" si="14"/>
        <v>0</v>
      </c>
      <c r="K21" s="1">
        <f t="shared" si="15"/>
        <v>0</v>
      </c>
      <c r="L21" s="1">
        <f t="shared" si="16"/>
        <v>0</v>
      </c>
      <c r="M21" s="1">
        <f t="shared" si="17"/>
        <v>0</v>
      </c>
      <c r="N21" s="1">
        <f t="shared" si="18"/>
        <v>0</v>
      </c>
      <c r="O21" s="31">
        <f t="shared" si="19"/>
        <v>0</v>
      </c>
    </row>
    <row r="22" spans="1:15" s="10" customFormat="1" ht="84" customHeight="1" thickBot="1" x14ac:dyDescent="0.25">
      <c r="A22" s="30">
        <v>9</v>
      </c>
      <c r="B22" s="293" t="s">
        <v>120</v>
      </c>
      <c r="C22" s="15"/>
      <c r="D22" s="294">
        <v>40</v>
      </c>
      <c r="E22" s="294" t="s">
        <v>111</v>
      </c>
      <c r="F22" s="119"/>
      <c r="G22" s="14">
        <v>0</v>
      </c>
      <c r="H22" s="1">
        <f t="shared" si="13"/>
        <v>0</v>
      </c>
      <c r="I22" s="14">
        <v>0</v>
      </c>
      <c r="J22" s="1">
        <f t="shared" si="14"/>
        <v>0</v>
      </c>
      <c r="K22" s="1">
        <f t="shared" si="15"/>
        <v>0</v>
      </c>
      <c r="L22" s="1">
        <f t="shared" si="16"/>
        <v>0</v>
      </c>
      <c r="M22" s="1">
        <f t="shared" si="17"/>
        <v>0</v>
      </c>
      <c r="N22" s="1">
        <f t="shared" si="18"/>
        <v>0</v>
      </c>
      <c r="O22" s="31">
        <f t="shared" si="19"/>
        <v>0</v>
      </c>
    </row>
    <row r="23" spans="1:15" s="10" customFormat="1" ht="42" customHeight="1" thickBot="1" x14ac:dyDescent="0.3">
      <c r="A23" s="152" t="s">
        <v>26</v>
      </c>
      <c r="B23" s="153"/>
      <c r="C23" s="153"/>
      <c r="D23" s="153"/>
      <c r="E23" s="153"/>
      <c r="F23" s="153"/>
      <c r="G23" s="153"/>
      <c r="H23" s="153"/>
      <c r="I23" s="153"/>
      <c r="J23" s="153"/>
      <c r="K23" s="153"/>
      <c r="L23" s="164" t="s">
        <v>27</v>
      </c>
      <c r="M23" s="165"/>
      <c r="N23" s="165"/>
      <c r="O23" s="58">
        <f>SUMIF(G:G,0%,L:L)+SUMIF(G:G,"",L:L)</f>
        <v>0</v>
      </c>
    </row>
    <row r="24" spans="1:15" s="10" customFormat="1" ht="39" customHeight="1" x14ac:dyDescent="0.25">
      <c r="A24" s="136" t="s">
        <v>107</v>
      </c>
      <c r="B24" s="137"/>
      <c r="C24" s="137"/>
      <c r="D24" s="137"/>
      <c r="E24" s="137"/>
      <c r="F24" s="137"/>
      <c r="G24" s="137"/>
      <c r="H24" s="137"/>
      <c r="I24" s="137"/>
      <c r="J24" s="137"/>
      <c r="K24" s="138"/>
      <c r="L24" s="158" t="s">
        <v>28</v>
      </c>
      <c r="M24" s="159"/>
      <c r="N24" s="159"/>
      <c r="O24" s="59">
        <f>SUMIF(G:G,5%,L:L)</f>
        <v>0</v>
      </c>
    </row>
    <row r="25" spans="1:15" s="10" customFormat="1" ht="30" customHeight="1" x14ac:dyDescent="0.25">
      <c r="A25" s="139"/>
      <c r="B25" s="140"/>
      <c r="C25" s="140"/>
      <c r="D25" s="140"/>
      <c r="E25" s="140"/>
      <c r="F25" s="140"/>
      <c r="G25" s="140"/>
      <c r="H25" s="140"/>
      <c r="I25" s="140"/>
      <c r="J25" s="140"/>
      <c r="K25" s="141"/>
      <c r="L25" s="158" t="s">
        <v>29</v>
      </c>
      <c r="M25" s="159"/>
      <c r="N25" s="159"/>
      <c r="O25" s="59">
        <f>SUMIF(G:G,19%,L:L)</f>
        <v>0</v>
      </c>
    </row>
    <row r="26" spans="1:15" s="10" customFormat="1" ht="30" customHeight="1" x14ac:dyDescent="0.25">
      <c r="A26" s="139"/>
      <c r="B26" s="140"/>
      <c r="C26" s="140"/>
      <c r="D26" s="140"/>
      <c r="E26" s="140"/>
      <c r="F26" s="140"/>
      <c r="G26" s="140"/>
      <c r="H26" s="140"/>
      <c r="I26" s="140"/>
      <c r="J26" s="140"/>
      <c r="K26" s="141"/>
      <c r="L26" s="160" t="s">
        <v>22</v>
      </c>
      <c r="M26" s="161"/>
      <c r="N26" s="161"/>
      <c r="O26" s="60">
        <f>SUM(O23:O25)</f>
        <v>0</v>
      </c>
    </row>
    <row r="27" spans="1:15" s="10" customFormat="1" ht="30" customHeight="1" x14ac:dyDescent="0.25">
      <c r="A27" s="139"/>
      <c r="B27" s="140"/>
      <c r="C27" s="140"/>
      <c r="D27" s="140"/>
      <c r="E27" s="140"/>
      <c r="F27" s="140"/>
      <c r="G27" s="140"/>
      <c r="H27" s="140"/>
      <c r="I27" s="140"/>
      <c r="J27" s="140"/>
      <c r="K27" s="141"/>
      <c r="L27" s="162" t="s">
        <v>30</v>
      </c>
      <c r="M27" s="163"/>
      <c r="N27" s="163"/>
      <c r="O27" s="61">
        <f>SUMIF(G:G,5%,M:M)</f>
        <v>0</v>
      </c>
    </row>
    <row r="28" spans="1:15" s="10" customFormat="1" ht="30" customHeight="1" x14ac:dyDescent="0.25">
      <c r="A28" s="139"/>
      <c r="B28" s="140"/>
      <c r="C28" s="140"/>
      <c r="D28" s="140"/>
      <c r="E28" s="140"/>
      <c r="F28" s="140"/>
      <c r="G28" s="140"/>
      <c r="H28" s="140"/>
      <c r="I28" s="140"/>
      <c r="J28" s="140"/>
      <c r="K28" s="141"/>
      <c r="L28" s="162" t="s">
        <v>31</v>
      </c>
      <c r="M28" s="163"/>
      <c r="N28" s="163"/>
      <c r="O28" s="61">
        <f>SUMIF(G:G,19%,M:M)</f>
        <v>0</v>
      </c>
    </row>
    <row r="29" spans="1:15" s="10" customFormat="1" ht="30" customHeight="1" x14ac:dyDescent="0.25">
      <c r="A29" s="139"/>
      <c r="B29" s="140"/>
      <c r="C29" s="140"/>
      <c r="D29" s="140"/>
      <c r="E29" s="140"/>
      <c r="F29" s="140"/>
      <c r="G29" s="140"/>
      <c r="H29" s="140"/>
      <c r="I29" s="140"/>
      <c r="J29" s="140"/>
      <c r="K29" s="141"/>
      <c r="L29" s="160" t="s">
        <v>32</v>
      </c>
      <c r="M29" s="161"/>
      <c r="N29" s="161"/>
      <c r="O29" s="60">
        <f>SUM(O27:O28)</f>
        <v>0</v>
      </c>
    </row>
    <row r="30" spans="1:15" s="10" customFormat="1" ht="30" customHeight="1" x14ac:dyDescent="0.25">
      <c r="A30" s="139"/>
      <c r="B30" s="140"/>
      <c r="C30" s="140"/>
      <c r="D30" s="140"/>
      <c r="E30" s="140"/>
      <c r="F30" s="140"/>
      <c r="G30" s="140"/>
      <c r="H30" s="140"/>
      <c r="I30" s="140"/>
      <c r="J30" s="140"/>
      <c r="K30" s="141"/>
      <c r="L30" s="158" t="s">
        <v>33</v>
      </c>
      <c r="M30" s="159"/>
      <c r="N30" s="159"/>
      <c r="O30" s="59">
        <f>SUMIF(I:I,8%,N:N)</f>
        <v>0</v>
      </c>
    </row>
    <row r="31" spans="1:15" s="10" customFormat="1" ht="37.5" customHeight="1" x14ac:dyDescent="0.25">
      <c r="A31" s="139"/>
      <c r="B31" s="140"/>
      <c r="C31" s="140"/>
      <c r="D31" s="140"/>
      <c r="E31" s="140"/>
      <c r="F31" s="140"/>
      <c r="G31" s="140"/>
      <c r="H31" s="140"/>
      <c r="I31" s="140"/>
      <c r="J31" s="140"/>
      <c r="K31" s="141"/>
      <c r="L31" s="156" t="s">
        <v>34</v>
      </c>
      <c r="M31" s="157"/>
      <c r="N31" s="157"/>
      <c r="O31" s="60">
        <f>SUM(O30)</f>
        <v>0</v>
      </c>
    </row>
    <row r="32" spans="1:15" s="10" customFormat="1" ht="32.25" customHeight="1" thickBot="1" x14ac:dyDescent="0.3">
      <c r="A32" s="142"/>
      <c r="B32" s="143"/>
      <c r="C32" s="143"/>
      <c r="D32" s="143"/>
      <c r="E32" s="143"/>
      <c r="F32" s="143"/>
      <c r="G32" s="143"/>
      <c r="H32" s="143"/>
      <c r="I32" s="143"/>
      <c r="J32" s="143"/>
      <c r="K32" s="144"/>
      <c r="L32" s="154" t="s">
        <v>35</v>
      </c>
      <c r="M32" s="155"/>
      <c r="N32" s="155"/>
      <c r="O32" s="62">
        <f>+O26+O29+O31</f>
        <v>0</v>
      </c>
    </row>
    <row r="34" spans="1:17" ht="50.1" customHeight="1" thickBot="1" x14ac:dyDescent="0.3">
      <c r="B34" s="145"/>
      <c r="C34" s="145"/>
    </row>
    <row r="35" spans="1:17" x14ac:dyDescent="0.25">
      <c r="B35" s="123" t="s">
        <v>36</v>
      </c>
      <c r="C35" s="123"/>
    </row>
    <row r="36" spans="1:17" ht="15" customHeight="1" x14ac:dyDescent="0.25">
      <c r="M36" s="72"/>
      <c r="N36" s="73"/>
      <c r="O36" s="74"/>
    </row>
    <row r="37" spans="1:17" ht="15.75" customHeight="1" x14ac:dyDescent="0.25">
      <c r="M37" s="72"/>
      <c r="N37" s="73"/>
      <c r="O37" s="74"/>
    </row>
    <row r="38" spans="1:17" ht="15" customHeight="1" x14ac:dyDescent="0.25">
      <c r="A38" s="13" t="s">
        <v>37</v>
      </c>
      <c r="M38" s="72"/>
      <c r="N38" s="73"/>
      <c r="O38" s="74"/>
    </row>
    <row r="39" spans="1:17" x14ac:dyDescent="0.25">
      <c r="A39" s="122" t="s">
        <v>38</v>
      </c>
      <c r="B39" s="122"/>
      <c r="C39" s="122"/>
      <c r="D39" s="122"/>
      <c r="E39" s="122"/>
      <c r="F39" s="122"/>
      <c r="G39" s="122"/>
      <c r="H39" s="122"/>
      <c r="I39" s="122"/>
      <c r="J39" s="122"/>
      <c r="K39" s="122"/>
      <c r="L39" s="122"/>
      <c r="M39" s="122"/>
      <c r="N39" s="122"/>
      <c r="O39" s="122"/>
      <c r="P39" s="2"/>
      <c r="Q39" s="2"/>
    </row>
    <row r="40" spans="1:17" ht="15" customHeight="1" x14ac:dyDescent="0.25">
      <c r="A40" s="121" t="s">
        <v>39</v>
      </c>
      <c r="B40" s="121"/>
      <c r="C40" s="121"/>
      <c r="D40" s="121"/>
      <c r="E40" s="121"/>
      <c r="F40" s="121"/>
      <c r="G40" s="121"/>
      <c r="H40" s="121"/>
      <c r="I40" s="121"/>
      <c r="J40" s="121"/>
      <c r="K40" s="121"/>
      <c r="L40" s="121"/>
      <c r="M40" s="121"/>
      <c r="N40" s="121"/>
      <c r="O40" s="121"/>
      <c r="P40" s="63"/>
      <c r="Q40" s="63"/>
    </row>
    <row r="41" spans="1:17" x14ac:dyDescent="0.25">
      <c r="A41" s="120" t="s">
        <v>40</v>
      </c>
      <c r="B41" s="120"/>
      <c r="C41" s="120"/>
      <c r="D41" s="120"/>
      <c r="E41" s="120"/>
      <c r="F41" s="120"/>
      <c r="G41" s="120"/>
      <c r="H41" s="120"/>
      <c r="I41" s="120"/>
      <c r="J41" s="120"/>
      <c r="K41" s="120"/>
      <c r="L41" s="120"/>
      <c r="M41" s="120"/>
      <c r="N41" s="120"/>
      <c r="O41" s="120"/>
      <c r="P41" s="5"/>
      <c r="Q41" s="5"/>
    </row>
    <row r="42" spans="1:17" x14ac:dyDescent="0.25">
      <c r="A42" s="120" t="s">
        <v>41</v>
      </c>
      <c r="B42" s="120"/>
      <c r="C42" s="120"/>
      <c r="D42" s="120"/>
      <c r="E42" s="120"/>
      <c r="F42" s="120"/>
      <c r="G42" s="120"/>
      <c r="H42" s="120"/>
      <c r="I42" s="120"/>
      <c r="J42" s="120"/>
      <c r="K42" s="120"/>
      <c r="L42" s="120"/>
      <c r="M42" s="120"/>
      <c r="N42" s="120"/>
      <c r="O42" s="120"/>
      <c r="P42" s="5"/>
      <c r="Q42" s="5"/>
    </row>
    <row r="43" spans="1:17" x14ac:dyDescent="0.25">
      <c r="K43" s="2"/>
      <c r="L43" s="2"/>
      <c r="M43" s="2"/>
      <c r="N43" s="2"/>
    </row>
    <row r="85" spans="11:15" s="2" customFormat="1" x14ac:dyDescent="0.25">
      <c r="K85" s="4"/>
      <c r="L85" s="4"/>
      <c r="M85" s="4"/>
      <c r="N85" s="4"/>
      <c r="O85" s="4"/>
    </row>
    <row r="86" spans="11:15" s="2" customFormat="1" x14ac:dyDescent="0.25">
      <c r="K86" s="4"/>
      <c r="L86" s="4"/>
      <c r="M86" s="4"/>
      <c r="N86" s="4"/>
      <c r="O86" s="4"/>
    </row>
    <row r="87" spans="11:15" s="2" customFormat="1" x14ac:dyDescent="0.25">
      <c r="K87" s="4"/>
      <c r="L87" s="4"/>
      <c r="M87" s="4"/>
      <c r="N87" s="4"/>
      <c r="O87" s="4"/>
    </row>
    <row r="88" spans="11:15" s="2" customFormat="1" x14ac:dyDescent="0.25">
      <c r="K88" s="4"/>
      <c r="L88" s="4"/>
      <c r="M88" s="4"/>
      <c r="N88" s="4"/>
      <c r="O88" s="4"/>
    </row>
  </sheetData>
  <sheetProtection algorithmName="SHA-512" hashValue="RDrmACMqFl2sr1xShUJwf8R2wRdHUbWxICttr/XUYXE8b/TO0ezMOtWltGAhoAlLlzVYQVoKf38YEQ3gGTBPSQ==" saltValue="XAYVPT4vEwXb94xG4ab/TQ==" spinCount="100000" sheet="1" selectLockedCells="1"/>
  <mergeCells count="35">
    <mergeCell ref="L27:N27"/>
    <mergeCell ref="L26:N26"/>
    <mergeCell ref="L25:N25"/>
    <mergeCell ref="L24:N24"/>
    <mergeCell ref="L23:N23"/>
    <mergeCell ref="L32:N32"/>
    <mergeCell ref="L31:N31"/>
    <mergeCell ref="L30:N30"/>
    <mergeCell ref="L29:N29"/>
    <mergeCell ref="L28:N28"/>
    <mergeCell ref="A24:K32"/>
    <mergeCell ref="F9:I9"/>
    <mergeCell ref="B34:C34"/>
    <mergeCell ref="A9:B11"/>
    <mergeCell ref="D9:E9"/>
    <mergeCell ref="D11:E11"/>
    <mergeCell ref="A23:K23"/>
    <mergeCell ref="M11:N11"/>
    <mergeCell ref="M9:N9"/>
    <mergeCell ref="K9:L9"/>
    <mergeCell ref="K11:L11"/>
    <mergeCell ref="F11:I11"/>
    <mergeCell ref="A2:A5"/>
    <mergeCell ref="B2:M2"/>
    <mergeCell ref="N2:O2"/>
    <mergeCell ref="B3:M3"/>
    <mergeCell ref="N3:O3"/>
    <mergeCell ref="B4:M5"/>
    <mergeCell ref="N4:O4"/>
    <mergeCell ref="N5:O5"/>
    <mergeCell ref="A42:O42"/>
    <mergeCell ref="A41:O41"/>
    <mergeCell ref="A40:O40"/>
    <mergeCell ref="A39:O39"/>
    <mergeCell ref="B35:C3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G14:G22</xm:sqref>
        </x14:dataValidation>
        <x14:dataValidation type="list" allowBlank="1" showInputMessage="1" showErrorMessage="1" xr:uid="{00000000-0002-0000-0000-000008000000}">
          <x14:formula1>
            <xm:f>Cálculos!$F$7:$F$8</xm:f>
          </x14:formula1>
          <xm:sqref>I14:I22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FELIPE GARNICA HERNANDEZ</cp:lastModifiedBy>
  <cp:revision/>
  <cp:lastPrinted>2024-07-22T22:04:40Z</cp:lastPrinted>
  <dcterms:created xsi:type="dcterms:W3CDTF">2017-04-28T13:22:52Z</dcterms:created>
  <dcterms:modified xsi:type="dcterms:W3CDTF">2025-08-22T21:34:15Z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