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kysalcedo_ucundinamarca_edu_co/Documents/kyunary/Documentos/2025/27. F-CD-296-2025/DOCUMENTOS DE PUBLICACIÓN CONTRATACIÓN DIRECTA/"/>
    </mc:Choice>
  </mc:AlternateContent>
  <xr:revisionPtr revIDLastSave="99" documentId="13_ncr:1_{F325527D-AE3E-4150-8C66-BA9D114568FD}" xr6:coauthVersionLast="47" xr6:coauthVersionMax="47" xr10:uidLastSave="{50B433BF-3CD7-4EF4-926B-113B391F7CE6}"/>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1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F22" i="3"/>
  <c r="J22" i="3" s="1"/>
  <c r="F23" i="3"/>
  <c r="H23" i="3" s="1"/>
  <c r="O17" i="7"/>
  <c r="O16" i="7"/>
  <c r="L14" i="7"/>
  <c r="M14" i="7" s="1"/>
  <c r="O20" i="7" s="1"/>
  <c r="J14" i="7"/>
  <c r="H14" i="7"/>
  <c r="K16" i="3" l="1"/>
  <c r="J20" i="3"/>
  <c r="J17" i="3"/>
  <c r="H20" i="3"/>
  <c r="H17" i="3"/>
  <c r="J18" i="3"/>
  <c r="O18" i="3" s="1"/>
  <c r="L19" i="3"/>
  <c r="O19" i="3" s="1"/>
  <c r="L16" i="3"/>
  <c r="O16" i="3" s="1"/>
  <c r="L15" i="3"/>
  <c r="H15" i="3"/>
  <c r="J21" i="3"/>
  <c r="H21" i="3"/>
  <c r="H22" i="3"/>
  <c r="J23" i="3"/>
  <c r="L23" i="3"/>
  <c r="L22" i="3"/>
  <c r="O15" i="7"/>
  <c r="O18" i="7" s="1"/>
  <c r="K14" i="7"/>
  <c r="O21" i="7"/>
  <c r="O22" i="7"/>
  <c r="O23" i="7" s="1"/>
  <c r="N14" i="7"/>
  <c r="O14" i="7" s="1"/>
  <c r="O20" i="3" l="1"/>
  <c r="K20" i="3"/>
  <c r="O17" i="3"/>
  <c r="K18" i="3"/>
  <c r="K17" i="3"/>
  <c r="O21" i="3"/>
  <c r="K15" i="3"/>
  <c r="O15" i="3"/>
  <c r="K21" i="3"/>
  <c r="K22" i="3"/>
  <c r="O23" i="3"/>
  <c r="K23" i="3"/>
  <c r="O22" i="3"/>
  <c r="O2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<sst xmlns="http://schemas.openxmlformats.org/spreadsheetml/2006/main" count="255" uniqueCount="113">
  <si>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</si>
  <si>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</si>
  <si>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</si>
  <si>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</si>
  <si>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</si>
  <si>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</si>
  <si>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</si>
  <si>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</si>
  <si>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</si>
  <si>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</si>
  <si>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</si>
  <si>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</si>
  <si>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</si>
  <si>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</si>
  <si>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</si>
  <si>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</si>
  <si>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</si>
  <si>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</si>
  <si>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</si>
  <si>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</si>
  <si>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</si>
  <si>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</si>
  <si>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</si>
  <si>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</si>
  <si>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</si>
  <si>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</si>
  <si>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</si>
  <si>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</si>
  <si>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</si>
  <si>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</si>
  <si>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</si>
  <si>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</si>
  <si>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</si>
  <si>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</si>
  <si>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</si>
  <si>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</si>
  <si>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</si>
  <si>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</si>
  <si>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</si>
  <si>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</si>
  <si>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</si>
  <si>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</si>
  <si>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</si>
  <si>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</si>
  <si>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</si>
  <si>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</si>
  <si>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</si>
  <si>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</si>
  <si>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</si>
  <si>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</si>
  <si>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</si>
  <si>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</si>
  <si>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</si>
  <si>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</si>
  <si>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</si>
  <si>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</si>
  <si>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</si>
  <si>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</si>
  <si>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</si>
  <si>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</si>
  <si>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</si>
  <si>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</si>
  <si>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</si>
  <si>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</si>
  <si>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</si>
  <si>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</si>
  <si>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</si>
  <si>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</si>
  <si>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</si>
  <si>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</si>
  <si>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</si>
  <si>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</si>
  <si>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</si>
  <si>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</si>
  <si>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</si>
  <si>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</si>
  <si>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</si>
  <si>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</si>
  <si>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</si>
  <si>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</si>
  <si>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</si>
  <si>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</si>
  <si>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</si>
  <si>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</si>
  <si>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</si>
  <si>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</si>
  <si>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</si>
  <si>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</si>
  <si>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</si>
  <si>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</si>
  <si>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</si>
  <si>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</si>
  <si>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</si>
  <si>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</si>
  <si>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</si>
  <si>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</si>
  <si>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</si>
  <si>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</si>
  <si>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</si>
  <si>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</si>
  <si>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</si>
  <si>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</si>
  <si>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</si>
  <si>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</si>
  <si>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</si>
  <si>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</si>
  <si>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</si>
  <si>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</si>
  <si>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</si>
  <si>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</si>
  <si>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</si>
  <si>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GAMS Renovación del mantenimiento anual, uso para 100 usuarios, idioma en Español, entrega electrónica. Incluye Capacitación en el uso del software para hasta 15 personas de la Universidad.</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</si>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</sst>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82.5" customHeight="1" thickBot="1" x14ac:dyDescent="0.3">
      <c r="A14" s="30">
        <v>1</v>
      </c>
      <c r="B14" s="293" t="s">
        <v>111</v>
      </c>
      <c r="C14" s="15"/>
      <c r="D14" s="293">
        <v>1</v>
      </c>
      <c r="E14" s="293" t="s">
        <v>112</v>
      </c>
      <c r="F14" s="119"/>
      <c r="G14" s="14">
        <v>0</v>
      </c>
      <c r="H14" s="1">
        <f>+ROUND(F14*G14,0)</f>
        <v>0</v>
      </c>
      <c r="I14" s="14">
        <v>0</v>
      </c>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42" customHeight="1" thickBot="1" x14ac:dyDescent="0.3">
      <c r="A15" s="152" t="s">
        <v>26</v>
      </c>
      <c r="B15" s="153"/>
      <c r="C15" s="153"/>
      <c r="D15" s="153"/>
      <c r="E15" s="153"/>
      <c r="F15" s="153"/>
      <c r="G15" s="153"/>
      <c r="H15" s="153"/>
      <c r="I15" s="153"/>
      <c r="J15" s="153"/>
      <c r="K15" s="153"/>
      <c r="L15" s="164" t="s">
        <v>27</v>
      </c>
      <c r="M15" s="165"/>
      <c r="N15" s="165"/>
      <c r="O15" s="58">
        <f>SUMIF(G:G,0%,L:L)+SUMIF(G:G,"",L:L)</f>
        <v>0</v>
      </c>
    </row>
    <row r="16" spans="1:15" s="10" customFormat="1" ht="39" customHeight="1" x14ac:dyDescent="0.25">
      <c r="A16" s="136" t="s">
        <v>107</v>
      </c>
      <c r="B16" s="137"/>
      <c r="C16" s="137"/>
      <c r="D16" s="137"/>
      <c r="E16" s="137"/>
      <c r="F16" s="137"/>
      <c r="G16" s="137"/>
      <c r="H16" s="137"/>
      <c r="I16" s="137"/>
      <c r="J16" s="137"/>
      <c r="K16" s="138"/>
      <c r="L16" s="158" t="s">
        <v>28</v>
      </c>
      <c r="M16" s="159"/>
      <c r="N16" s="159"/>
      <c r="O16" s="59">
        <f>SUMIF(G:G,5%,L:L)</f>
        <v>0</v>
      </c>
    </row>
    <row r="17" spans="1:17" s="10" customFormat="1" ht="30" customHeight="1" x14ac:dyDescent="0.25">
      <c r="A17" s="139"/>
      <c r="B17" s="140"/>
      <c r="C17" s="140"/>
      <c r="D17" s="140"/>
      <c r="E17" s="140"/>
      <c r="F17" s="140"/>
      <c r="G17" s="140"/>
      <c r="H17" s="140"/>
      <c r="I17" s="140"/>
      <c r="J17" s="140"/>
      <c r="K17" s="141"/>
      <c r="L17" s="158" t="s">
        <v>29</v>
      </c>
      <c r="M17" s="159"/>
      <c r="N17" s="159"/>
      <c r="O17" s="59">
        <f>SUMIF(G:G,19%,L:L)</f>
        <v>0</v>
      </c>
    </row>
    <row r="18" spans="1:17" s="10" customFormat="1" ht="30" customHeight="1" x14ac:dyDescent="0.25">
      <c r="A18" s="139"/>
      <c r="B18" s="140"/>
      <c r="C18" s="140"/>
      <c r="D18" s="140"/>
      <c r="E18" s="140"/>
      <c r="F18" s="140"/>
      <c r="G18" s="140"/>
      <c r="H18" s="140"/>
      <c r="I18" s="140"/>
      <c r="J18" s="140"/>
      <c r="K18" s="141"/>
      <c r="L18" s="160" t="s">
        <v>22</v>
      </c>
      <c r="M18" s="161"/>
      <c r="N18" s="161"/>
      <c r="O18" s="60">
        <f>SUM(O15:O17)</f>
        <v>0</v>
      </c>
    </row>
    <row r="19" spans="1:17" s="10" customFormat="1" ht="30" customHeight="1" x14ac:dyDescent="0.25">
      <c r="A19" s="139"/>
      <c r="B19" s="140"/>
      <c r="C19" s="140"/>
      <c r="D19" s="140"/>
      <c r="E19" s="140"/>
      <c r="F19" s="140"/>
      <c r="G19" s="140"/>
      <c r="H19" s="140"/>
      <c r="I19" s="140"/>
      <c r="J19" s="140"/>
      <c r="K19" s="141"/>
      <c r="L19" s="162" t="s">
        <v>30</v>
      </c>
      <c r="M19" s="163"/>
      <c r="N19" s="163"/>
      <c r="O19" s="61">
        <f>SUMIF(G:G,5%,M:M)</f>
        <v>0</v>
      </c>
    </row>
    <row r="20" spans="1:17" s="10" customFormat="1" ht="30" customHeight="1" x14ac:dyDescent="0.25">
      <c r="A20" s="139"/>
      <c r="B20" s="140"/>
      <c r="C20" s="140"/>
      <c r="D20" s="140"/>
      <c r="E20" s="140"/>
      <c r="F20" s="140"/>
      <c r="G20" s="140"/>
      <c r="H20" s="140"/>
      <c r="I20" s="140"/>
      <c r="J20" s="140"/>
      <c r="K20" s="141"/>
      <c r="L20" s="162" t="s">
        <v>31</v>
      </c>
      <c r="M20" s="163"/>
      <c r="N20" s="163"/>
      <c r="O20" s="61">
        <f>SUMIF(G:G,19%,M:M)</f>
        <v>0</v>
      </c>
    </row>
    <row r="21" spans="1:17" s="10" customFormat="1" ht="30" customHeight="1" x14ac:dyDescent="0.25">
      <c r="A21" s="139"/>
      <c r="B21" s="140"/>
      <c r="C21" s="140"/>
      <c r="D21" s="140"/>
      <c r="E21" s="140"/>
      <c r="F21" s="140"/>
      <c r="G21" s="140"/>
      <c r="H21" s="140"/>
      <c r="I21" s="140"/>
      <c r="J21" s="140"/>
      <c r="K21" s="141"/>
      <c r="L21" s="160" t="s">
        <v>32</v>
      </c>
      <c r="M21" s="161"/>
      <c r="N21" s="161"/>
      <c r="O21" s="60">
        <f>SUM(O19:O20)</f>
        <v>0</v>
      </c>
    </row>
    <row r="22" spans="1:17" s="10" customFormat="1" ht="30" customHeight="1" x14ac:dyDescent="0.25">
      <c r="A22" s="139"/>
      <c r="B22" s="140"/>
      <c r="C22" s="140"/>
      <c r="D22" s="140"/>
      <c r="E22" s="140"/>
      <c r="F22" s="140"/>
      <c r="G22" s="140"/>
      <c r="H22" s="140"/>
      <c r="I22" s="140"/>
      <c r="J22" s="140"/>
      <c r="K22" s="141"/>
      <c r="L22" s="158" t="s">
        <v>33</v>
      </c>
      <c r="M22" s="159"/>
      <c r="N22" s="159"/>
      <c r="O22" s="59">
        <f>SUMIF(I:I,8%,N:N)</f>
        <v>0</v>
      </c>
    </row>
    <row r="23" spans="1:17" s="10" customFormat="1" ht="37.5" customHeight="1" x14ac:dyDescent="0.25">
      <c r="A23" s="139"/>
      <c r="B23" s="140"/>
      <c r="C23" s="140"/>
      <c r="D23" s="140"/>
      <c r="E23" s="140"/>
      <c r="F23" s="140"/>
      <c r="G23" s="140"/>
      <c r="H23" s="140"/>
      <c r="I23" s="140"/>
      <c r="J23" s="140"/>
      <c r="K23" s="141"/>
      <c r="L23" s="156" t="s">
        <v>34</v>
      </c>
      <c r="M23" s="157"/>
      <c r="N23" s="157"/>
      <c r="O23" s="60">
        <f>SUM(O22)</f>
        <v>0</v>
      </c>
    </row>
    <row r="24" spans="1:17" s="10" customFormat="1" ht="32.25" customHeight="1" thickBot="1" x14ac:dyDescent="0.3">
      <c r="A24" s="142"/>
      <c r="B24" s="143"/>
      <c r="C24" s="143"/>
      <c r="D24" s="143"/>
      <c r="E24" s="143"/>
      <c r="F24" s="143"/>
      <c r="G24" s="143"/>
      <c r="H24" s="143"/>
      <c r="I24" s="143"/>
      <c r="J24" s="143"/>
      <c r="K24" s="144"/>
      <c r="L24" s="154" t="s">
        <v>35</v>
      </c>
      <c r="M24" s="155"/>
      <c r="N24" s="155"/>
      <c r="O24" s="62">
        <f>+O18+O21+O23</f>
        <v>0</v>
      </c>
    </row>
    <row r="26" spans="1:17" ht="50.1" customHeight="1" thickBot="1" x14ac:dyDescent="0.3">
      <c r="B26" s="145"/>
      <c r="C26" s="145"/>
    </row>
    <row r="27" spans="1:17" x14ac:dyDescent="0.25">
      <c r="B27" s="123" t="s">
        <v>36</v>
      </c>
      <c r="C27" s="123"/>
    </row>
    <row r="28" spans="1:17" ht="15" customHeight="1" x14ac:dyDescent="0.25">
      <c r="M28" s="72"/>
      <c r="N28" s="73"/>
      <c r="O28" s="74"/>
    </row>
    <row r="29" spans="1:17" ht="15.75" customHeight="1" x14ac:dyDescent="0.25">
      <c r="M29" s="72"/>
      <c r="N29" s="73"/>
      <c r="O29" s="74"/>
    </row>
    <row r="30" spans="1:17" ht="15" customHeight="1" x14ac:dyDescent="0.25">
      <c r="A30" s="13" t="s">
        <v>37</v>
      </c>
      <c r="M30" s="72"/>
      <c r="N30" s="73"/>
      <c r="O30" s="74"/>
    </row>
    <row r="31" spans="1:17" x14ac:dyDescent="0.25">
      <c r="A31" s="122" t="s">
        <v>38</v>
      </c>
      <c r="B31" s="122"/>
      <c r="C31" s="122"/>
      <c r="D31" s="122"/>
      <c r="E31" s="122"/>
      <c r="F31" s="122"/>
      <c r="G31" s="122"/>
      <c r="H31" s="122"/>
      <c r="I31" s="122"/>
      <c r="J31" s="122"/>
      <c r="K31" s="122"/>
      <c r="L31" s="122"/>
      <c r="M31" s="122"/>
      <c r="N31" s="122"/>
      <c r="O31" s="122"/>
      <c r="P31" s="2"/>
      <c r="Q31" s="2"/>
    </row>
    <row r="32" spans="1:17" ht="15" customHeight="1" x14ac:dyDescent="0.25">
      <c r="A32" s="121" t="s">
        <v>39</v>
      </c>
      <c r="B32" s="121"/>
      <c r="C32" s="121"/>
      <c r="D32" s="121"/>
      <c r="E32" s="121"/>
      <c r="F32" s="121"/>
      <c r="G32" s="121"/>
      <c r="H32" s="121"/>
      <c r="I32" s="121"/>
      <c r="J32" s="121"/>
      <c r="K32" s="121"/>
      <c r="L32" s="121"/>
      <c r="M32" s="121"/>
      <c r="N32" s="121"/>
      <c r="O32" s="121"/>
      <c r="P32" s="63"/>
      <c r="Q32" s="63"/>
    </row>
    <row r="33" spans="1:17" x14ac:dyDescent="0.25">
      <c r="A33" s="120" t="s">
        <v>40</v>
      </c>
      <c r="B33" s="120"/>
      <c r="C33" s="120"/>
      <c r="D33" s="120"/>
      <c r="E33" s="120"/>
      <c r="F33" s="120"/>
      <c r="G33" s="120"/>
      <c r="H33" s="120"/>
      <c r="I33" s="120"/>
      <c r="J33" s="120"/>
      <c r="K33" s="120"/>
      <c r="L33" s="120"/>
      <c r="M33" s="120"/>
      <c r="N33" s="120"/>
      <c r="O33" s="120"/>
      <c r="P33" s="5"/>
      <c r="Q33" s="5"/>
    </row>
    <row r="34" spans="1:17" x14ac:dyDescent="0.25">
      <c r="A34" s="120" t="s">
        <v>41</v>
      </c>
      <c r="B34" s="120"/>
      <c r="C34" s="120"/>
      <c r="D34" s="120"/>
      <c r="E34" s="120"/>
      <c r="F34" s="120"/>
      <c r="G34" s="120"/>
      <c r="H34" s="120"/>
      <c r="I34" s="120"/>
      <c r="J34" s="120"/>
      <c r="K34" s="120"/>
      <c r="L34" s="120"/>
      <c r="M34" s="120"/>
      <c r="N34" s="120"/>
      <c r="O34" s="120"/>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1v0rRxN2Qpk7Q0CYpJIx2YhbpVbJxEbMymJQEUsxwpjoeIWA/kLTUza+i48soFWGQ4rb/LhJR40AhqQlVeoA/w==" saltValue="e1qIQuMLPXZbK/aQMN9zLw=="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2025-07-31T21:54:01Z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