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PRODRIGUEZPULGARIN/CONTRATACION 2025/F-CD-295 DE 2025/DOCUMENTOS DE PUBLICACIÓN CONTRATACIÓN DIRECTA/"/>
    </mc:Choice>
  </mc:AlternateContent>
  <xr:revisionPtr revIDLastSave="45" documentId="13_ncr:1_{DAB10247-ED3B-4FD8-96D6-4EE72511548C}" xr6:coauthVersionLast="47" xr6:coauthVersionMax="47" xr10:uidLastSave="{9FB62171-54E0-4384-AB8C-C009772DE190}"/>
  <bookViews>
    <workbookView xWindow="-120" yWindow="-120" windowWidth="20730" windowHeight="1104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7" l="1"/>
  <c r="A20" i="7" s="1"/>
  <c r="A16" i="7"/>
  <c r="A17" i="7"/>
  <c r="A18" i="7"/>
  <c r="A15" i="7"/>
  <c r="L19" i="7"/>
  <c r="N18" i="7"/>
  <c r="L15" i="7"/>
  <c r="N15" i="7" s="1"/>
  <c r="L16" i="7"/>
  <c r="L17" i="7"/>
  <c r="N17" i="7" s="1"/>
  <c r="L18" i="7"/>
  <c r="M18" i="7" s="1"/>
  <c r="L20" i="7"/>
  <c r="N20" i="7" s="1"/>
  <c r="K15" i="7"/>
  <c r="K20" i="7"/>
  <c r="J15" i="7"/>
  <c r="J16" i="7"/>
  <c r="J17" i="7"/>
  <c r="J18" i="7"/>
  <c r="K18" i="7" s="1"/>
  <c r="J20" i="7"/>
  <c r="H15" i="7"/>
  <c r="H16" i="7"/>
  <c r="K16" i="7" s="1"/>
  <c r="H17" i="7"/>
  <c r="K17" i="7" s="1"/>
  <c r="H18" i="7"/>
  <c r="H20" i="7"/>
  <c r="O25" i="7"/>
  <c r="M17" i="7" l="1"/>
  <c r="O17" i="7" s="1"/>
  <c r="O18" i="7"/>
  <c r="M20" i="7"/>
  <c r="O20" i="7" s="1"/>
  <c r="N16" i="7"/>
  <c r="O16" i="7" s="1"/>
  <c r="M16" i="7"/>
  <c r="M15" i="7"/>
  <c r="O15" i="7" s="1"/>
  <c r="O22" i="7"/>
  <c r="L14" i="7"/>
  <c r="M14" i="7" s="1"/>
  <c r="O26" i="7" s="1"/>
  <c r="J14" i="7"/>
  <c r="H14" i="7"/>
  <c r="O23" i="7" l="1"/>
  <c r="O21" i="7"/>
  <c r="K14" i="7"/>
  <c r="O27" i="7"/>
  <c r="O28" i="7"/>
  <c r="O29" i="7" s="1"/>
  <c r="N14" i="7"/>
  <c r="O14" i="7" s="1"/>
  <c r="O24" i="7" l="1"/>
  <c r="O30" i="7" s="1"/>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<sst xmlns="http://schemas.openxmlformats.org/spreadsheetml/2006/main" count="110" uniqueCount="89">
  <si>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</si>
  <si>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</si>
  <si>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</si>
  <si>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</si>
  <si>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</si>
  <si>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</si>
  <si>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</si>
  <si>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</si>
  <si>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</si>
  <si>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</si>
  <si>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</si>
  <si>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</si>
  <si>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</si>
  <si>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</si>
  <si>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</si>
  <si>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</si>
  <si>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</si>
  <si>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</si>
  <si>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</si>
  <si>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</si>
  <si>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</si>
  <si>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</si>
  <si>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</si>
  <si>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</si>
  <si>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</si>
  <si>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</si>
  <si>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</si>
  <si>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</si>
  <si>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</si>
  <si>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</si>
  <si>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</si>
  <si>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</si>
  <si>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</si>
  <si>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</si>
  <si>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</si>
  <si>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</si>
  <si>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</si>
  <si>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</si>
  <si>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</si>
  <si>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</si>
  <si>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</si>
  <si>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</si>
  <si>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</si>
  <si>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</si>
  <si>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</si>
  <si>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</si>
  <si>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</si>
  <si>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</si>
  <si>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</si>
  <si>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</si>
  <si>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</si>
  <si>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</si>
  <si>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</si>
  <si>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</si>
  <si>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</si>
  <si>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</si>
  <si>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</si>
  <si>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</si>
  <si>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</si>
  <si>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</si>
  <si>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</si>
  <si>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</si>
  <si>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</si>
  <si>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</si>
  <si>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</si>
  <si>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</si>
  <si>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</si>
  <si>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</si>
  <si>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</si>
  <si>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</si>
  <si>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</si>
  <si>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</si>
  <si>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</si>
  <si>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</si>
  <si>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</si>
  <si>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</si>
  <si>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</si>
  <si>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</si>
  <si>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</si>
  <si>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</si>
  <si>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</si>
  <si>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</si>
  <si>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PUESTOS PARA LABORATORIODIMENSIONES (L * A * H) en cm 130 X 65 X 90 COMPUESTO POR: • Superficie fabricada en resina acrílica color blanco con reengruece (12+30 mm)• Estructura metálica en acero CR con acabado en pintura electrostática de 1 1/2"• Niveladores en polipropileno de alto impacto.</t>
  </si>
  <si>
    <t>PUESTOS PARA LABORATORIODIMENSIONES (L * A * H) en cm 150 X 60 X 90 COMPUESTO POR: • Superficie fabricada en resina acrílica color blanco con reengruece (12+30 mm)• Estructura metálica en acero CR con acabado en pintura electrostática de 1 1/2"• Niveladores en polipropileno de alto impacto.</t>
  </si>
  <si>
    <t>MUEBLE PARA FUNCIONARIODIMENSIONES (L * A * H) en cm 140 X 60 X 75 COMPUESTO POR: • Superficie de trabajo en aglomerado (30mm espesor enchapada por ambas caras superiores con laminado de alta presión termo fundida de alto tráfico F8 y borde rígido en PVC de 2mm) • Bandeja inferior porta cables para conectividad estructura rectangular 10cm de ancho• Grommet manual superior para con tapa abatible para conexión de equipos (rectangular)• Faldón frontal interno flotado (lamina de aglomerado de 18mm formica en ambas caras, bocel rígido 2mm en contorno• Estructura metálica en acero CR con acabado en pintura electrostática de 1 1/2"• Niveladores en polipropileno de alto impacto.</t>
  </si>
  <si>
    <t>MUEBLE DE LAVADODimensiones (L * A * H) en cm 130 X 65 X 90 compuesto por: • Superficie fabricada en resina acrílica color blanco con reengruece (12+30 mm)• Poceta con dimensiones (L * A * H) en cm 40 x 30 x 25 en Acero inoxidable 304 calibre 18• Estructura metálica en acero CR con acabado en pintura electrostática de 1 1/2"• Niveladores en polipropileno de alto impacto</t>
  </si>
  <si>
    <t>ARMARIO ARCHIVODIMENSIONES (L * A * H) en cm 100 X 50 X 180 COMPUESTO POR: • Fabricado en aglomerado RH 18mm• Con cinco (5) entrepaños graduables• Puertas con bisagras de cierre lento sistema tipo "U" (frente en PVC -enchapado en laminado termo fundida – superficies en F8 cara externa y F6 caras inferior e interior)• Rodachinas en nylon para piso duro</t>
  </si>
  <si>
    <t>SILLA MEDIANA PARA ESCRITORIO Espaldar medio, ajustable de contacto permanente asiento resistente en polipropileno graduable en altura y profundidad. • Tapizado en espuma de alta densidad recubierto paño tipo malla o cuero-tex. (espesor aproximado 8cm, Color a elegir)• Base cromada de 60cm de diámetro.• Rodachinas en nylon para piso duro• Brazo en polipropileno (altura graduable – cuatro bloqueos, color a elegir)• Anchura 400 - 450 mm - Altura 250 - 300 mm - Ajuste en altura 150 - 50mm.• Respaldar alto que permite apoyo lumbar y regulable en inclinación hacia atrás 15º (Anchura 300 - 350mm - Altura 450 - 500 mm)</t>
  </si>
  <si>
    <t>BUTACO PARA LABORATORIO ESTÁNDAREstructura en acero con pintura electroestática. Asiento inyectado en poliuretano con piel integral de alto impacto columna a gas de altura graduable. Deslizadores o ruedas aro descansa pies en nylon. El asiento responderá a las características siguientes: Regulable en altura (en posición sentado) margen ajuste entre 380 y 500mm. (Anchura entre 400-450mm. Profundidad entre 380 y 420mm. Acolchado de 20mm.Recubierto con tela flexible y transpirable. Borde anterior inclinado (gran radio de inclinación).La elección del respaldo se hará en función de los existentes en el mercado, respaldos altos y/o respaldos bajos. Un respaldo bajo debe ser regulable en altura e inclinación y conseguir el correcto apoyo de las vértebras lumbares. Las dimensiones serán: ¿ Anchura400 - 450 mm. ¿ Altura 250 - 300 mm. ¿ Ajuste en altura de 150 - 250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</si>
</sst>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topLeftCell="A15" zoomScale="70" zoomScaleNormal="70" zoomScaleSheetLayoutView="70" zoomScalePageLayoutView="55" workbookViewId="0">
      <selection activeCell="F18" sqref="F18"/>
    </sheetView>
  </sheetViews>
  <sheetFormatPr baseColWidth="10" defaultColWidth="11.42578125" defaultRowHeight="15" x14ac:dyDescent="0.25"/>
  <cols>
    <col min="1" max="1" width="10.42578125" style="2" customWidth="1"/>
    <col min="2" max="2" width="87.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2" width="17.5703125" style="4" bestFit="1" customWidth="1"/>
    <col min="13" max="13" width="16.7109375" style="4" customWidth="1"/>
    <col min="14" max="14" width="14.7109375" style="4" customWidth="1"/>
    <col min="15" max="15" width="22" style="4" bestFit="1"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2.25" customHeight="1" x14ac:dyDescent="0.25">
      <c r="A14" s="27">
        <v>1</v>
      </c>
      <c r="B14" s="29" t="s">
        <v>82</v>
      </c>
      <c r="C14" s="13"/>
      <c r="D14" s="10">
        <v>15</v>
      </c>
      <c r="E14" s="14" t="s">
        <v>81</v>
      </c>
      <c r="F14" s="59"/>
      <c r="G14" s="12">
        <v>0</v>
      </c>
      <c r="H14" s="1">
        <f>+ROUND(F14*G14,0)</f>
        <v>0</v>
      </c>
      <c r="I14" s="12">
        <v>0</v>
      </c>
      <c r="J14" s="1">
        <f t="shared" ref="J14:J20" si="0">ROUND(F14*I14,0)</f>
        <v>0</v>
      </c>
      <c r="K14" s="1">
        <f t="shared" ref="K14:K20" si="1">ROUND(F14+H14+J14,0)</f>
        <v>0</v>
      </c>
      <c r="L14" s="1">
        <f t="shared" ref="L14:L20" si="2">ROUND(F14*D14,0)</f>
        <v>0</v>
      </c>
      <c r="M14" s="1">
        <f t="shared" ref="M14:M20" si="3">ROUND(L14*G14,0)</f>
        <v>0</v>
      </c>
      <c r="N14" s="1">
        <f t="shared" ref="N14:N20" si="4">ROUND(L14*I14,0)</f>
        <v>0</v>
      </c>
      <c r="O14" s="28">
        <f t="shared" ref="O14:O20" si="5">ROUND(L14+N14+M14,0)</f>
        <v>0</v>
      </c>
    </row>
    <row r="15" spans="1:15" s="9" customFormat="1" ht="92.25" customHeight="1" x14ac:dyDescent="0.25">
      <c r="A15" s="27">
        <f>1+A14</f>
        <v>2</v>
      </c>
      <c r="B15" s="29" t="s">
        <v>83</v>
      </c>
      <c r="C15" s="13"/>
      <c r="D15" s="10">
        <v>5</v>
      </c>
      <c r="E15" s="14" t="s">
        <v>81</v>
      </c>
      <c r="F15" s="59"/>
      <c r="G15" s="12">
        <v>0</v>
      </c>
      <c r="H15" s="1">
        <f t="shared" ref="H15:H20" si="6">+ROUND(F15*G15,0)</f>
        <v>0</v>
      </c>
      <c r="I15" s="12">
        <v>0</v>
      </c>
      <c r="J15" s="1">
        <f t="shared" si="0"/>
        <v>0</v>
      </c>
      <c r="K15" s="1">
        <f t="shared" si="1"/>
        <v>0</v>
      </c>
      <c r="L15" s="1">
        <f t="shared" si="2"/>
        <v>0</v>
      </c>
      <c r="M15" s="1">
        <f t="shared" si="3"/>
        <v>0</v>
      </c>
      <c r="N15" s="1">
        <f t="shared" si="4"/>
        <v>0</v>
      </c>
      <c r="O15" s="28">
        <f t="shared" si="5"/>
        <v>0</v>
      </c>
    </row>
    <row r="16" spans="1:15" s="9" customFormat="1" ht="123" customHeight="1" x14ac:dyDescent="0.25">
      <c r="A16" s="27">
        <f t="shared" ref="A16:A20" si="7">1+A15</f>
        <v>3</v>
      </c>
      <c r="B16" s="29" t="s">
        <v>84</v>
      </c>
      <c r="C16" s="13"/>
      <c r="D16" s="10">
        <v>3</v>
      </c>
      <c r="E16" s="14" t="s">
        <v>81</v>
      </c>
      <c r="F16" s="59"/>
      <c r="G16" s="12">
        <v>0</v>
      </c>
      <c r="H16" s="1">
        <f t="shared" si="6"/>
        <v>0</v>
      </c>
      <c r="I16" s="12">
        <v>0</v>
      </c>
      <c r="J16" s="1">
        <f t="shared" si="0"/>
        <v>0</v>
      </c>
      <c r="K16" s="1">
        <f t="shared" si="1"/>
        <v>0</v>
      </c>
      <c r="L16" s="1">
        <f t="shared" si="2"/>
        <v>0</v>
      </c>
      <c r="M16" s="1">
        <f t="shared" si="3"/>
        <v>0</v>
      </c>
      <c r="N16" s="1">
        <f t="shared" si="4"/>
        <v>0</v>
      </c>
      <c r="O16" s="28">
        <f t="shared" si="5"/>
        <v>0</v>
      </c>
    </row>
    <row r="17" spans="1:15" s="9" customFormat="1" ht="92.25" customHeight="1" x14ac:dyDescent="0.25">
      <c r="A17" s="27">
        <f t="shared" si="7"/>
        <v>4</v>
      </c>
      <c r="B17" s="29" t="s">
        <v>85</v>
      </c>
      <c r="C17" s="13"/>
      <c r="D17" s="10">
        <v>3</v>
      </c>
      <c r="E17" s="14" t="s">
        <v>81</v>
      </c>
      <c r="F17" s="59"/>
      <c r="G17" s="12">
        <v>0</v>
      </c>
      <c r="H17" s="1">
        <f t="shared" si="6"/>
        <v>0</v>
      </c>
      <c r="I17" s="12">
        <v>0</v>
      </c>
      <c r="J17" s="1">
        <f t="shared" si="0"/>
        <v>0</v>
      </c>
      <c r="K17" s="1">
        <f t="shared" si="1"/>
        <v>0</v>
      </c>
      <c r="L17" s="1">
        <f t="shared" si="2"/>
        <v>0</v>
      </c>
      <c r="M17" s="1">
        <f t="shared" si="3"/>
        <v>0</v>
      </c>
      <c r="N17" s="1">
        <f t="shared" si="4"/>
        <v>0</v>
      </c>
      <c r="O17" s="28">
        <f t="shared" si="5"/>
        <v>0</v>
      </c>
    </row>
    <row r="18" spans="1:15" s="9" customFormat="1" ht="92.25" customHeight="1" x14ac:dyDescent="0.25">
      <c r="A18" s="27">
        <f t="shared" si="7"/>
        <v>5</v>
      </c>
      <c r="B18" s="29" t="s">
        <v>86</v>
      </c>
      <c r="C18" s="13"/>
      <c r="D18" s="10">
        <v>3</v>
      </c>
      <c r="E18" s="14" t="s">
        <v>81</v>
      </c>
      <c r="F18" s="59"/>
      <c r="G18" s="12">
        <v>0</v>
      </c>
      <c r="H18" s="1">
        <f t="shared" si="6"/>
        <v>0</v>
      </c>
      <c r="I18" s="12">
        <v>0</v>
      </c>
      <c r="J18" s="1">
        <f t="shared" si="0"/>
        <v>0</v>
      </c>
      <c r="K18" s="1">
        <f t="shared" si="1"/>
        <v>0</v>
      </c>
      <c r="L18" s="1">
        <f t="shared" si="2"/>
        <v>0</v>
      </c>
      <c r="M18" s="1">
        <f t="shared" si="3"/>
        <v>0</v>
      </c>
      <c r="N18" s="1">
        <f t="shared" si="4"/>
        <v>0</v>
      </c>
      <c r="O18" s="28">
        <f t="shared" si="5"/>
        <v>0</v>
      </c>
    </row>
    <row r="19" spans="1:15" s="9" customFormat="1" ht="109.5" customHeight="1" x14ac:dyDescent="0.25">
      <c r="A19" s="27">
        <f t="shared" si="7"/>
        <v>6</v>
      </c>
      <c r="B19" s="29" t="s">
        <v>87</v>
      </c>
      <c r="C19" s="13"/>
      <c r="D19" s="10">
        <v>3</v>
      </c>
      <c r="E19" s="14" t="s">
        <v>81</v>
      </c>
      <c r="F19" s="59"/>
      <c r="G19" s="12"/>
      <c r="H19" s="1"/>
      <c r="I19" s="12"/>
      <c r="J19" s="1"/>
      <c r="K19" s="1"/>
      <c r="L19" s="1">
        <f t="shared" si="2"/>
        <v>0</v>
      </c>
      <c r="M19" s="1"/>
      <c r="N19" s="1"/>
      <c r="O19" s="28"/>
    </row>
    <row r="20" spans="1:15" s="9" customFormat="1" ht="147" customHeight="1" thickBot="1" x14ac:dyDescent="0.3">
      <c r="A20" s="27">
        <f t="shared" si="7"/>
        <v>7</v>
      </c>
      <c r="B20" s="29" t="s">
        <v>88</v>
      </c>
      <c r="C20" s="13"/>
      <c r="D20" s="10">
        <v>30</v>
      </c>
      <c r="E20" s="14" t="s">
        <v>81</v>
      </c>
      <c r="F20" s="59"/>
      <c r="G20" s="12">
        <v>0</v>
      </c>
      <c r="H20" s="1">
        <f t="shared" si="6"/>
        <v>0</v>
      </c>
      <c r="I20" s="12">
        <v>0</v>
      </c>
      <c r="J20" s="1">
        <f t="shared" si="0"/>
        <v>0</v>
      </c>
      <c r="K20" s="1">
        <f t="shared" si="1"/>
        <v>0</v>
      </c>
      <c r="L20" s="1">
        <f t="shared" si="2"/>
        <v>0</v>
      </c>
      <c r="M20" s="1">
        <f t="shared" si="3"/>
        <v>0</v>
      </c>
      <c r="N20" s="1">
        <f t="shared" si="4"/>
        <v>0</v>
      </c>
      <c r="O20" s="28">
        <f t="shared" si="5"/>
        <v>0</v>
      </c>
    </row>
    <row r="21" spans="1:15" s="9" customFormat="1" ht="42" customHeight="1" thickBot="1" x14ac:dyDescent="0.3">
      <c r="A21" s="93" t="s">
        <v>26</v>
      </c>
      <c r="B21" s="94"/>
      <c r="C21" s="94"/>
      <c r="D21" s="94"/>
      <c r="E21" s="94"/>
      <c r="F21" s="94"/>
      <c r="G21" s="94"/>
      <c r="H21" s="94"/>
      <c r="I21" s="94"/>
      <c r="J21" s="94"/>
      <c r="K21" s="94"/>
      <c r="L21" s="66" t="s">
        <v>27</v>
      </c>
      <c r="M21" s="67"/>
      <c r="N21" s="67"/>
      <c r="O21" s="37">
        <f>SUMIF(G:G,0%,L:L)+SUMIF(G:G,"",L:L)</f>
        <v>0</v>
      </c>
    </row>
    <row r="22" spans="1:15" s="9" customFormat="1" ht="39" customHeight="1" x14ac:dyDescent="0.25">
      <c r="A22" s="72" t="s">
        <v>78</v>
      </c>
      <c r="B22" s="73"/>
      <c r="C22" s="73"/>
      <c r="D22" s="73"/>
      <c r="E22" s="73"/>
      <c r="F22" s="73"/>
      <c r="G22" s="73"/>
      <c r="H22" s="73"/>
      <c r="I22" s="73"/>
      <c r="J22" s="73"/>
      <c r="K22" s="74"/>
      <c r="L22" s="64" t="s">
        <v>28</v>
      </c>
      <c r="M22" s="65"/>
      <c r="N22" s="65"/>
      <c r="O22" s="38">
        <f>SUMIF(G:G,5%,L:L)</f>
        <v>0</v>
      </c>
    </row>
    <row r="23" spans="1:15" s="9" customFormat="1" ht="30" customHeight="1" x14ac:dyDescent="0.25">
      <c r="A23" s="75"/>
      <c r="B23" s="76"/>
      <c r="C23" s="76"/>
      <c r="D23" s="76"/>
      <c r="E23" s="76"/>
      <c r="F23" s="76"/>
      <c r="G23" s="76"/>
      <c r="H23" s="76"/>
      <c r="I23" s="76"/>
      <c r="J23" s="76"/>
      <c r="K23" s="77"/>
      <c r="L23" s="64" t="s">
        <v>29</v>
      </c>
      <c r="M23" s="65"/>
      <c r="N23" s="65"/>
      <c r="O23" s="38">
        <f>SUMIF(G:G,19%,L:L)</f>
        <v>0</v>
      </c>
    </row>
    <row r="24" spans="1:15" s="9" customFormat="1" ht="30" customHeight="1" x14ac:dyDescent="0.25">
      <c r="A24" s="75"/>
      <c r="B24" s="76"/>
      <c r="C24" s="76"/>
      <c r="D24" s="76"/>
      <c r="E24" s="76"/>
      <c r="F24" s="76"/>
      <c r="G24" s="76"/>
      <c r="H24" s="76"/>
      <c r="I24" s="76"/>
      <c r="J24" s="76"/>
      <c r="K24" s="77"/>
      <c r="L24" s="62" t="s">
        <v>22</v>
      </c>
      <c r="M24" s="63"/>
      <c r="N24" s="63"/>
      <c r="O24" s="39">
        <f>SUM(O21:O23)</f>
        <v>0</v>
      </c>
    </row>
    <row r="25" spans="1:15" s="9" customFormat="1" ht="30" customHeight="1" x14ac:dyDescent="0.25">
      <c r="A25" s="75"/>
      <c r="B25" s="76"/>
      <c r="C25" s="76"/>
      <c r="D25" s="76"/>
      <c r="E25" s="76"/>
      <c r="F25" s="76"/>
      <c r="G25" s="76"/>
      <c r="H25" s="76"/>
      <c r="I25" s="76"/>
      <c r="J25" s="76"/>
      <c r="K25" s="77"/>
      <c r="L25" s="60" t="s">
        <v>30</v>
      </c>
      <c r="M25" s="61"/>
      <c r="N25" s="61"/>
      <c r="O25" s="40">
        <f>SUMIF(G:G,5%,M:M)</f>
        <v>0</v>
      </c>
    </row>
    <row r="26" spans="1:15" s="9" customFormat="1" ht="30" customHeight="1" x14ac:dyDescent="0.25">
      <c r="A26" s="75"/>
      <c r="B26" s="76"/>
      <c r="C26" s="76"/>
      <c r="D26" s="76"/>
      <c r="E26" s="76"/>
      <c r="F26" s="76"/>
      <c r="G26" s="76"/>
      <c r="H26" s="76"/>
      <c r="I26" s="76"/>
      <c r="J26" s="76"/>
      <c r="K26" s="77"/>
      <c r="L26" s="60" t="s">
        <v>31</v>
      </c>
      <c r="M26" s="61"/>
      <c r="N26" s="61"/>
      <c r="O26" s="40">
        <f>SUMIF(G:G,19%,M:M)</f>
        <v>0</v>
      </c>
    </row>
    <row r="27" spans="1:15" s="9" customFormat="1" ht="30" customHeight="1" x14ac:dyDescent="0.25">
      <c r="A27" s="75"/>
      <c r="B27" s="76"/>
      <c r="C27" s="76"/>
      <c r="D27" s="76"/>
      <c r="E27" s="76"/>
      <c r="F27" s="76"/>
      <c r="G27" s="76"/>
      <c r="H27" s="76"/>
      <c r="I27" s="76"/>
      <c r="J27" s="76"/>
      <c r="K27" s="77"/>
      <c r="L27" s="62" t="s">
        <v>32</v>
      </c>
      <c r="M27" s="63"/>
      <c r="N27" s="63"/>
      <c r="O27" s="39">
        <f>SUM(O25:O26)</f>
        <v>0</v>
      </c>
    </row>
    <row r="28" spans="1:15" s="9" customFormat="1" ht="30" customHeight="1" x14ac:dyDescent="0.25">
      <c r="A28" s="75"/>
      <c r="B28" s="76"/>
      <c r="C28" s="76"/>
      <c r="D28" s="76"/>
      <c r="E28" s="76"/>
      <c r="F28" s="76"/>
      <c r="G28" s="76"/>
      <c r="H28" s="76"/>
      <c r="I28" s="76"/>
      <c r="J28" s="76"/>
      <c r="K28" s="77"/>
      <c r="L28" s="64" t="s">
        <v>33</v>
      </c>
      <c r="M28" s="65"/>
      <c r="N28" s="65"/>
      <c r="O28" s="38">
        <f>SUMIF(I:I,8%,N:N)</f>
        <v>0</v>
      </c>
    </row>
    <row r="29" spans="1:15" s="9" customFormat="1" ht="37.5" customHeight="1" x14ac:dyDescent="0.25">
      <c r="A29" s="75"/>
      <c r="B29" s="76"/>
      <c r="C29" s="76"/>
      <c r="D29" s="76"/>
      <c r="E29" s="76"/>
      <c r="F29" s="76"/>
      <c r="G29" s="76"/>
      <c r="H29" s="76"/>
      <c r="I29" s="76"/>
      <c r="J29" s="76"/>
      <c r="K29" s="77"/>
      <c r="L29" s="70" t="s">
        <v>34</v>
      </c>
      <c r="M29" s="71"/>
      <c r="N29" s="71"/>
      <c r="O29" s="39">
        <f>SUM(O28)</f>
        <v>0</v>
      </c>
    </row>
    <row r="30" spans="1:15" s="9" customFormat="1" ht="32.25" customHeight="1" thickBot="1" x14ac:dyDescent="0.3">
      <c r="A30" s="78"/>
      <c r="B30" s="79"/>
      <c r="C30" s="79"/>
      <c r="D30" s="79"/>
      <c r="E30" s="79"/>
      <c r="F30" s="79"/>
      <c r="G30" s="79"/>
      <c r="H30" s="79"/>
      <c r="I30" s="79"/>
      <c r="J30" s="79"/>
      <c r="K30" s="80"/>
      <c r="L30" s="68" t="s">
        <v>35</v>
      </c>
      <c r="M30" s="69"/>
      <c r="N30" s="69"/>
      <c r="O30" s="41">
        <f>+O24+O27+O29</f>
        <v>0</v>
      </c>
    </row>
    <row r="32" spans="1:15" ht="50.1" customHeight="1" thickBot="1" x14ac:dyDescent="0.3">
      <c r="B32" s="84"/>
      <c r="C32" s="84"/>
    </row>
    <row r="33" spans="1:17" x14ac:dyDescent="0.25">
      <c r="B33" s="105" t="s">
        <v>36</v>
      </c>
      <c r="C33" s="105"/>
    </row>
    <row r="34" spans="1:17" ht="15" customHeight="1" x14ac:dyDescent="0.25">
      <c r="M34" s="43"/>
      <c r="N34" s="44"/>
      <c r="O34" s="45"/>
    </row>
    <row r="35" spans="1:17" ht="15.75" customHeight="1" x14ac:dyDescent="0.25">
      <c r="M35" s="43"/>
      <c r="N35" s="44"/>
      <c r="O35" s="45"/>
    </row>
    <row r="36" spans="1:17" ht="15" customHeight="1" x14ac:dyDescent="0.25">
      <c r="A36" s="11" t="s">
        <v>37</v>
      </c>
      <c r="M36" s="43"/>
      <c r="N36" s="44"/>
      <c r="O36" s="45"/>
    </row>
    <row r="37" spans="1:17" x14ac:dyDescent="0.25">
      <c r="A37" s="104" t="s">
        <v>38</v>
      </c>
      <c r="B37" s="104"/>
      <c r="C37" s="104"/>
      <c r="D37" s="104"/>
      <c r="E37" s="104"/>
      <c r="F37" s="104"/>
      <c r="G37" s="104"/>
      <c r="H37" s="104"/>
      <c r="I37" s="104"/>
      <c r="J37" s="104"/>
      <c r="K37" s="104"/>
      <c r="L37" s="104"/>
      <c r="M37" s="104"/>
      <c r="N37" s="104"/>
      <c r="O37" s="104"/>
      <c r="P37" s="2"/>
      <c r="Q37" s="2"/>
    </row>
    <row r="38" spans="1:17" ht="15" customHeight="1" x14ac:dyDescent="0.25">
      <c r="A38" s="103" t="s">
        <v>39</v>
      </c>
      <c r="B38" s="103"/>
      <c r="C38" s="103"/>
      <c r="D38" s="103"/>
      <c r="E38" s="103"/>
      <c r="F38" s="103"/>
      <c r="G38" s="103"/>
      <c r="H38" s="103"/>
      <c r="I38" s="103"/>
      <c r="J38" s="103"/>
      <c r="K38" s="103"/>
      <c r="L38" s="103"/>
      <c r="M38" s="103"/>
      <c r="N38" s="103"/>
      <c r="O38" s="103"/>
      <c r="P38" s="42"/>
      <c r="Q38" s="42"/>
    </row>
    <row r="39" spans="1:17" x14ac:dyDescent="0.25">
      <c r="A39" s="102" t="s">
        <v>40</v>
      </c>
      <c r="B39" s="102"/>
      <c r="C39" s="102"/>
      <c r="D39" s="102"/>
      <c r="E39" s="102"/>
      <c r="F39" s="102"/>
      <c r="G39" s="102"/>
      <c r="H39" s="102"/>
      <c r="I39" s="102"/>
      <c r="J39" s="102"/>
      <c r="K39" s="102"/>
      <c r="L39" s="102"/>
      <c r="M39" s="102"/>
      <c r="N39" s="102"/>
      <c r="O39" s="102"/>
      <c r="P39" s="5"/>
      <c r="Q39" s="5"/>
    </row>
    <row r="40" spans="1:17" x14ac:dyDescent="0.25">
      <c r="A40" s="102" t="s">
        <v>41</v>
      </c>
      <c r="B40" s="102"/>
      <c r="C40" s="102"/>
      <c r="D40" s="102"/>
      <c r="E40" s="102"/>
      <c r="F40" s="102"/>
      <c r="G40" s="102"/>
      <c r="H40" s="102"/>
      <c r="I40" s="102"/>
      <c r="J40" s="102"/>
      <c r="K40" s="102"/>
      <c r="L40" s="102"/>
      <c r="M40" s="102"/>
      <c r="N40" s="102"/>
      <c r="O40" s="102"/>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3r/wl0LljnFUA+VuIydtNcjWttKhY2w6zAqsrTiVUf5VBmZZnkoYLFJXla+4WWyKCEWZvTp2Mp5tTk4+z604OQ==" saltValue="/3iyWWL2dTLswXa8J68YKQ==" spinCount="100000" sheet="1" selectLockedCells="1"/>
  <mergeCells count="35">
    <mergeCell ref="A40:O40"/>
    <mergeCell ref="A39:O39"/>
    <mergeCell ref="A38:O38"/>
    <mergeCell ref="A37:O37"/>
    <mergeCell ref="B33:C33"/>
    <mergeCell ref="A2:A5"/>
    <mergeCell ref="B2:M2"/>
    <mergeCell ref="N2:O2"/>
    <mergeCell ref="B3:M3"/>
    <mergeCell ref="N3:O3"/>
    <mergeCell ref="B4:M5"/>
    <mergeCell ref="N4:O4"/>
    <mergeCell ref="N5:O5"/>
    <mergeCell ref="M11:N11"/>
    <mergeCell ref="M9:N9"/>
    <mergeCell ref="K9:L9"/>
    <mergeCell ref="K11:L11"/>
    <mergeCell ref="F11:I11"/>
    <mergeCell ref="A22:K30"/>
    <mergeCell ref="F9:I9"/>
    <mergeCell ref="B32:C32"/>
    <mergeCell ref="A9:B11"/>
    <mergeCell ref="D9:E9"/>
    <mergeCell ref="D11:E11"/>
    <mergeCell ref="A21:K21"/>
    <mergeCell ref="L30:N30"/>
    <mergeCell ref="L29:N29"/>
    <mergeCell ref="L28:N28"/>
    <mergeCell ref="L27:N27"/>
    <mergeCell ref="L26:N26"/>
    <mergeCell ref="L25:N25"/>
    <mergeCell ref="L24:N24"/>
    <mergeCell ref="L23:N23"/>
    <mergeCell ref="L22:N22"/>
    <mergeCell ref="L21:N2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2025-07-22T20:48:25Z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