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5 F-CD-294 REGALIAS/3 DOCUMENTOS DE PUBLICACIÓN CONTRATACIÓN DIRECTA/"/>
    </mc:Choice>
  </mc:AlternateContent>
  <xr:revisionPtr revIDLastSave="92" documentId="13_ncr:1_{F325527D-AE3E-4150-8C66-BA9D114568FD}" xr6:coauthVersionLast="47" xr6:coauthVersionMax="47" xr10:uidLastSave="{55832A15-2BA5-4367-9F44-820B543419D2}"/>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Servicios'!$A$1:$O$74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59" i="7"/>
  <c r="O5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15" i="7"/>
  <c r="J15" i="7"/>
  <c r="L15" i="7"/>
  <c r="M15" i="7" s="1"/>
  <c r="F22" i="3"/>
  <c r="J22" i="3" s="1"/>
  <c r="F23" i="3"/>
  <c r="H23" i="3" s="1"/>
  <c r="O56" i="7"/>
  <c r="O55" i="7"/>
  <c r="L14" i="7"/>
  <c r="M14" i="7" s="1"/>
  <c r="J14" i="7"/>
  <c r="H14" i="7"/>
  <c r="K16" i="3" l="1"/>
  <c r="J20" i="3"/>
  <c r="J17" i="3"/>
  <c r="H20" i="3"/>
  <c r="H17" i="3"/>
  <c r="J18" i="3"/>
  <c r="O18" i="3" s="1"/>
  <c r="L19" i="3"/>
  <c r="O19" i="3" s="1"/>
  <c r="L16" i="3"/>
  <c r="O16" i="3" s="1"/>
  <c r="L15" i="3"/>
  <c r="H15" i="3"/>
  <c r="J21" i="3"/>
  <c r="H21" i="3"/>
  <c r="M22" i="7"/>
  <c r="O22" i="7" s="1"/>
  <c r="K30" i="7"/>
  <c r="K21" i="7"/>
  <c r="K47" i="7"/>
  <c r="K36" i="7"/>
  <c r="K50" i="7"/>
  <c r="K19"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1" i="7"/>
  <c r="K46" i="7"/>
  <c r="K28" i="7"/>
  <c r="K17" i="7"/>
  <c r="K15" i="7"/>
  <c r="K39" i="7"/>
  <c r="K34" i="7"/>
  <c r="K42" i="7"/>
  <c r="M47" i="7"/>
  <c r="O47" i="7" s="1"/>
  <c r="M41" i="7"/>
  <c r="O41" i="7" s="1"/>
  <c r="N38" i="7"/>
  <c r="O38" i="7" s="1"/>
  <c r="M33" i="7"/>
  <c r="O33" i="7" s="1"/>
  <c r="K22" i="7"/>
  <c r="K16" i="7"/>
  <c r="N44" i="7"/>
  <c r="O44" i="7" s="1"/>
  <c r="N32" i="7"/>
  <c r="O32" i="7" s="1"/>
  <c r="N20" i="7"/>
  <c r="O20" i="7" s="1"/>
  <c r="N42" i="7"/>
  <c r="O42" i="7" s="1"/>
  <c r="N30" i="7"/>
  <c r="O30" i="7" s="1"/>
  <c r="N16" i="7"/>
  <c r="O16" i="7" s="1"/>
  <c r="N43" i="7"/>
  <c r="O43" i="7" s="1"/>
  <c r="N31" i="7"/>
  <c r="O31" i="7" s="1"/>
  <c r="N19" i="7"/>
  <c r="O19" i="7" s="1"/>
  <c r="N48" i="7"/>
  <c r="O48" i="7" s="1"/>
  <c r="N36" i="7"/>
  <c r="O36" i="7" s="1"/>
  <c r="N24" i="7"/>
  <c r="O24" i="7" s="1"/>
  <c r="N15" i="7"/>
  <c r="O15" i="7" s="1"/>
  <c r="H22" i="3"/>
  <c r="J23" i="3"/>
  <c r="L23" i="3"/>
  <c r="L22" i="3"/>
  <c r="O54" i="7"/>
  <c r="O57" i="7" s="1"/>
  <c r="K14" i="7"/>
  <c r="O60" i="7"/>
  <c r="O61" i="7"/>
  <c r="O62" i="7" s="1"/>
  <c r="N14" i="7"/>
  <c r="O14" i="7" s="1"/>
  <c r="O20" i="3" l="1"/>
  <c r="K20" i="3"/>
  <c r="O17" i="3"/>
  <c r="K18" i="3"/>
  <c r="K17" i="3"/>
  <c r="O21" i="3"/>
  <c r="K15" i="3"/>
  <c r="O15" i="3"/>
  <c r="K21" i="3"/>
  <c r="K22" i="3"/>
  <c r="O23" i="3"/>
  <c r="K23" i="3"/>
  <c r="O22" i="3"/>
  <c r="O63"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<sst xmlns="http://schemas.openxmlformats.org/spreadsheetml/2006/main" count="333" uniqueCount="156">
  <si>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</si>
  <si>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</si>
  <si>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</si>
  <si>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</si>
  <si>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</si>
  <si>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</si>
  <si>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</si>
  <si>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</si>
  <si>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</si>
  <si>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</si>
  <si>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</si>
  <si>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</si>
  <si>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</si>
  <si>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</si>
  <si>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</si>
  <si>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</si>
  <si>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</si>
  <si>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</si>
  <si>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</si>
  <si>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</si>
  <si>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</si>
  <si>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</si>
  <si>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</si>
  <si>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</si>
  <si>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</si>
  <si>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</si>
  <si>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</si>
  <si>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</si>
  <si>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</si>
  <si>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</si>
  <si>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</si>
  <si>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</si>
  <si>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</si>
  <si>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</si>
  <si>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</si>
  <si>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</si>
  <si>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</si>
  <si>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</si>
  <si>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</si>
  <si>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</si>
  <si>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</si>
  <si>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</si>
  <si>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</si>
  <si>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</si>
  <si>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</si>
  <si>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</si>
  <si>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</si>
  <si>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</si>
  <si>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</si>
  <si>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</si>
  <si>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</si>
  <si>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</si>
  <si>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</si>
  <si>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</si>
  <si>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</si>
  <si>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</si>
  <si>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</si>
  <si>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</si>
  <si>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</si>
  <si>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</si>
  <si>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</si>
  <si>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</si>
  <si>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</si>
  <si>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</si>
  <si>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</si>
  <si>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</si>
  <si>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</si>
  <si>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</si>
  <si>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</si>
  <si>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</si>
  <si>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</si>
  <si>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</si>
  <si>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</si>
  <si>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</si>
  <si>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</si>
  <si>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</si>
  <si>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</si>
  <si>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</si>
  <si>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</si>
  <si>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</si>
  <si>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</si>
  <si>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</si>
  <si>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</si>
  <si>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</si>
  <si>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</si>
  <si>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</si>
  <si>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</si>
  <si>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</si>
  <si>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</si>
  <si>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</si>
  <si>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</si>
  <si>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</si>
  <si>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</si>
  <si>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</si>
  <si>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</si>
  <si>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</si>
  <si>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</si>
  <si>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</si>
  <si>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</si>
  <si>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</si>
  <si>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</si>
  <si>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</si>
  <si>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</si>
  <si>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</si>
  <si>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</si>
  <si>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</si>
  <si>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</si>
  <si>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</si>
  <si>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</si>
  <si>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</si>
  <si>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</si>
  <si>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Eosina Nigrosina (botella 7.5ml)</t>
  </si>
  <si>
    <t>Cáteter de silicona folley 20fr 30cc x 26</t>
  </si>
  <si>
    <t>Cáteter de silicona folley 18Fr. X 30cc</t>
  </si>
  <si>
    <t>TUBO cónico 50 ML STERIL PP rack/25</t>
  </si>
  <si>
    <t>TUBO cónico 15 ML PP Bolsa/100</t>
  </si>
  <si>
    <t>Espéculo intravaginal ovinos</t>
  </si>
  <si>
    <t>Plato de 4 pozos (Bolsa/10)</t>
  </si>
  <si>
    <t>Filtro Emcon</t>
  </si>
  <si>
    <t>Filtro Miniflush Sistema de recuperación de embriones</t>
  </si>
  <si>
    <t>Tiras para medición de glucosa con equipo portátil</t>
  </si>
  <si>
    <t>Tiras para medición de cuerpos cetónicos con equipo portatil.</t>
  </si>
  <si>
    <t>Tubos ensayo tapa rosca 150 x 16, caja x 100</t>
  </si>
  <si>
    <t>Tubo de ensayo 150 x 20, caja x 100</t>
  </si>
  <si>
    <t>Puntas azules 50 -1000 microlitros, paquete x 1000</t>
  </si>
  <si>
    <t>Puntas amarillas 2-200 microlitros, paquete x 1000</t>
  </si>
  <si>
    <t>Pipetas graduadas de 5 ml de vidrio</t>
  </si>
  <si>
    <t>Pipetas graduadas de 2ml de vidrio</t>
  </si>
  <si>
    <t>Pipetas graduadas de 1ml de vidrio</t>
  </si>
  <si>
    <t>Pipetas graduadas de 10 ml de vidrio</t>
  </si>
  <si>
    <t>Frasco tapa azul de 500 ml, caja x 20</t>
  </si>
  <si>
    <t>Frasco tapa azul de 100 ml, caja x 50</t>
  </si>
  <si>
    <t>Probetas de 250 ml de vidrio</t>
  </si>
  <si>
    <t>Probetas de 100 ml de vidrio</t>
  </si>
  <si>
    <t>Probetas de 50 ml de vidrio</t>
  </si>
  <si>
    <t>Erlenmeyer de 250 ml de vidrio</t>
  </si>
  <si>
    <t>Erlenmeyer de 50 ml de vidrio</t>
  </si>
  <si>
    <t>Vaso de precipitado de 500 ml de vidrio</t>
  </si>
  <si>
    <t>Vaso de precipitado de 250 ml de vidrio</t>
  </si>
  <si>
    <t>Vaso de precipitado de 100 ml de vidrio</t>
  </si>
  <si>
    <t>Micropipeta (0.1-2.5ul)</t>
  </si>
  <si>
    <t>Micropipeta (10 - 100µl)</t>
  </si>
  <si>
    <t>Recipiente plástico toma de muestra 20 ml, bolsa x 100</t>
  </si>
  <si>
    <t>Recipiente plástico toma de muestra 10 ml, bolsa x 100</t>
  </si>
  <si>
    <t>Recipiente plástico toma de muestra 5 ml, bolsa x 100</t>
  </si>
  <si>
    <t>Gradilla 40 puestos plastica</t>
  </si>
  <si>
    <t>Pipeteadora de cremallera-plastica </t>
  </si>
  <si>
    <t>Peras de succión - caucho</t>
  </si>
  <si>
    <t>Mechero a gas</t>
  </si>
  <si>
    <t>Tubo para crioscopio 2 ml, caja x 1000</t>
  </si>
  <si>
    <t>Botellas para muestra de leche 500ml plástica, bolsa x 20</t>
  </si>
  <si>
    <t>FRASCO</t>
  </si>
  <si>
    <t>PAQUETE</t>
  </si>
  <si>
    <t>UNIDAD</t>
  </si>
  <si>
    <t>BOLSA</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</si>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</sst>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
  <sheetViews>
    <sheetView showGridLines="0" tabSelected="1" view="pageBreakPreview"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51" customHeight="1" x14ac:dyDescent="0.25">
      <c r="A14" s="30">
        <v>1</v>
      </c>
      <c r="B14" s="294" t="s">
        <v>111</v>
      </c>
      <c r="C14" s="15"/>
      <c r="D14" s="293">
        <v>1</v>
      </c>
      <c r="E14" s="293" t="s">
        <v>151</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51" customHeight="1" x14ac:dyDescent="0.25">
      <c r="A15" s="30">
        <v>2</v>
      </c>
      <c r="B15" s="294" t="s">
        <v>112</v>
      </c>
      <c r="C15" s="15"/>
      <c r="D15" s="293">
        <v>1</v>
      </c>
      <c r="E15" s="293" t="s">
        <v>152</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51" customHeight="1" x14ac:dyDescent="0.25">
      <c r="A16" s="30">
        <v>3</v>
      </c>
      <c r="B16" s="294" t="s">
        <v>113</v>
      </c>
      <c r="C16" s="15"/>
      <c r="D16" s="293">
        <v>1</v>
      </c>
      <c r="E16" s="293" t="s">
        <v>153</v>
      </c>
      <c r="F16" s="119"/>
      <c r="G16" s="14"/>
      <c r="H16" s="1">
        <f t="shared" ref="H16:H53" si="13">+ROUND(F16*G16,0)</f>
        <v>0</v>
      </c>
      <c r="I16" s="14"/>
      <c r="J16" s="1">
        <f t="shared" ref="J16:J53" si="14">ROUND(F16*I16,0)</f>
        <v>0</v>
      </c>
      <c r="K16" s="1">
        <f t="shared" ref="K16:K53" si="15">ROUND(F16+H16+J16,0)</f>
        <v>0</v>
      </c>
      <c r="L16" s="1">
        <f t="shared" ref="L16:L53" si="16">ROUND(F16*D16,0)</f>
        <v>0</v>
      </c>
      <c r="M16" s="1">
        <f t="shared" ref="M16:M53" si="17">ROUND(L16*G16,0)</f>
        <v>0</v>
      </c>
      <c r="N16" s="1">
        <f t="shared" ref="N16:N53" si="18">ROUND(L16*I16,0)</f>
        <v>0</v>
      </c>
      <c r="O16" s="31">
        <f t="shared" ref="O16:O53" si="19">ROUND(L16+N16+M16,0)</f>
        <v>0</v>
      </c>
    </row>
    <row r="17" spans="1:15" s="10" customFormat="1" ht="51" customHeight="1" x14ac:dyDescent="0.25">
      <c r="A17" s="30">
        <v>4</v>
      </c>
      <c r="B17" s="294" t="s">
        <v>114</v>
      </c>
      <c r="C17" s="15"/>
      <c r="D17" s="293">
        <v>1</v>
      </c>
      <c r="E17" s="293" t="s">
        <v>152</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51" customHeight="1" x14ac:dyDescent="0.25">
      <c r="A18" s="30">
        <v>5</v>
      </c>
      <c r="B18" s="294" t="s">
        <v>115</v>
      </c>
      <c r="C18" s="15"/>
      <c r="D18" s="293">
        <v>1</v>
      </c>
      <c r="E18" s="293" t="s">
        <v>154</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51" customHeight="1" x14ac:dyDescent="0.25">
      <c r="A19" s="30">
        <v>6</v>
      </c>
      <c r="B19" s="294" t="s">
        <v>116</v>
      </c>
      <c r="C19" s="15"/>
      <c r="D19" s="293">
        <v>1</v>
      </c>
      <c r="E19" s="293" t="s">
        <v>153</v>
      </c>
      <c r="F19" s="119"/>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51" customHeight="1" x14ac:dyDescent="0.25">
      <c r="A20" s="30">
        <v>7</v>
      </c>
      <c r="B20" s="294" t="s">
        <v>117</v>
      </c>
      <c r="C20" s="15"/>
      <c r="D20" s="293">
        <v>3</v>
      </c>
      <c r="E20" s="293" t="s">
        <v>154</v>
      </c>
      <c r="F20" s="119"/>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51" customHeight="1" x14ac:dyDescent="0.25">
      <c r="A21" s="30">
        <v>8</v>
      </c>
      <c r="B21" s="294" t="s">
        <v>118</v>
      </c>
      <c r="C21" s="15"/>
      <c r="D21" s="293">
        <v>3</v>
      </c>
      <c r="E21" s="293" t="s">
        <v>153</v>
      </c>
      <c r="F21" s="119"/>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51" customHeight="1" x14ac:dyDescent="0.25">
      <c r="A22" s="30">
        <v>9</v>
      </c>
      <c r="B22" s="294" t="s">
        <v>119</v>
      </c>
      <c r="C22" s="15"/>
      <c r="D22" s="293">
        <v>1</v>
      </c>
      <c r="E22" s="293" t="s">
        <v>153</v>
      </c>
      <c r="F22" s="119"/>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51" customHeight="1" x14ac:dyDescent="0.25">
      <c r="A23" s="30">
        <v>10</v>
      </c>
      <c r="B23" s="294" t="s">
        <v>120</v>
      </c>
      <c r="C23" s="15"/>
      <c r="D23" s="293">
        <v>3</v>
      </c>
      <c r="E23" s="293" t="s">
        <v>155</v>
      </c>
      <c r="F23" s="119"/>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51" customHeight="1" x14ac:dyDescent="0.25">
      <c r="A24" s="30">
        <v>11</v>
      </c>
      <c r="B24" s="294" t="s">
        <v>121</v>
      </c>
      <c r="C24" s="15"/>
      <c r="D24" s="293">
        <v>3</v>
      </c>
      <c r="E24" s="293" t="s">
        <v>155</v>
      </c>
      <c r="F24" s="119"/>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51" customHeight="1" x14ac:dyDescent="0.25">
      <c r="A25" s="30">
        <v>12</v>
      </c>
      <c r="B25" s="294" t="s">
        <v>122</v>
      </c>
      <c r="C25" s="15"/>
      <c r="D25" s="293">
        <v>1</v>
      </c>
      <c r="E25" s="293" t="s">
        <v>155</v>
      </c>
      <c r="F25" s="119"/>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51" customHeight="1" x14ac:dyDescent="0.25">
      <c r="A26" s="30">
        <v>13</v>
      </c>
      <c r="B26" s="294" t="s">
        <v>123</v>
      </c>
      <c r="C26" s="15"/>
      <c r="D26" s="293">
        <v>1</v>
      </c>
      <c r="E26" s="293" t="s">
        <v>155</v>
      </c>
      <c r="F26" s="119"/>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51" customHeight="1" x14ac:dyDescent="0.25">
      <c r="A27" s="30">
        <v>14</v>
      </c>
      <c r="B27" s="294" t="s">
        <v>124</v>
      </c>
      <c r="C27" s="15"/>
      <c r="D27" s="293">
        <v>1</v>
      </c>
      <c r="E27" s="293" t="s">
        <v>152</v>
      </c>
      <c r="F27" s="119"/>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51" customHeight="1" x14ac:dyDescent="0.25">
      <c r="A28" s="30">
        <v>15</v>
      </c>
      <c r="B28" s="294" t="s">
        <v>125</v>
      </c>
      <c r="C28" s="15"/>
      <c r="D28" s="293">
        <v>1</v>
      </c>
      <c r="E28" s="293" t="s">
        <v>152</v>
      </c>
      <c r="F28" s="119"/>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51" customHeight="1" x14ac:dyDescent="0.25">
      <c r="A29" s="30">
        <v>16</v>
      </c>
      <c r="B29" s="294" t="s">
        <v>126</v>
      </c>
      <c r="C29" s="15"/>
      <c r="D29" s="293">
        <v>5</v>
      </c>
      <c r="E29" s="293" t="s">
        <v>153</v>
      </c>
      <c r="F29" s="119"/>
      <c r="G29" s="14"/>
      <c r="H29" s="1">
        <f t="shared" si="13"/>
        <v>0</v>
      </c>
      <c r="I29" s="14"/>
      <c r="J29" s="1">
        <f t="shared" si="14"/>
        <v>0</v>
      </c>
      <c r="K29" s="1">
        <f t="shared" si="15"/>
        <v>0</v>
      </c>
      <c r="L29" s="1">
        <f t="shared" si="16"/>
        <v>0</v>
      </c>
      <c r="M29" s="1">
        <f t="shared" si="17"/>
        <v>0</v>
      </c>
      <c r="N29" s="1">
        <f t="shared" si="18"/>
        <v>0</v>
      </c>
      <c r="O29" s="31">
        <f t="shared" si="19"/>
        <v>0</v>
      </c>
    </row>
    <row r="30" spans="1:15" s="10" customFormat="1" ht="51" customHeight="1" x14ac:dyDescent="0.25">
      <c r="A30" s="30">
        <v>17</v>
      </c>
      <c r="B30" s="294" t="s">
        <v>127</v>
      </c>
      <c r="C30" s="15"/>
      <c r="D30" s="293">
        <v>5</v>
      </c>
      <c r="E30" s="293" t="s">
        <v>153</v>
      </c>
      <c r="F30" s="119"/>
      <c r="G30" s="14"/>
      <c r="H30" s="1">
        <f t="shared" si="13"/>
        <v>0</v>
      </c>
      <c r="I30" s="14"/>
      <c r="J30" s="1">
        <f t="shared" si="14"/>
        <v>0</v>
      </c>
      <c r="K30" s="1">
        <f t="shared" si="15"/>
        <v>0</v>
      </c>
      <c r="L30" s="1">
        <f t="shared" si="16"/>
        <v>0</v>
      </c>
      <c r="M30" s="1">
        <f t="shared" si="17"/>
        <v>0</v>
      </c>
      <c r="N30" s="1">
        <f t="shared" si="18"/>
        <v>0</v>
      </c>
      <c r="O30" s="31">
        <f t="shared" si="19"/>
        <v>0</v>
      </c>
    </row>
    <row r="31" spans="1:15" s="10" customFormat="1" ht="51" customHeight="1" x14ac:dyDescent="0.25">
      <c r="A31" s="30">
        <v>18</v>
      </c>
      <c r="B31" s="294" t="s">
        <v>128</v>
      </c>
      <c r="C31" s="15"/>
      <c r="D31" s="293">
        <v>5</v>
      </c>
      <c r="E31" s="293" t="s">
        <v>153</v>
      </c>
      <c r="F31" s="119"/>
      <c r="G31" s="14"/>
      <c r="H31" s="1">
        <f t="shared" si="13"/>
        <v>0</v>
      </c>
      <c r="I31" s="14"/>
      <c r="J31" s="1">
        <f t="shared" si="14"/>
        <v>0</v>
      </c>
      <c r="K31" s="1">
        <f t="shared" si="15"/>
        <v>0</v>
      </c>
      <c r="L31" s="1">
        <f t="shared" si="16"/>
        <v>0</v>
      </c>
      <c r="M31" s="1">
        <f t="shared" si="17"/>
        <v>0</v>
      </c>
      <c r="N31" s="1">
        <f t="shared" si="18"/>
        <v>0</v>
      </c>
      <c r="O31" s="31">
        <f t="shared" si="19"/>
        <v>0</v>
      </c>
    </row>
    <row r="32" spans="1:15" s="10" customFormat="1" ht="51" customHeight="1" x14ac:dyDescent="0.25">
      <c r="A32" s="30">
        <v>19</v>
      </c>
      <c r="B32" s="294" t="s">
        <v>129</v>
      </c>
      <c r="C32" s="15"/>
      <c r="D32" s="293">
        <v>5</v>
      </c>
      <c r="E32" s="293" t="s">
        <v>153</v>
      </c>
      <c r="F32" s="119"/>
      <c r="G32" s="14"/>
      <c r="H32" s="1">
        <f t="shared" si="13"/>
        <v>0</v>
      </c>
      <c r="I32" s="14"/>
      <c r="J32" s="1">
        <f t="shared" si="14"/>
        <v>0</v>
      </c>
      <c r="K32" s="1">
        <f t="shared" si="15"/>
        <v>0</v>
      </c>
      <c r="L32" s="1">
        <f t="shared" si="16"/>
        <v>0</v>
      </c>
      <c r="M32" s="1">
        <f t="shared" si="17"/>
        <v>0</v>
      </c>
      <c r="N32" s="1">
        <f t="shared" si="18"/>
        <v>0</v>
      </c>
      <c r="O32" s="31">
        <f t="shared" si="19"/>
        <v>0</v>
      </c>
    </row>
    <row r="33" spans="1:15" s="10" customFormat="1" ht="51" customHeight="1" x14ac:dyDescent="0.25">
      <c r="A33" s="30">
        <v>20</v>
      </c>
      <c r="B33" s="294" t="s">
        <v>130</v>
      </c>
      <c r="C33" s="15"/>
      <c r="D33" s="293">
        <v>1</v>
      </c>
      <c r="E33" s="293" t="s">
        <v>155</v>
      </c>
      <c r="F33" s="119"/>
      <c r="G33" s="14"/>
      <c r="H33" s="1">
        <f t="shared" si="13"/>
        <v>0</v>
      </c>
      <c r="I33" s="14"/>
      <c r="J33" s="1">
        <f t="shared" si="14"/>
        <v>0</v>
      </c>
      <c r="K33" s="1">
        <f t="shared" si="15"/>
        <v>0</v>
      </c>
      <c r="L33" s="1">
        <f t="shared" si="16"/>
        <v>0</v>
      </c>
      <c r="M33" s="1">
        <f t="shared" si="17"/>
        <v>0</v>
      </c>
      <c r="N33" s="1">
        <f t="shared" si="18"/>
        <v>0</v>
      </c>
      <c r="O33" s="31">
        <f t="shared" si="19"/>
        <v>0</v>
      </c>
    </row>
    <row r="34" spans="1:15" s="10" customFormat="1" ht="51" customHeight="1" x14ac:dyDescent="0.25">
      <c r="A34" s="30">
        <v>21</v>
      </c>
      <c r="B34" s="294" t="s">
        <v>131</v>
      </c>
      <c r="C34" s="15"/>
      <c r="D34" s="293">
        <v>1</v>
      </c>
      <c r="E34" s="293" t="s">
        <v>155</v>
      </c>
      <c r="F34" s="119"/>
      <c r="G34" s="14"/>
      <c r="H34" s="1">
        <f t="shared" si="13"/>
        <v>0</v>
      </c>
      <c r="I34" s="14"/>
      <c r="J34" s="1">
        <f t="shared" si="14"/>
        <v>0</v>
      </c>
      <c r="K34" s="1">
        <f t="shared" si="15"/>
        <v>0</v>
      </c>
      <c r="L34" s="1">
        <f t="shared" si="16"/>
        <v>0</v>
      </c>
      <c r="M34" s="1">
        <f t="shared" si="17"/>
        <v>0</v>
      </c>
      <c r="N34" s="1">
        <f t="shared" si="18"/>
        <v>0</v>
      </c>
      <c r="O34" s="31">
        <f t="shared" si="19"/>
        <v>0</v>
      </c>
    </row>
    <row r="35" spans="1:15" s="10" customFormat="1" ht="51" customHeight="1" x14ac:dyDescent="0.25">
      <c r="A35" s="30">
        <v>22</v>
      </c>
      <c r="B35" s="294" t="s">
        <v>132</v>
      </c>
      <c r="C35" s="15"/>
      <c r="D35" s="293">
        <v>5</v>
      </c>
      <c r="E35" s="293" t="s">
        <v>155</v>
      </c>
      <c r="F35" s="119"/>
      <c r="G35" s="14"/>
      <c r="H35" s="1">
        <f t="shared" si="13"/>
        <v>0</v>
      </c>
      <c r="I35" s="14"/>
      <c r="J35" s="1">
        <f t="shared" si="14"/>
        <v>0</v>
      </c>
      <c r="K35" s="1">
        <f t="shared" si="15"/>
        <v>0</v>
      </c>
      <c r="L35" s="1">
        <f t="shared" si="16"/>
        <v>0</v>
      </c>
      <c r="M35" s="1">
        <f t="shared" si="17"/>
        <v>0</v>
      </c>
      <c r="N35" s="1">
        <f t="shared" si="18"/>
        <v>0</v>
      </c>
      <c r="O35" s="31">
        <f t="shared" si="19"/>
        <v>0</v>
      </c>
    </row>
    <row r="36" spans="1:15" s="10" customFormat="1" ht="51" customHeight="1" x14ac:dyDescent="0.25">
      <c r="A36" s="30">
        <v>23</v>
      </c>
      <c r="B36" s="294" t="s">
        <v>133</v>
      </c>
      <c r="C36" s="15"/>
      <c r="D36" s="293">
        <v>5</v>
      </c>
      <c r="E36" s="293" t="s">
        <v>153</v>
      </c>
      <c r="F36" s="119"/>
      <c r="G36" s="14"/>
      <c r="H36" s="1">
        <f t="shared" si="13"/>
        <v>0</v>
      </c>
      <c r="I36" s="14"/>
      <c r="J36" s="1">
        <f t="shared" si="14"/>
        <v>0</v>
      </c>
      <c r="K36" s="1">
        <f t="shared" si="15"/>
        <v>0</v>
      </c>
      <c r="L36" s="1">
        <f t="shared" si="16"/>
        <v>0</v>
      </c>
      <c r="M36" s="1">
        <f t="shared" si="17"/>
        <v>0</v>
      </c>
      <c r="N36" s="1">
        <f t="shared" si="18"/>
        <v>0</v>
      </c>
      <c r="O36" s="31">
        <f t="shared" si="19"/>
        <v>0</v>
      </c>
    </row>
    <row r="37" spans="1:15" s="10" customFormat="1" ht="51" customHeight="1" x14ac:dyDescent="0.25">
      <c r="A37" s="30">
        <v>24</v>
      </c>
      <c r="B37" s="294" t="s">
        <v>134</v>
      </c>
      <c r="C37" s="15"/>
      <c r="D37" s="293">
        <v>5</v>
      </c>
      <c r="E37" s="293" t="s">
        <v>153</v>
      </c>
      <c r="F37" s="119"/>
      <c r="G37" s="14"/>
      <c r="H37" s="1">
        <f t="shared" si="13"/>
        <v>0</v>
      </c>
      <c r="I37" s="14"/>
      <c r="J37" s="1">
        <f t="shared" si="14"/>
        <v>0</v>
      </c>
      <c r="K37" s="1">
        <f t="shared" si="15"/>
        <v>0</v>
      </c>
      <c r="L37" s="1">
        <f t="shared" si="16"/>
        <v>0</v>
      </c>
      <c r="M37" s="1">
        <f t="shared" si="17"/>
        <v>0</v>
      </c>
      <c r="N37" s="1">
        <f t="shared" si="18"/>
        <v>0</v>
      </c>
      <c r="O37" s="31">
        <f t="shared" si="19"/>
        <v>0</v>
      </c>
    </row>
    <row r="38" spans="1:15" s="10" customFormat="1" ht="51" customHeight="1" x14ac:dyDescent="0.25">
      <c r="A38" s="30">
        <v>25</v>
      </c>
      <c r="B38" s="294" t="s">
        <v>135</v>
      </c>
      <c r="C38" s="15"/>
      <c r="D38" s="293">
        <v>5</v>
      </c>
      <c r="E38" s="293" t="s">
        <v>153</v>
      </c>
      <c r="F38" s="119"/>
      <c r="G38" s="14"/>
      <c r="H38" s="1">
        <f t="shared" si="13"/>
        <v>0</v>
      </c>
      <c r="I38" s="14"/>
      <c r="J38" s="1">
        <f t="shared" si="14"/>
        <v>0</v>
      </c>
      <c r="K38" s="1">
        <f t="shared" si="15"/>
        <v>0</v>
      </c>
      <c r="L38" s="1">
        <f t="shared" si="16"/>
        <v>0</v>
      </c>
      <c r="M38" s="1">
        <f t="shared" si="17"/>
        <v>0</v>
      </c>
      <c r="N38" s="1">
        <f t="shared" si="18"/>
        <v>0</v>
      </c>
      <c r="O38" s="31">
        <f t="shared" si="19"/>
        <v>0</v>
      </c>
    </row>
    <row r="39" spans="1:15" s="10" customFormat="1" ht="51" customHeight="1" x14ac:dyDescent="0.25">
      <c r="A39" s="30">
        <v>26</v>
      </c>
      <c r="B39" s="294" t="s">
        <v>136</v>
      </c>
      <c r="C39" s="15"/>
      <c r="D39" s="293">
        <v>5</v>
      </c>
      <c r="E39" s="293" t="s">
        <v>153</v>
      </c>
      <c r="F39" s="119"/>
      <c r="G39" s="14"/>
      <c r="H39" s="1">
        <f t="shared" si="13"/>
        <v>0</v>
      </c>
      <c r="I39" s="14"/>
      <c r="J39" s="1">
        <f t="shared" si="14"/>
        <v>0</v>
      </c>
      <c r="K39" s="1">
        <f t="shared" si="15"/>
        <v>0</v>
      </c>
      <c r="L39" s="1">
        <f t="shared" si="16"/>
        <v>0</v>
      </c>
      <c r="M39" s="1">
        <f t="shared" si="17"/>
        <v>0</v>
      </c>
      <c r="N39" s="1">
        <f t="shared" si="18"/>
        <v>0</v>
      </c>
      <c r="O39" s="31">
        <f t="shared" si="19"/>
        <v>0</v>
      </c>
    </row>
    <row r="40" spans="1:15" s="10" customFormat="1" ht="51" customHeight="1" x14ac:dyDescent="0.25">
      <c r="A40" s="30">
        <v>27</v>
      </c>
      <c r="B40" s="294" t="s">
        <v>137</v>
      </c>
      <c r="C40" s="15"/>
      <c r="D40" s="293">
        <v>5</v>
      </c>
      <c r="E40" s="293" t="s">
        <v>153</v>
      </c>
      <c r="F40" s="119"/>
      <c r="G40" s="14"/>
      <c r="H40" s="1">
        <f t="shared" si="13"/>
        <v>0</v>
      </c>
      <c r="I40" s="14"/>
      <c r="J40" s="1">
        <f t="shared" si="14"/>
        <v>0</v>
      </c>
      <c r="K40" s="1">
        <f t="shared" si="15"/>
        <v>0</v>
      </c>
      <c r="L40" s="1">
        <f t="shared" si="16"/>
        <v>0</v>
      </c>
      <c r="M40" s="1">
        <f t="shared" si="17"/>
        <v>0</v>
      </c>
      <c r="N40" s="1">
        <f t="shared" si="18"/>
        <v>0</v>
      </c>
      <c r="O40" s="31">
        <f t="shared" si="19"/>
        <v>0</v>
      </c>
    </row>
    <row r="41" spans="1:15" s="10" customFormat="1" ht="51" customHeight="1" x14ac:dyDescent="0.25">
      <c r="A41" s="30">
        <v>28</v>
      </c>
      <c r="B41" s="294" t="s">
        <v>138</v>
      </c>
      <c r="C41" s="15"/>
      <c r="D41" s="293">
        <v>5</v>
      </c>
      <c r="E41" s="293" t="s">
        <v>153</v>
      </c>
      <c r="F41" s="119"/>
      <c r="G41" s="14"/>
      <c r="H41" s="1">
        <f t="shared" si="13"/>
        <v>0</v>
      </c>
      <c r="I41" s="14"/>
      <c r="J41" s="1">
        <f t="shared" si="14"/>
        <v>0</v>
      </c>
      <c r="K41" s="1">
        <f t="shared" si="15"/>
        <v>0</v>
      </c>
      <c r="L41" s="1">
        <f t="shared" si="16"/>
        <v>0</v>
      </c>
      <c r="M41" s="1">
        <f t="shared" si="17"/>
        <v>0</v>
      </c>
      <c r="N41" s="1">
        <f t="shared" si="18"/>
        <v>0</v>
      </c>
      <c r="O41" s="31">
        <f t="shared" si="19"/>
        <v>0</v>
      </c>
    </row>
    <row r="42" spans="1:15" s="10" customFormat="1" ht="51" customHeight="1" x14ac:dyDescent="0.25">
      <c r="A42" s="30">
        <v>29</v>
      </c>
      <c r="B42" s="294" t="s">
        <v>139</v>
      </c>
      <c r="C42" s="15"/>
      <c r="D42" s="293">
        <v>5</v>
      </c>
      <c r="E42" s="293" t="s">
        <v>153</v>
      </c>
      <c r="F42" s="119"/>
      <c r="G42" s="14"/>
      <c r="H42" s="1">
        <f t="shared" si="13"/>
        <v>0</v>
      </c>
      <c r="I42" s="14"/>
      <c r="J42" s="1">
        <f t="shared" si="14"/>
        <v>0</v>
      </c>
      <c r="K42" s="1">
        <f t="shared" si="15"/>
        <v>0</v>
      </c>
      <c r="L42" s="1">
        <f t="shared" si="16"/>
        <v>0</v>
      </c>
      <c r="M42" s="1">
        <f t="shared" si="17"/>
        <v>0</v>
      </c>
      <c r="N42" s="1">
        <f t="shared" si="18"/>
        <v>0</v>
      </c>
      <c r="O42" s="31">
        <f t="shared" si="19"/>
        <v>0</v>
      </c>
    </row>
    <row r="43" spans="1:15" s="10" customFormat="1" ht="51" customHeight="1" x14ac:dyDescent="0.25">
      <c r="A43" s="30">
        <v>30</v>
      </c>
      <c r="B43" s="294" t="s">
        <v>140</v>
      </c>
      <c r="C43" s="15"/>
      <c r="D43" s="293">
        <v>1</v>
      </c>
      <c r="E43" s="293" t="s">
        <v>153</v>
      </c>
      <c r="F43" s="119"/>
      <c r="G43" s="14"/>
      <c r="H43" s="1">
        <f t="shared" si="13"/>
        <v>0</v>
      </c>
      <c r="I43" s="14"/>
      <c r="J43" s="1">
        <f t="shared" si="14"/>
        <v>0</v>
      </c>
      <c r="K43" s="1">
        <f t="shared" si="15"/>
        <v>0</v>
      </c>
      <c r="L43" s="1">
        <f t="shared" si="16"/>
        <v>0</v>
      </c>
      <c r="M43" s="1">
        <f t="shared" si="17"/>
        <v>0</v>
      </c>
      <c r="N43" s="1">
        <f t="shared" si="18"/>
        <v>0</v>
      </c>
      <c r="O43" s="31">
        <f t="shared" si="19"/>
        <v>0</v>
      </c>
    </row>
    <row r="44" spans="1:15" s="10" customFormat="1" ht="51" customHeight="1" x14ac:dyDescent="0.25">
      <c r="A44" s="30">
        <v>31</v>
      </c>
      <c r="B44" s="294" t="s">
        <v>141</v>
      </c>
      <c r="C44" s="15"/>
      <c r="D44" s="293">
        <v>1</v>
      </c>
      <c r="E44" s="293" t="s">
        <v>153</v>
      </c>
      <c r="F44" s="119"/>
      <c r="G44" s="14"/>
      <c r="H44" s="1">
        <f t="shared" si="13"/>
        <v>0</v>
      </c>
      <c r="I44" s="14"/>
      <c r="J44" s="1">
        <f t="shared" si="14"/>
        <v>0</v>
      </c>
      <c r="K44" s="1">
        <f t="shared" si="15"/>
        <v>0</v>
      </c>
      <c r="L44" s="1">
        <f t="shared" si="16"/>
        <v>0</v>
      </c>
      <c r="M44" s="1">
        <f t="shared" si="17"/>
        <v>0</v>
      </c>
      <c r="N44" s="1">
        <f t="shared" si="18"/>
        <v>0</v>
      </c>
      <c r="O44" s="31">
        <f t="shared" si="19"/>
        <v>0</v>
      </c>
    </row>
    <row r="45" spans="1:15" s="10" customFormat="1" ht="51" customHeight="1" x14ac:dyDescent="0.25">
      <c r="A45" s="30">
        <v>32</v>
      </c>
      <c r="B45" s="294" t="s">
        <v>142</v>
      </c>
      <c r="C45" s="15"/>
      <c r="D45" s="293">
        <v>1</v>
      </c>
      <c r="E45" s="293" t="s">
        <v>154</v>
      </c>
      <c r="F45" s="119"/>
      <c r="G45" s="14"/>
      <c r="H45" s="1">
        <f t="shared" si="13"/>
        <v>0</v>
      </c>
      <c r="I45" s="14"/>
      <c r="J45" s="1">
        <f t="shared" si="14"/>
        <v>0</v>
      </c>
      <c r="K45" s="1">
        <f t="shared" si="15"/>
        <v>0</v>
      </c>
      <c r="L45" s="1">
        <f t="shared" si="16"/>
        <v>0</v>
      </c>
      <c r="M45" s="1">
        <f t="shared" si="17"/>
        <v>0</v>
      </c>
      <c r="N45" s="1">
        <f t="shared" si="18"/>
        <v>0</v>
      </c>
      <c r="O45" s="31">
        <f t="shared" si="19"/>
        <v>0</v>
      </c>
    </row>
    <row r="46" spans="1:15" s="10" customFormat="1" ht="51" customHeight="1" x14ac:dyDescent="0.25">
      <c r="A46" s="30">
        <v>33</v>
      </c>
      <c r="B46" s="294" t="s">
        <v>143</v>
      </c>
      <c r="C46" s="15"/>
      <c r="D46" s="293">
        <v>1</v>
      </c>
      <c r="E46" s="293" t="s">
        <v>154</v>
      </c>
      <c r="F46" s="119"/>
      <c r="G46" s="14"/>
      <c r="H46" s="1">
        <f t="shared" si="13"/>
        <v>0</v>
      </c>
      <c r="I46" s="14"/>
      <c r="J46" s="1">
        <f t="shared" si="14"/>
        <v>0</v>
      </c>
      <c r="K46" s="1">
        <f t="shared" si="15"/>
        <v>0</v>
      </c>
      <c r="L46" s="1">
        <f t="shared" si="16"/>
        <v>0</v>
      </c>
      <c r="M46" s="1">
        <f t="shared" si="17"/>
        <v>0</v>
      </c>
      <c r="N46" s="1">
        <f t="shared" si="18"/>
        <v>0</v>
      </c>
      <c r="O46" s="31">
        <f t="shared" si="19"/>
        <v>0</v>
      </c>
    </row>
    <row r="47" spans="1:15" s="10" customFormat="1" ht="51" customHeight="1" x14ac:dyDescent="0.25">
      <c r="A47" s="30">
        <v>34</v>
      </c>
      <c r="B47" s="294" t="s">
        <v>144</v>
      </c>
      <c r="C47" s="15"/>
      <c r="D47" s="293">
        <v>1</v>
      </c>
      <c r="E47" s="293" t="s">
        <v>154</v>
      </c>
      <c r="F47" s="119"/>
      <c r="G47" s="14"/>
      <c r="H47" s="1">
        <f t="shared" si="13"/>
        <v>0</v>
      </c>
      <c r="I47" s="14"/>
      <c r="J47" s="1">
        <f t="shared" si="14"/>
        <v>0</v>
      </c>
      <c r="K47" s="1">
        <f t="shared" si="15"/>
        <v>0</v>
      </c>
      <c r="L47" s="1">
        <f t="shared" si="16"/>
        <v>0</v>
      </c>
      <c r="M47" s="1">
        <f t="shared" si="17"/>
        <v>0</v>
      </c>
      <c r="N47" s="1">
        <f t="shared" si="18"/>
        <v>0</v>
      </c>
      <c r="O47" s="31">
        <f t="shared" si="19"/>
        <v>0</v>
      </c>
    </row>
    <row r="48" spans="1:15" s="10" customFormat="1" ht="51" customHeight="1" x14ac:dyDescent="0.25">
      <c r="A48" s="30">
        <v>35</v>
      </c>
      <c r="B48" s="294" t="s">
        <v>145</v>
      </c>
      <c r="C48" s="15"/>
      <c r="D48" s="293">
        <v>2</v>
      </c>
      <c r="E48" s="293" t="s">
        <v>153</v>
      </c>
      <c r="F48" s="119"/>
      <c r="G48" s="14"/>
      <c r="H48" s="1">
        <f t="shared" si="13"/>
        <v>0</v>
      </c>
      <c r="I48" s="14"/>
      <c r="J48" s="1">
        <f t="shared" si="14"/>
        <v>0</v>
      </c>
      <c r="K48" s="1">
        <f t="shared" si="15"/>
        <v>0</v>
      </c>
      <c r="L48" s="1">
        <f t="shared" si="16"/>
        <v>0</v>
      </c>
      <c r="M48" s="1">
        <f t="shared" si="17"/>
        <v>0</v>
      </c>
      <c r="N48" s="1">
        <f t="shared" si="18"/>
        <v>0</v>
      </c>
      <c r="O48" s="31">
        <f t="shared" si="19"/>
        <v>0</v>
      </c>
    </row>
    <row r="49" spans="1:15" s="10" customFormat="1" ht="51" customHeight="1" x14ac:dyDescent="0.25">
      <c r="A49" s="30">
        <v>36</v>
      </c>
      <c r="B49" s="294" t="s">
        <v>146</v>
      </c>
      <c r="C49" s="15"/>
      <c r="D49" s="293">
        <v>6</v>
      </c>
      <c r="E49" s="293" t="s">
        <v>153</v>
      </c>
      <c r="F49" s="119"/>
      <c r="G49" s="14"/>
      <c r="H49" s="1">
        <f t="shared" si="13"/>
        <v>0</v>
      </c>
      <c r="I49" s="14"/>
      <c r="J49" s="1">
        <f t="shared" si="14"/>
        <v>0</v>
      </c>
      <c r="K49" s="1">
        <f t="shared" si="15"/>
        <v>0</v>
      </c>
      <c r="L49" s="1">
        <f t="shared" si="16"/>
        <v>0</v>
      </c>
      <c r="M49" s="1">
        <f t="shared" si="17"/>
        <v>0</v>
      </c>
      <c r="N49" s="1">
        <f t="shared" si="18"/>
        <v>0</v>
      </c>
      <c r="O49" s="31">
        <f t="shared" si="19"/>
        <v>0</v>
      </c>
    </row>
    <row r="50" spans="1:15" s="10" customFormat="1" ht="51" customHeight="1" x14ac:dyDescent="0.25">
      <c r="A50" s="30">
        <v>37</v>
      </c>
      <c r="B50" s="294" t="s">
        <v>147</v>
      </c>
      <c r="C50" s="15"/>
      <c r="D50" s="293">
        <v>5</v>
      </c>
      <c r="E50" s="293" t="s">
        <v>153</v>
      </c>
      <c r="F50" s="119"/>
      <c r="G50" s="14"/>
      <c r="H50" s="1">
        <f t="shared" si="13"/>
        <v>0</v>
      </c>
      <c r="I50" s="14"/>
      <c r="J50" s="1">
        <f t="shared" si="14"/>
        <v>0</v>
      </c>
      <c r="K50" s="1">
        <f t="shared" si="15"/>
        <v>0</v>
      </c>
      <c r="L50" s="1">
        <f t="shared" si="16"/>
        <v>0</v>
      </c>
      <c r="M50" s="1">
        <f t="shared" si="17"/>
        <v>0</v>
      </c>
      <c r="N50" s="1">
        <f t="shared" si="18"/>
        <v>0</v>
      </c>
      <c r="O50" s="31">
        <f t="shared" si="19"/>
        <v>0</v>
      </c>
    </row>
    <row r="51" spans="1:15" s="10" customFormat="1" ht="51" customHeight="1" x14ac:dyDescent="0.25">
      <c r="A51" s="30">
        <v>38</v>
      </c>
      <c r="B51" s="294" t="s">
        <v>148</v>
      </c>
      <c r="C51" s="15"/>
      <c r="D51" s="293">
        <v>4</v>
      </c>
      <c r="E51" s="293" t="s">
        <v>153</v>
      </c>
      <c r="F51" s="119"/>
      <c r="G51" s="14"/>
      <c r="H51" s="1">
        <f t="shared" si="13"/>
        <v>0</v>
      </c>
      <c r="I51" s="14"/>
      <c r="J51" s="1">
        <f t="shared" si="14"/>
        <v>0</v>
      </c>
      <c r="K51" s="1">
        <f t="shared" si="15"/>
        <v>0</v>
      </c>
      <c r="L51" s="1">
        <f t="shared" si="16"/>
        <v>0</v>
      </c>
      <c r="M51" s="1">
        <f t="shared" si="17"/>
        <v>0</v>
      </c>
      <c r="N51" s="1">
        <f t="shared" si="18"/>
        <v>0</v>
      </c>
      <c r="O51" s="31">
        <f t="shared" si="19"/>
        <v>0</v>
      </c>
    </row>
    <row r="52" spans="1:15" s="10" customFormat="1" ht="51" customHeight="1" x14ac:dyDescent="0.25">
      <c r="A52" s="30">
        <v>39</v>
      </c>
      <c r="B52" s="294" t="s">
        <v>149</v>
      </c>
      <c r="C52" s="15"/>
      <c r="D52" s="293">
        <v>1</v>
      </c>
      <c r="E52" s="293" t="s">
        <v>155</v>
      </c>
      <c r="F52" s="119"/>
      <c r="G52" s="14"/>
      <c r="H52" s="1">
        <f t="shared" si="13"/>
        <v>0</v>
      </c>
      <c r="I52" s="14"/>
      <c r="J52" s="1">
        <f t="shared" si="14"/>
        <v>0</v>
      </c>
      <c r="K52" s="1">
        <f t="shared" si="15"/>
        <v>0</v>
      </c>
      <c r="L52" s="1">
        <f t="shared" si="16"/>
        <v>0</v>
      </c>
      <c r="M52" s="1">
        <f t="shared" si="17"/>
        <v>0</v>
      </c>
      <c r="N52" s="1">
        <f t="shared" si="18"/>
        <v>0</v>
      </c>
      <c r="O52" s="31">
        <f t="shared" si="19"/>
        <v>0</v>
      </c>
    </row>
    <row r="53" spans="1:15" s="10" customFormat="1" ht="51" customHeight="1" thickBot="1" x14ac:dyDescent="0.3">
      <c r="A53" s="30">
        <v>40</v>
      </c>
      <c r="B53" s="294" t="s">
        <v>150</v>
      </c>
      <c r="C53" s="15"/>
      <c r="D53" s="293">
        <v>1</v>
      </c>
      <c r="E53" s="293" t="s">
        <v>154</v>
      </c>
      <c r="F53" s="119"/>
      <c r="G53" s="14"/>
      <c r="H53" s="1">
        <f t="shared" si="13"/>
        <v>0</v>
      </c>
      <c r="I53" s="14"/>
      <c r="J53" s="1">
        <f t="shared" si="14"/>
        <v>0</v>
      </c>
      <c r="K53" s="1">
        <f t="shared" si="15"/>
        <v>0</v>
      </c>
      <c r="L53" s="1">
        <f t="shared" si="16"/>
        <v>0</v>
      </c>
      <c r="M53" s="1">
        <f t="shared" si="17"/>
        <v>0</v>
      </c>
      <c r="N53" s="1">
        <f t="shared" si="18"/>
        <v>0</v>
      </c>
      <c r="O53" s="31">
        <f t="shared" si="19"/>
        <v>0</v>
      </c>
    </row>
    <row r="54" spans="1:15" s="10" customFormat="1" ht="42" customHeight="1" thickBot="1" x14ac:dyDescent="0.3">
      <c r="A54" s="152" t="s">
        <v>26</v>
      </c>
      <c r="B54" s="153"/>
      <c r="C54" s="153"/>
      <c r="D54" s="153"/>
      <c r="E54" s="153"/>
      <c r="F54" s="153"/>
      <c r="G54" s="153"/>
      <c r="H54" s="153"/>
      <c r="I54" s="153"/>
      <c r="J54" s="153"/>
      <c r="K54" s="153"/>
      <c r="L54" s="164" t="s">
        <v>27</v>
      </c>
      <c r="M54" s="165"/>
      <c r="N54" s="165"/>
      <c r="O54" s="58">
        <f>SUMIF(G:G,0%,L:L)+SUMIF(G:G,"",L:L)</f>
        <v>0</v>
      </c>
    </row>
    <row r="55" spans="1:15" s="10" customFormat="1" ht="39" customHeight="1" x14ac:dyDescent="0.25">
      <c r="A55" s="136" t="s">
        <v>107</v>
      </c>
      <c r="B55" s="137"/>
      <c r="C55" s="137"/>
      <c r="D55" s="137"/>
      <c r="E55" s="137"/>
      <c r="F55" s="137"/>
      <c r="G55" s="137"/>
      <c r="H55" s="137"/>
      <c r="I55" s="137"/>
      <c r="J55" s="137"/>
      <c r="K55" s="138"/>
      <c r="L55" s="158" t="s">
        <v>28</v>
      </c>
      <c r="M55" s="159"/>
      <c r="N55" s="159"/>
      <c r="O55" s="59">
        <f>SUMIF(G:G,5%,L:L)</f>
        <v>0</v>
      </c>
    </row>
    <row r="56" spans="1:15" s="10" customFormat="1" ht="30" customHeight="1" x14ac:dyDescent="0.25">
      <c r="A56" s="139"/>
      <c r="B56" s="140"/>
      <c r="C56" s="140"/>
      <c r="D56" s="140"/>
      <c r="E56" s="140"/>
      <c r="F56" s="140"/>
      <c r="G56" s="140"/>
      <c r="H56" s="140"/>
      <c r="I56" s="140"/>
      <c r="J56" s="140"/>
      <c r="K56" s="141"/>
      <c r="L56" s="158" t="s">
        <v>29</v>
      </c>
      <c r="M56" s="159"/>
      <c r="N56" s="159"/>
      <c r="O56" s="59">
        <f>SUMIF(G:G,19%,L:L)</f>
        <v>0</v>
      </c>
    </row>
    <row r="57" spans="1:15" s="10" customFormat="1" ht="30" customHeight="1" x14ac:dyDescent="0.25">
      <c r="A57" s="139"/>
      <c r="B57" s="140"/>
      <c r="C57" s="140"/>
      <c r="D57" s="140"/>
      <c r="E57" s="140"/>
      <c r="F57" s="140"/>
      <c r="G57" s="140"/>
      <c r="H57" s="140"/>
      <c r="I57" s="140"/>
      <c r="J57" s="140"/>
      <c r="K57" s="141"/>
      <c r="L57" s="160" t="s">
        <v>22</v>
      </c>
      <c r="M57" s="161"/>
      <c r="N57" s="161"/>
      <c r="O57" s="60">
        <f>SUM(O54:O56)</f>
        <v>0</v>
      </c>
    </row>
    <row r="58" spans="1:15" s="10" customFormat="1" ht="30" customHeight="1" x14ac:dyDescent="0.25">
      <c r="A58" s="139"/>
      <c r="B58" s="140"/>
      <c r="C58" s="140"/>
      <c r="D58" s="140"/>
      <c r="E58" s="140"/>
      <c r="F58" s="140"/>
      <c r="G58" s="140"/>
      <c r="H58" s="140"/>
      <c r="I58" s="140"/>
      <c r="J58" s="140"/>
      <c r="K58" s="141"/>
      <c r="L58" s="162" t="s">
        <v>30</v>
      </c>
      <c r="M58" s="163"/>
      <c r="N58" s="163"/>
      <c r="O58" s="61">
        <f>SUMIF(G:G,5%,M:M)</f>
        <v>0</v>
      </c>
    </row>
    <row r="59" spans="1:15" s="10" customFormat="1" ht="30" customHeight="1" x14ac:dyDescent="0.25">
      <c r="A59" s="139"/>
      <c r="B59" s="140"/>
      <c r="C59" s="140"/>
      <c r="D59" s="140"/>
      <c r="E59" s="140"/>
      <c r="F59" s="140"/>
      <c r="G59" s="140"/>
      <c r="H59" s="140"/>
      <c r="I59" s="140"/>
      <c r="J59" s="140"/>
      <c r="K59" s="141"/>
      <c r="L59" s="162" t="s">
        <v>31</v>
      </c>
      <c r="M59" s="163"/>
      <c r="N59" s="163"/>
      <c r="O59" s="61">
        <f>SUMIF(G:G,19%,M:M)</f>
        <v>0</v>
      </c>
    </row>
    <row r="60" spans="1:15" s="10" customFormat="1" ht="30" customHeight="1" x14ac:dyDescent="0.25">
      <c r="A60" s="139"/>
      <c r="B60" s="140"/>
      <c r="C60" s="140"/>
      <c r="D60" s="140"/>
      <c r="E60" s="140"/>
      <c r="F60" s="140"/>
      <c r="G60" s="140"/>
      <c r="H60" s="140"/>
      <c r="I60" s="140"/>
      <c r="J60" s="140"/>
      <c r="K60" s="141"/>
      <c r="L60" s="160" t="s">
        <v>32</v>
      </c>
      <c r="M60" s="161"/>
      <c r="N60" s="161"/>
      <c r="O60" s="60">
        <f>SUM(O58:O59)</f>
        <v>0</v>
      </c>
    </row>
    <row r="61" spans="1:15" s="10" customFormat="1" ht="30" customHeight="1" x14ac:dyDescent="0.25">
      <c r="A61" s="139"/>
      <c r="B61" s="140"/>
      <c r="C61" s="140"/>
      <c r="D61" s="140"/>
      <c r="E61" s="140"/>
      <c r="F61" s="140"/>
      <c r="G61" s="140"/>
      <c r="H61" s="140"/>
      <c r="I61" s="140"/>
      <c r="J61" s="140"/>
      <c r="K61" s="141"/>
      <c r="L61" s="158" t="s">
        <v>33</v>
      </c>
      <c r="M61" s="159"/>
      <c r="N61" s="159"/>
      <c r="O61" s="59">
        <f>SUMIF(I:I,8%,N:N)</f>
        <v>0</v>
      </c>
    </row>
    <row r="62" spans="1:15" s="10" customFormat="1" ht="37.5" customHeight="1" x14ac:dyDescent="0.25">
      <c r="A62" s="139"/>
      <c r="B62" s="140"/>
      <c r="C62" s="140"/>
      <c r="D62" s="140"/>
      <c r="E62" s="140"/>
      <c r="F62" s="140"/>
      <c r="G62" s="140"/>
      <c r="H62" s="140"/>
      <c r="I62" s="140"/>
      <c r="J62" s="140"/>
      <c r="K62" s="141"/>
      <c r="L62" s="156" t="s">
        <v>34</v>
      </c>
      <c r="M62" s="157"/>
      <c r="N62" s="157"/>
      <c r="O62" s="60">
        <f>SUM(O61)</f>
        <v>0</v>
      </c>
    </row>
    <row r="63" spans="1:15" s="10" customFormat="1" ht="32.25" customHeight="1" thickBot="1" x14ac:dyDescent="0.3">
      <c r="A63" s="142"/>
      <c r="B63" s="143"/>
      <c r="C63" s="143"/>
      <c r="D63" s="143"/>
      <c r="E63" s="143"/>
      <c r="F63" s="143"/>
      <c r="G63" s="143"/>
      <c r="H63" s="143"/>
      <c r="I63" s="143"/>
      <c r="J63" s="143"/>
      <c r="K63" s="144"/>
      <c r="L63" s="154" t="s">
        <v>35</v>
      </c>
      <c r="M63" s="155"/>
      <c r="N63" s="155"/>
      <c r="O63" s="62">
        <f>+O57+O60+O62</f>
        <v>0</v>
      </c>
    </row>
    <row r="65" spans="1:17" ht="50.1" customHeight="1" thickBot="1" x14ac:dyDescent="0.3">
      <c r="B65" s="145"/>
      <c r="C65" s="145"/>
    </row>
    <row r="66" spans="1:17" x14ac:dyDescent="0.25">
      <c r="B66" s="123" t="s">
        <v>36</v>
      </c>
      <c r="C66" s="123"/>
    </row>
    <row r="67" spans="1:17" ht="15" customHeight="1" x14ac:dyDescent="0.25">
      <c r="M67" s="72"/>
      <c r="N67" s="73"/>
      <c r="O67" s="74"/>
    </row>
    <row r="68" spans="1:17" ht="15.75" customHeight="1" x14ac:dyDescent="0.25">
      <c r="M68" s="72"/>
      <c r="N68" s="73"/>
      <c r="O68" s="74"/>
    </row>
    <row r="69" spans="1:17" ht="15" customHeight="1" x14ac:dyDescent="0.25">
      <c r="A69" s="13" t="s">
        <v>37</v>
      </c>
      <c r="M69" s="72"/>
      <c r="N69" s="73"/>
      <c r="O69" s="74"/>
    </row>
    <row r="70" spans="1:17" x14ac:dyDescent="0.25">
      <c r="A70" s="122" t="s">
        <v>38</v>
      </c>
      <c r="B70" s="122"/>
      <c r="C70" s="122"/>
      <c r="D70" s="122"/>
      <c r="E70" s="122"/>
      <c r="F70" s="122"/>
      <c r="G70" s="122"/>
      <c r="H70" s="122"/>
      <c r="I70" s="122"/>
      <c r="J70" s="122"/>
      <c r="K70" s="122"/>
      <c r="L70" s="122"/>
      <c r="M70" s="122"/>
      <c r="N70" s="122"/>
      <c r="O70" s="122"/>
      <c r="P70" s="2"/>
      <c r="Q70" s="2"/>
    </row>
    <row r="71" spans="1:17" ht="15" customHeight="1" x14ac:dyDescent="0.25">
      <c r="A71" s="121" t="s">
        <v>39</v>
      </c>
      <c r="B71" s="121"/>
      <c r="C71" s="121"/>
      <c r="D71" s="121"/>
      <c r="E71" s="121"/>
      <c r="F71" s="121"/>
      <c r="G71" s="121"/>
      <c r="H71" s="121"/>
      <c r="I71" s="121"/>
      <c r="J71" s="121"/>
      <c r="K71" s="121"/>
      <c r="L71" s="121"/>
      <c r="M71" s="121"/>
      <c r="N71" s="121"/>
      <c r="O71" s="121"/>
      <c r="P71" s="63"/>
      <c r="Q71" s="63"/>
    </row>
    <row r="72" spans="1:17" x14ac:dyDescent="0.25">
      <c r="A72" s="120" t="s">
        <v>40</v>
      </c>
      <c r="B72" s="120"/>
      <c r="C72" s="120"/>
      <c r="D72" s="120"/>
      <c r="E72" s="120"/>
      <c r="F72" s="120"/>
      <c r="G72" s="120"/>
      <c r="H72" s="120"/>
      <c r="I72" s="120"/>
      <c r="J72" s="120"/>
      <c r="K72" s="120"/>
      <c r="L72" s="120"/>
      <c r="M72" s="120"/>
      <c r="N72" s="120"/>
      <c r="O72" s="120"/>
      <c r="P72" s="5"/>
      <c r="Q72" s="5"/>
    </row>
    <row r="73" spans="1:17" x14ac:dyDescent="0.25">
      <c r="A73" s="120" t="s">
        <v>41</v>
      </c>
      <c r="B73" s="120"/>
      <c r="C73" s="120"/>
      <c r="D73" s="120"/>
      <c r="E73" s="120"/>
      <c r="F73" s="120"/>
      <c r="G73" s="120"/>
      <c r="H73" s="120"/>
      <c r="I73" s="120"/>
      <c r="J73" s="120"/>
      <c r="K73" s="120"/>
      <c r="L73" s="120"/>
      <c r="M73" s="120"/>
      <c r="N73" s="120"/>
      <c r="O73" s="120"/>
      <c r="P73" s="5"/>
      <c r="Q73" s="5"/>
    </row>
    <row r="74" spans="1:17" x14ac:dyDescent="0.25">
      <c r="K74" s="2"/>
      <c r="L74" s="2"/>
      <c r="M74" s="2"/>
      <c r="N74" s="2"/>
    </row>
    <row r="116" spans="11:15" s="2" customFormat="1" x14ac:dyDescent="0.25">
      <c r="K116" s="4"/>
      <c r="L116" s="4"/>
      <c r="M116" s="4"/>
      <c r="N116" s="4"/>
      <c r="O116" s="4"/>
    </row>
    <row r="117" spans="11:15" s="2" customFormat="1" x14ac:dyDescent="0.25">
      <c r="K117" s="4"/>
      <c r="L117" s="4"/>
      <c r="M117" s="4"/>
      <c r="N117" s="4"/>
      <c r="O117" s="4"/>
    </row>
    <row r="118" spans="11:15" s="2" customFormat="1" x14ac:dyDescent="0.25">
      <c r="K118" s="4"/>
      <c r="L118" s="4"/>
      <c r="M118" s="4"/>
      <c r="N118" s="4"/>
      <c r="O118" s="4"/>
    </row>
    <row r="119" spans="11:15" s="2" customFormat="1" x14ac:dyDescent="0.25">
      <c r="K119" s="4"/>
      <c r="L119" s="4"/>
      <c r="M119" s="4"/>
      <c r="N119" s="4"/>
      <c r="O119" s="4"/>
    </row>
  </sheetData>
  <sheetProtection algorithmName="SHA-512" hashValue="yhmPxZk18UiFQ1KDUu2OMVr2Xf4+B4A2Sgj2maS6PG6rIDMFN5Uj0kpK1FycWIHIDAHZzD92D7LXGcSjWqLANg==" saltValue="wWewgpHSQom+/YP90FvFnA==" spinCount="100000" sheet="1" scenarios="1" selectLockedCells="1"/>
  <mergeCells count="35">
    <mergeCell ref="L58:N58"/>
    <mergeCell ref="L57:N57"/>
    <mergeCell ref="L56:N56"/>
    <mergeCell ref="L55:N55"/>
    <mergeCell ref="L54:N54"/>
    <mergeCell ref="L63:N63"/>
    <mergeCell ref="L62:N62"/>
    <mergeCell ref="L61:N61"/>
    <mergeCell ref="L60:N60"/>
    <mergeCell ref="L59:N59"/>
    <mergeCell ref="A55:K63"/>
    <mergeCell ref="F9:I9"/>
    <mergeCell ref="B65:C65"/>
    <mergeCell ref="A9:B11"/>
    <mergeCell ref="D9:E9"/>
    <mergeCell ref="D11:E11"/>
    <mergeCell ref="A54:K54"/>
    <mergeCell ref="M11:N11"/>
    <mergeCell ref="M9:N9"/>
    <mergeCell ref="K9:L9"/>
    <mergeCell ref="K11:L11"/>
    <mergeCell ref="F11:I11"/>
    <mergeCell ref="A2:A5"/>
    <mergeCell ref="B2:M2"/>
    <mergeCell ref="N2:O2"/>
    <mergeCell ref="B3:M3"/>
    <mergeCell ref="N3:O3"/>
    <mergeCell ref="B4:M5"/>
    <mergeCell ref="N4:O4"/>
    <mergeCell ref="N5:O5"/>
    <mergeCell ref="A73:O73"/>
    <mergeCell ref="A72:O72"/>
    <mergeCell ref="A71:O71"/>
    <mergeCell ref="A70:O70"/>
    <mergeCell ref="B66:C6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G14:G53</xm:sqref>
        </x14:dataValidation>
        <x14:dataValidation type="list" allowBlank="1" showInputMessage="1" showErrorMessage="1" xr:uid="{00000000-0002-0000-0000-000008000000}">
          <x14:formula1>
            <xm:f>Cálculos!$F$7:$F$8</xm:f>
          </x14:formula1>
          <xm:sqref>I14:I53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2025-07-22T23:22:52Z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