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kysalcedo.UCUNDINAMARCA\Downloads\278\DOCUMENTOS DE PUBLICACIÓN CONTRATACIÓN DIRECTA\"/>
    </mc:Choice>
  </mc:AlternateContent>
  <xr:revisionPtr revIDLastSave="0" documentId="13_ncr:1_{B6C6B4F8-6580-408B-A195-38553E7CF75E}" xr6:coauthVersionLast="47" xr6:coauthVersionMax="47" xr10:uidLastSave="{00000000-0000-0000-0000-000000000000}"/>
  <bookViews>
    <workbookView xWindow="-120" yWindow="-120" windowWidth="29040" windowHeight="15720"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7" l="1"/>
  <c r="J16" i="7"/>
  <c r="L16" i="7"/>
  <c r="M16" i="7" s="1"/>
  <c r="H17" i="7"/>
  <c r="J17" i="7"/>
  <c r="L17" i="7"/>
  <c r="M17" i="7" s="1"/>
  <c r="H18" i="7"/>
  <c r="J18" i="7"/>
  <c r="L18" i="7"/>
  <c r="M18" i="7" s="1"/>
  <c r="H19" i="7"/>
  <c r="J19" i="7"/>
  <c r="L19" i="7"/>
  <c r="M19" i="7" s="1"/>
  <c r="H20" i="7"/>
  <c r="J20" i="7"/>
  <c r="L20" i="7"/>
  <c r="M20" i="7" s="1"/>
  <c r="H21" i="7"/>
  <c r="J21" i="7"/>
  <c r="L21" i="7"/>
  <c r="N21" i="7" s="1"/>
  <c r="H22" i="7"/>
  <c r="J22" i="7"/>
  <c r="L22" i="7"/>
  <c r="N22" i="7" s="1"/>
  <c r="H23" i="7"/>
  <c r="J23" i="7"/>
  <c r="L23" i="7"/>
  <c r="N23" i="7" s="1"/>
  <c r="H24" i="7"/>
  <c r="J24" i="7"/>
  <c r="L24" i="7"/>
  <c r="M24" i="7" s="1"/>
  <c r="H25" i="7"/>
  <c r="J25" i="7"/>
  <c r="L25" i="7"/>
  <c r="M25" i="7" s="1"/>
  <c r="H26" i="7"/>
  <c r="J26" i="7"/>
  <c r="L26" i="7"/>
  <c r="M26" i="7" s="1"/>
  <c r="H27" i="7"/>
  <c r="J27" i="7"/>
  <c r="L27" i="7"/>
  <c r="M27" i="7" s="1"/>
  <c r="H28" i="7"/>
  <c r="J28" i="7"/>
  <c r="L28" i="7"/>
  <c r="M28" i="7" s="1"/>
  <c r="H29" i="7"/>
  <c r="J29" i="7"/>
  <c r="L29" i="7"/>
  <c r="N29" i="7" s="1"/>
  <c r="H30" i="7"/>
  <c r="J30" i="7"/>
  <c r="L30" i="7"/>
  <c r="M30" i="7" s="1"/>
  <c r="H31" i="7"/>
  <c r="J31" i="7"/>
  <c r="L31" i="7"/>
  <c r="M31" i="7" s="1"/>
  <c r="H32" i="7"/>
  <c r="J32" i="7"/>
  <c r="L32" i="7"/>
  <c r="M32" i="7" s="1"/>
  <c r="H33" i="7"/>
  <c r="J33" i="7"/>
  <c r="L33" i="7"/>
  <c r="N33" i="7" s="1"/>
  <c r="H34" i="7"/>
  <c r="J34" i="7"/>
  <c r="L34" i="7"/>
  <c r="N34" i="7" s="1"/>
  <c r="H35" i="7"/>
  <c r="J35" i="7"/>
  <c r="L35" i="7"/>
  <c r="N35" i="7" s="1"/>
  <c r="H36" i="7"/>
  <c r="J36" i="7"/>
  <c r="L36" i="7"/>
  <c r="M36" i="7" s="1"/>
  <c r="H37" i="7"/>
  <c r="J37" i="7"/>
  <c r="L37" i="7"/>
  <c r="N37" i="7" s="1"/>
  <c r="H38" i="7"/>
  <c r="J38" i="7"/>
  <c r="L38" i="7"/>
  <c r="M38" i="7" s="1"/>
  <c r="H39" i="7"/>
  <c r="J39" i="7"/>
  <c r="L39" i="7"/>
  <c r="M39" i="7" s="1"/>
  <c r="H40" i="7"/>
  <c r="J40" i="7"/>
  <c r="L40" i="7"/>
  <c r="M40" i="7" s="1"/>
  <c r="H41" i="7"/>
  <c r="J41" i="7"/>
  <c r="L41" i="7"/>
  <c r="N41" i="7" s="1"/>
  <c r="H42" i="7"/>
  <c r="J42" i="7"/>
  <c r="L42" i="7"/>
  <c r="M42" i="7" s="1"/>
  <c r="H43" i="7"/>
  <c r="J43" i="7"/>
  <c r="L43" i="7"/>
  <c r="M43" i="7" s="1"/>
  <c r="H44" i="7"/>
  <c r="J44" i="7"/>
  <c r="L44" i="7"/>
  <c r="M44" i="7" s="1"/>
  <c r="H45" i="7"/>
  <c r="J45" i="7"/>
  <c r="L45" i="7"/>
  <c r="N45" i="7" s="1"/>
  <c r="H15" i="7"/>
  <c r="J15" i="7"/>
  <c r="L15" i="7"/>
  <c r="M15" i="7" s="1"/>
  <c r="O48" i="7"/>
  <c r="O47" i="7"/>
  <c r="L14" i="7"/>
  <c r="M14" i="7" s="1"/>
  <c r="J14" i="7"/>
  <c r="H14" i="7"/>
  <c r="O51" i="7" l="1"/>
  <c r="M21" i="7"/>
  <c r="O21" i="7" s="1"/>
  <c r="M22" i="7"/>
  <c r="O22" i="7" s="1"/>
  <c r="K30" i="7"/>
  <c r="K21" i="7"/>
  <c r="K36" i="7"/>
  <c r="K19" i="7"/>
  <c r="M45" i="7"/>
  <c r="N18" i="7"/>
  <c r="O18" i="7" s="1"/>
  <c r="K45" i="7"/>
  <c r="K37" i="7"/>
  <c r="K24" i="7"/>
  <c r="K27" i="7"/>
  <c r="K35" i="7"/>
  <c r="M37" i="7"/>
  <c r="O37" i="7" s="1"/>
  <c r="M34" i="7"/>
  <c r="O34" i="7" s="1"/>
  <c r="K31" i="7"/>
  <c r="N27" i="7"/>
  <c r="O27" i="7" s="1"/>
  <c r="N17" i="7"/>
  <c r="O17" i="7" s="1"/>
  <c r="K25" i="7"/>
  <c r="M29" i="7"/>
  <c r="O29" i="7" s="1"/>
  <c r="N26" i="7"/>
  <c r="O26" i="7" s="1"/>
  <c r="K20" i="7"/>
  <c r="N39" i="7"/>
  <c r="O39" i="7" s="1"/>
  <c r="K23" i="7"/>
  <c r="K43" i="7"/>
  <c r="K29" i="7"/>
  <c r="K26" i="7"/>
  <c r="M35" i="7"/>
  <c r="O35" i="7" s="1"/>
  <c r="N28" i="7"/>
  <c r="O28" i="7" s="1"/>
  <c r="K41" i="7"/>
  <c r="K38" i="7"/>
  <c r="K33" i="7"/>
  <c r="K44" i="7"/>
  <c r="N40" i="7"/>
  <c r="O40" i="7" s="1"/>
  <c r="M23" i="7"/>
  <c r="O23" i="7" s="1"/>
  <c r="K18" i="7"/>
  <c r="K32" i="7"/>
  <c r="N25" i="7"/>
  <c r="O25" i="7" s="1"/>
  <c r="K40" i="7"/>
  <c r="K28" i="7"/>
  <c r="K17" i="7"/>
  <c r="K15" i="7"/>
  <c r="K39" i="7"/>
  <c r="K34" i="7"/>
  <c r="K42" i="7"/>
  <c r="M41" i="7"/>
  <c r="O41" i="7" s="1"/>
  <c r="N38" i="7"/>
  <c r="O38" i="7" s="1"/>
  <c r="M33" i="7"/>
  <c r="O33" i="7" s="1"/>
  <c r="K22" i="7"/>
  <c r="K16" i="7"/>
  <c r="N44" i="7"/>
  <c r="O44" i="7" s="1"/>
  <c r="N32" i="7"/>
  <c r="O32" i="7" s="1"/>
  <c r="N20" i="7"/>
  <c r="O20" i="7" s="1"/>
  <c r="N42" i="7"/>
  <c r="O42" i="7" s="1"/>
  <c r="N30" i="7"/>
  <c r="O30" i="7" s="1"/>
  <c r="N16" i="7"/>
  <c r="O16" i="7" s="1"/>
  <c r="N43" i="7"/>
  <c r="O43" i="7" s="1"/>
  <c r="N31" i="7"/>
  <c r="O31" i="7" s="1"/>
  <c r="N19" i="7"/>
  <c r="O19" i="7" s="1"/>
  <c r="N36" i="7"/>
  <c r="O36" i="7" s="1"/>
  <c r="N24" i="7"/>
  <c r="O24" i="7" s="1"/>
  <c r="N15" i="7"/>
  <c r="O15" i="7" s="1"/>
  <c r="O46" i="7"/>
  <c r="O49" i="7" s="1"/>
  <c r="K14" i="7"/>
  <c r="O53" i="7"/>
  <c r="O54" i="7" s="1"/>
  <c r="N14" i="7"/>
  <c r="O14" i="7" s="1"/>
  <c r="O45" i="7" l="1"/>
  <c r="O50" i="7"/>
  <c r="O52" i="7" s="1"/>
  <c r="O55" i="7" s="1"/>
</calcChain>
</file>

<file path=xl/sharedStrings.xml><?xml version="1.0" encoding="utf-8"?>
<sst xmlns="http://schemas.openxmlformats.org/spreadsheetml/2006/main" count="160" uniqueCount="116">
  <si>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</si>
  <si>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</si>
  <si>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</si>
  <si>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</si>
  <si>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</si>
  <si>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</si>
  <si>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</si>
  <si>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</si>
  <si>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</si>
  <si>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</si>
  <si>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</si>
  <si>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</si>
  <si>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</si>
  <si>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</si>
  <si>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</si>
  <si>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</si>
  <si>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</si>
  <si>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</si>
  <si>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</si>
  <si>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</si>
  <si>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</si>
  <si>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</si>
  <si>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</si>
  <si>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</si>
  <si>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</si>
  <si>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</si>
  <si>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</si>
  <si>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</si>
  <si>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</si>
  <si>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</si>
  <si>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</si>
  <si>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</si>
  <si>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</si>
  <si>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</si>
  <si>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</si>
  <si>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</si>
  <si>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</si>
  <si>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</si>
  <si>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</si>
  <si>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</si>
  <si>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</si>
  <si>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</si>
  <si>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</si>
  <si>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</si>
  <si>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</si>
  <si>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</si>
  <si>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</si>
  <si>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</si>
  <si>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</si>
  <si>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</si>
  <si>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</si>
  <si>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</si>
  <si>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</si>
  <si>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</si>
  <si>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</si>
  <si>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</si>
  <si>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</si>
  <si>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</si>
  <si>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</si>
  <si>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</si>
  <si>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</si>
  <si>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</si>
  <si>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</si>
  <si>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</si>
  <si>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</si>
  <si>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</si>
  <si>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</si>
  <si>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</si>
  <si>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</si>
  <si>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</si>
  <si>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</si>
  <si>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</si>
  <si>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</si>
  <si>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</si>
  <si>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</si>
  <si>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</si>
  <si>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</si>
  <si>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</si>
  <si>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</si>
  <si>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</si>
  <si>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</si>
  <si>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BALÓN DE BALONCESTO APROBADO POR LA FIBA: Balón profesional de baloncesto para superficie de juego de madera y/o baldosa, categoría 7 para hombre, alta retención de aire, precisión en el lanzamiento, mayor alcance del disparo, alta duración, mayor absorción de humedad, peso estable para mayor control, calidad certificada, 580 a 650 g, circunferencia 75 a 78 cm, rebote de 120 a 140 cm.</t>
  </si>
  <si>
    <t>BALÓN DE BALONCESTO APROBADO POR LA FIBA: Balón profesional de baloncesto para superficie de juego de madera y/o baldosa, categoría 6 para mujer, alta retención de aire, precisión en el lanzamiento, mayor alcance del disparo, alta duración, mayor absorción de humedad, peso estable para mayor control, calidad certificada, 580 a 650 g, circunferencia 75 a 78 cm, rebote de 120 a 140 cm.</t>
  </si>
  <si>
    <t>BALÓN DE FUTBOL SALA PROFESIONAL: Cumple con especificaciones técnicas de la FIFA, Thermotech, precisión, total esfericidad sin pérdida de aire (balón más aerodinámico), peso: 400 g – 440 g, circunferencia: 62 a 64 cm, rebote: 50 a 65 cm, peso 0,42 kg, dimensiones 19x19x19 cm.</t>
  </si>
  <si>
    <t>BALÓN DE VOLEIBOL APROBADA POR LA FIVB: Color rojo y verde, cubierta PU suave, tecnología Flistatec, fabricado en cuero Super Soft, suavidad excelente, absorción de la humedad, 18 paneles con refuerzo interior, diseño 18 paneles, estructura laminada, neumático butilo, tamaño 5, superficie lisa, terreno de juego interiores.</t>
  </si>
  <si>
    <t>BALÓN PARA FUTBOL APROBADO POR LA FIFA: Balón para futbol No. 5 profesional, cámara interior de butilo de dos capas, total retención de aire, Nylon de alta tenacidad, retención óptima de la forma para una mejor trayectoria, capa micro porosa en elastómero de alta resiliencia, para un disparo con mayor velocidad, backing hibrido de EVA y EPDM con mayor espesor, para una máxima suavidad, adhesivo vulcanizable de alta especificación, cubierta en cuero PU, con pliegues en los extremos a 90° para encapsular el ensamble, proporcionando larga vida al balón. Circunferencia de 68-70cm, peso 410 - 450 g, rebote 125 - 155 cm.</t>
  </si>
  <si>
    <t>KIT PAQUETE POR 30 CONOS DE ENTRENAMIENTO DE 30 CM: Conos plásticos de 30 cm de altura usados para marcaje y circuitos de agilidad. Material en Polietileno (Duro - indeformable), medidas: altura; 30 cm por diámetro 19 cm,  Incluye 30 conos.</t>
  </si>
  <si>
    <t>DISCOS/PLATILLOS DE ENTRENAMIENTO FUNCIONAL DEPORTIVO: Material Polietileno de alta calidad, resistente, flexibilidad para adaptarse a diferentes superficies. Diseño ranurado para mayor estabilidad. Dimensiones: - Altura: 5 centímetros - Diámetro: 19 centímetros, Incluye soporte organizador Colores surtidos paquete de 50 Unidades.</t>
  </si>
  <si>
    <t>DISCOS/PLATILLOS DE ENTRENAMIENTO FUNCIONAL DEPORTIVO PARA FUTBOL: Mismos platillos tipo “marker disc” para delimitar zonas o ejercicios; flexibles, apilables y visibles en césped o pista. Material Polietileno de Alta Calidad, resistente, flexibilidad para adaptarse a diferentes superficies. Diseño ranurado para mayor estabilidad. Dimensiones: - Altura: 5 centímetros - Diámetro: 19 centímetros, Incluye soporte organizador. Color Naranja paquete de 50 Unidades.</t>
  </si>
  <si>
    <t>BALÓN DE RUGBY PROFESIONAL: Balón de Rugby N° 5 de la federación colombiana de rugby ideal para entrenamientos y encuentros oficiales elaborado en tela Hydratec, cosido a mano, tejidos técnicos y láminas impermeables que se combinan para mejorar la vida útil del balón, medidas aprobadas por la IRB.</t>
  </si>
  <si>
    <t>ESCUDO DE TACKLE SENIOR: Escudo protector grande para golpes y entradas, con espuma densa y recubrimiento resistente; diseñado para uso en entrenamientos de contacto intenso. Zonas de impacto colocadas a lo largo de la bolsa que proporcionan un punto de enfoque de impacto claro. Fabricado con un interior de espuma. Capas de PVC para uso en cualquier clima, tamaño Senior: altura – 94 cm, ancho 40 cm, profundidad – 30 cm, peso – 4 kg en PVC exterior impermeable, 50 mm asas reforzadas, interior de espuma de alta densidad color amarillo con negro.</t>
  </si>
  <si>
    <t>TACKLE BAGS: acos de impacto verticales/oblongos con núcleo de espuma para práctica de placaje; materiales exteriores robustos (PVC) y asas reforzadas. resistente al agua, tejido de alto brillo para entrenar en todas las condiciones, tejido para mejorar la durabilidad y resistencia. Junior - Dimensiones: 122 x 38 cm - Peso: 10 kg o 22 lb, Intermedio - Dimensiones: 138 x 38 cm - Peso: 14 kg o 30,8 lb, Senior -Dimensiones: 138 x 45 cm - Peso: 23 kg o 50,7 lb.</t>
  </si>
  <si>
    <t>PAQUETE POR 2 UNIDADES DE POWER BANDS PARA FÚTBOL SALA: Bandas elásticas de entrenamiento (resistencia) para trabajo de fuerza, salto y prevención cerradas. En látex largo 104 cm. Por 2 unidades Colores rojo y negro.</t>
  </si>
  <si>
    <t>PAQUETE - KIT X 5 BANDAS ELÁSTICAS CERRADAS: En látex de alta resistencia para ejercicios de fortalecimiento, estiramientos y recuperación física Verde: 60x5x0,04 cm / 5 libras. Azul: 60x5x0,06 cm / 15 libras. Amarillo: 60x5x0,08 cm / 20 libras. Rojo: 60x5x0,1 cm / 30 libras. Negro: 60x5x0,12 cm / 40 libras.</t>
  </si>
  <si>
    <t>PAQUETE POR 120 BOLAS DE TENIS DE MESA (3 ESTRELLAS) APROBADO POR LA ITTF: Bolas para entrenamiento aprobada por la ITTF con material plástico ABS + PVC diámetro 40mm, paquete por 120 unidades de alta calidad color blanco, buena prestación, rotación, rebote y características de vuelo, confirmadas con test prácticos que prueben la calidad.</t>
  </si>
  <si>
    <t>MALLA PARA TENIS DE MESA CON ROSCA APROBADA POR LA ITTF: Red de tenis de mesa con soporte y regla de sistema de roscado aprobado por la ITTF, material Red Polietileno, Soporte de Hierro - Medidas: 15 cm x 175 cm (Alto x Largo).</t>
  </si>
  <si>
    <t>PAR DE RAQUETA DE PING PONG TENIS DE MESA 2 ESTRELLAS  APROBADO POR LA ITTF: Dos palas de nivel intermedio con características para entrenamiento y juego recreativo. Profesional , de alta durabilidad y transferencia de potencia óptima para un rendimiento superior. - Material de la placa base: Madera pura con refuerzo de carbono. - Caucho PF4: Pegado inverso para mayor agarre y velocidad. - Colores: color rojo y negro - espuma de 2,2mm</t>
  </si>
  <si>
    <t>CAJA DE BOLAS DE TENIS DE CAMPO PARA COMPETENCIA: Bolas que rebotan al 100% de buena durabilidad y rendimiento para superficies mixtas y de competencia. Caja por veinticuatro (24) tarros con tres (3) pelotas cada uno.</t>
  </si>
  <si>
    <t>CAJA DE BOLAS DE TENIS DE CAMPO PUNTO VERDE: Bolas que rebotan el 25% inferior a una pelota de tenis estándar,  resiste el desgaste, manteniendo su apariencia y rendimiento para procesos formativos de los deportistas. Caja por veinticuatro (24) tarros con tres (3) pelotas cada uno.</t>
  </si>
  <si>
    <t>RAQUETA DE TENIS CAMPO PARA ENTRENAMIENTO DE PRECISIÓN: Raqueta de tenis de campo técnica/entrenamiento (mayor control o peso equilibrado) — diseño robusto y apta para sesiones de precisión. Paleta de 55cm, cabeza con diámetro de 12cm material, roble rojo madera resistente.</t>
  </si>
  <si>
    <t>RED MINI TENIS PORTÁTIL PARA TENIS DE CAMPO: Red Malla De Tenis de campo plegable e impermeable garantizando durabilidad y resistencia para entrenamiento juvenil. Postes de aluminio incluidos con red resistente al agua. Medidas: 5,5 metros de largo x 95 cm de alto fácil de armar y ajustar en cualquier espacio.</t>
  </si>
  <si>
    <t>SET X 4 VALLAS PARA SALTO, AGILIDAD Y COORDINACIÓN: Con materiales de alta calidad sólido y ligero tubo PVC resistente al impacto, cada uno de Ancho: 45 cm. Para utilizar en cualquier deporte. - Graduable hasta 15 cm. - Graduable hasta 23 cm. - Graduable hasta 30 cm. - Graduable hasta 40 cm.</t>
  </si>
  <si>
    <t>MALLA PARA VOLEIBOL MARCA RECONOCIDA APROBADA POR FIVB: En material de polipropileno y nylon tejido de 4mm, cuadros tejidos de 10cm x 10cm medidas oficiales FIVB 9,5 m de largo x 1m de alto, borde superior blanco en lona de 7cm, borde inferior negro en lona de 5cm y bordes laterales en lona color blanco de 5cm, incluye cable de acero forrado.</t>
  </si>
  <si>
    <t>DISCO PROFESIONAL DE ULTIMATE: Fabricado con materiales de alta calidad, agarre contorneado para facilitar el lanzamiento y la captura, diseño aerodinámico para vuelos largos y estables, especificaciones del disco. Peso: 175gr, Diámetro: 275 mm (+/- 3mm), Altura: 32 mm (+/2mm). Color: Blanco hueso elaborado con un diseño aerodinámico, un peso de 175 kg, y elaborado en material plástico ABS, que es un plástico más resistente a los golpes, también conocido como plástico de ingeniería, y en este caso el diseño aerodinámico apto para la exigencia de los juegos profesionales de Ultimate.</t>
  </si>
  <si>
    <t>TABLA PARA NATACIÓN: Tabla de entrenamiento para trabajo de piernas y técnica, habitualmente de foam y tamaño 42 cm x 29 x 3.3 CM, Elaborada 100% en EVA, libre de PVC, su forma permita adoptar varias posiciones en el agarre.</t>
  </si>
  <si>
    <t>PAR DE PALAS PARA MANOS - NATACIÓN: Palas de mano para fortalecer brazada con cuerpo de polipropileno 72%, contorno de SEBS 28%, elástico de sujeción de silicona, Medidas: Ancho:13.3 cm Alto:23 cm, de buena calidad y resistencia al impacto. </t>
  </si>
  <si>
    <t>PULL BOY PARA NATACIÓN: Flotador para colocar entre piernas y trabajar solo brazos; espuma de polietileno de baja densidad, de célula cerrada con carga de EVA. Hipoalérgico y atóxico. No contiene residuos químicos en su proceso de fabricación. Más suave, flexible y recupera mucho más que otros modelos. No absorbe agua, alargando la vida del producto y la higiene. Medidas: Alto 15 cm, Largo 24 cm, Ancho 9 cm y 9 cm. Color: Bicolor (Blanco-Azul), Peso: 0,069 gr.</t>
  </si>
  <si>
    <t>BANDAS DE RESISTENCIA CON MANGO PARA NATACIÓN: Paquete de 4 Bandas Elásticas Ejercicios largas multifuncionales hechas de látex con 2 manijas que son una herramienta versátil y eficaz para realizar ejercicios de entrenamiento de fuerza en cualquier lugar, hasta 220 LB de resistencia, bandas son portátiles y fáciles de transportar, Hechas 100% en látex de alta calidad nuestras 4 bandas, 1 banda da Gris clara: 5 a 15 LB, 1 Banda Gris Oscura: 15 a 35 LB, 1 Banda Naranja: 35 a 70 LB, 1 Banda Negra: 45 a 100 LB.</t>
  </si>
  <si>
    <t>PIVOTE PARA ANTEBRAZO PARA NATACIÓN: El pivote o corrector de antebrazo para natación material plástico de ABS, ligero, duradero y resistente, Dimensiones 15 largo x 6 de ancho x 2 de alto, color azul, para ayudas técnicas tamaño junior.</t>
  </si>
  <si>
    <t>SPORTI PARACAÍDAS DE NATACIÓN: Paracaídas de arrastre para resistencia en natación, usado en entrenamiento de fuerza/resistencia. Arnés de natación estacionario, cinturón de entrenamiento de natación, arnés de natación para piscina con alta durabilidad elaborado en nylon de ajuste regular. Tallas suministradas por la Universidad de Cundinamarca.</t>
  </si>
  <si>
    <t>JUEGO COMPLETO DE FICHAS MAGNÉTICAS REPRESENTATIVAS DE JUGADORES: Elemento deportivo de apoyo estratégico, diseñado para la planificación, orientación y dirección de actividades deportivas colectivas. pizarras tácticas magnética con marcador y jugadores Folder en poliuretano con cremallera estuche plegable con cancha completa tamaño oficio y media cancha con gancho para sostener hojas bolsillo interno para guardar documentos dos juegos de imanes marcador borrable y borrador, personalizados tanto internamente como externamente hoja de resumen del partido de las siguientes modalidades. * 3 Futbol sala * 2 Futbol * 3 Voleibol * 3 Baloncesto * 1 Rugby * 1 Ultimate</t>
  </si>
  <si>
    <t>PALETA DOBLE DE VELOCIDAD EN CUERO PARA TAEKWONDO: Con un núcleo de espuma de alta densidad para absorber golpes y un exterior de cuero resistente, para entrenamientos intensivos. Relleno de eva y espuma Sistema de sujeción de reata Tamaño: 50 x 50 x 3 cm.</t>
  </si>
  <si>
    <t>ESCALERA DE AGILIDAD La Escalera de Agilidad, coordinación para cualquier deporte o actividad física. • Incluye: 12 láminas de 50 cm de largo por 4 cm de ancho, varillas de fijación, bolsa de transporte en nylon • Material: Láminas en caucho (extra flexibles), correa en nylon • Caucho termo templado de textura suave • Largo 6 mts • Peso 2 kg</t>
  </si>
  <si>
    <t>UNIDAD</t>
  </si>
  <si>
    <t>PAQUETE</t>
  </si>
  <si>
    <t>CAJA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</si>
</sst>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8">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1" xfId="0" applyFont="1" applyBorder="1" applyAlignment="1" applyProtection="1">
      <alignment horizontal="center" vertical="center" wrapText="1"/>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1" xfId="0" applyFont="1" applyFill="1" applyBorder="1" applyAlignment="1" applyProtection="1">
      <alignment horizontal="center" vertical="center" wrapText="1"/>
      <protection hidden="1"/>
    </xf>
    <xf numFmtId="0" fontId="7" fillId="3" borderId="32" xfId="0" applyFont="1" applyFill="1" applyBorder="1" applyAlignment="1" applyProtection="1">
      <alignment horizontal="center" vertical="center" wrapText="1"/>
      <protection hidden="1"/>
    </xf>
    <xf numFmtId="43" fontId="7" fillId="3" borderId="32" xfId="3" applyFont="1" applyFill="1" applyBorder="1" applyAlignment="1" applyProtection="1">
      <alignment horizontal="center" vertical="center" wrapText="1"/>
      <protection hidden="1"/>
    </xf>
    <xf numFmtId="43" fontId="7" fillId="3" borderId="37" xfId="3" applyFont="1" applyFill="1" applyBorder="1" applyAlignment="1" applyProtection="1">
      <alignment horizontal="center" vertical="center" wrapText="1"/>
      <protection hidden="1"/>
    </xf>
    <xf numFmtId="0" fontId="3" fillId="0" borderId="33" xfId="0" applyFont="1" applyBorder="1" applyAlignment="1" applyProtection="1">
      <alignment horizontal="center" vertical="center"/>
      <protection hidden="1"/>
    </xf>
    <xf numFmtId="43" fontId="3" fillId="0" borderId="38" xfId="3" applyFont="1" applyFill="1" applyBorder="1" applyAlignment="1" applyProtection="1">
      <alignment vertical="center"/>
      <protection hidden="1"/>
    </xf>
    <xf numFmtId="0" fontId="3" fillId="0" borderId="1" xfId="0" applyFont="1" applyBorder="1" applyAlignment="1" applyProtection="1">
      <alignment horizontal="left" vertical="center" wrapText="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7" xfId="4" applyFont="1" applyBorder="1" applyAlignment="1" applyProtection="1">
      <alignment vertical="center"/>
      <protection hidden="1"/>
    </xf>
    <xf numFmtId="43" fontId="3" fillId="0" borderId="38" xfId="4" applyFont="1" applyBorder="1" applyAlignment="1" applyProtection="1">
      <alignment vertical="center"/>
      <protection hidden="1"/>
    </xf>
    <xf numFmtId="43" fontId="6" fillId="0" borderId="38" xfId="4" applyFont="1" applyBorder="1" applyAlignment="1" applyProtection="1">
      <alignment vertical="center"/>
      <protection hidden="1"/>
    </xf>
    <xf numFmtId="43" fontId="3" fillId="0" borderId="38" xfId="4" applyFont="1" applyFill="1" applyBorder="1" applyAlignment="1" applyProtection="1">
      <alignment vertical="center"/>
      <protection hidden="1"/>
    </xf>
    <xf numFmtId="43" fontId="6" fillId="0" borderId="39"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165" fontId="9" fillId="35" borderId="1" xfId="4" applyNumberFormat="1" applyFont="1" applyFill="1" applyBorder="1" applyAlignment="1" applyProtection="1">
      <alignment horizontal="center" vertical="center"/>
      <protection locked="0"/>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4" fontId="28" fillId="35" borderId="2" xfId="0" applyNumberFormat="1" applyFont="1" applyFill="1" applyBorder="1" applyAlignment="1" applyProtection="1">
      <alignment horizontal="center" vertical="center" wrapText="1"/>
      <protection locked="0"/>
    </xf>
    <xf numFmtId="164" fontId="28" fillId="35" borderId="4" xfId="0" applyNumberFormat="1"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6" borderId="6"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27" fillId="35" borderId="27" xfId="0" applyFont="1" applyFill="1" applyBorder="1" applyAlignment="1" applyProtection="1">
      <alignment horizontal="center" vertical="center"/>
      <protection locked="0"/>
    </xf>
    <xf numFmtId="0" fontId="27" fillId="35" borderId="36"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29"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0" fontId="6" fillId="0" borderId="34" xfId="3" applyNumberFormat="1" applyFont="1" applyBorder="1" applyAlignment="1" applyProtection="1">
      <alignment horizontal="center" vertical="center" wrapText="1"/>
      <protection hidden="1"/>
    </xf>
    <xf numFmtId="0" fontId="6" fillId="0" borderId="35" xfId="3" applyNumberFormat="1" applyFont="1" applyBorder="1" applyAlignment="1" applyProtection="1">
      <alignment horizontal="center" vertical="center" wrapText="1"/>
      <protection hidden="1"/>
    </xf>
    <xf numFmtId="0" fontId="6" fillId="0" borderId="33"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3" fillId="0" borderId="33"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6" fillId="0" borderId="33"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3"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3" fillId="0" borderId="31" xfId="3" applyNumberFormat="1" applyFont="1" applyBorder="1" applyAlignment="1" applyProtection="1">
      <alignment horizontal="center" vertical="center" wrapText="1"/>
      <protection hidden="1"/>
    </xf>
    <xf numFmtId="0" fontId="3" fillId="0" borderId="32" xfId="3" applyNumberFormat="1" applyFont="1" applyBorder="1" applyAlignment="1" applyProtection="1">
      <alignment horizontal="center" vertical="center" wrapText="1"/>
      <protection hidden="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2"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6" fillId="3" borderId="1" xfId="0" applyFont="1" applyFill="1" applyBorder="1" applyAlignment="1">
      <alignment horizontal="center"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11"/>
  <sheetViews>
    <sheetView showGridLines="0" tabSelected="1" view="pageBreakPreview" zoomScale="90" zoomScaleNormal="70" zoomScaleSheetLayoutView="90" zoomScalePageLayoutView="55" workbookViewId="0">
      <selection activeCell="F14" sqref="F14"/>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3.5703125" style="2" bestFit="1" customWidth="1"/>
    <col min="5" max="5" width="14" style="2" bestFit="1" customWidth="1"/>
    <col min="6" max="6" width="17.5703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64"/>
      <c r="B2" s="65" t="s">
        <v>0</v>
      </c>
      <c r="C2" s="65"/>
      <c r="D2" s="65"/>
      <c r="E2" s="65"/>
      <c r="F2" s="65"/>
      <c r="G2" s="65"/>
      <c r="H2" s="65"/>
      <c r="I2" s="65"/>
      <c r="J2" s="65"/>
      <c r="K2" s="65"/>
      <c r="L2" s="65"/>
      <c r="M2" s="65"/>
      <c r="N2" s="66" t="s">
        <v>80</v>
      </c>
      <c r="O2" s="66"/>
    </row>
    <row r="3" spans="1:15" ht="15.75" customHeight="1" x14ac:dyDescent="0.25">
      <c r="A3" s="64"/>
      <c r="B3" s="65" t="s">
        <v>2</v>
      </c>
      <c r="C3" s="65"/>
      <c r="D3" s="65"/>
      <c r="E3" s="65"/>
      <c r="F3" s="65"/>
      <c r="G3" s="65"/>
      <c r="H3" s="65"/>
      <c r="I3" s="65"/>
      <c r="J3" s="65"/>
      <c r="K3" s="65"/>
      <c r="L3" s="65"/>
      <c r="M3" s="65"/>
      <c r="N3" s="66" t="s">
        <v>77</v>
      </c>
      <c r="O3" s="66"/>
    </row>
    <row r="4" spans="1:15" ht="16.5" customHeight="1" x14ac:dyDescent="0.25">
      <c r="A4" s="64"/>
      <c r="B4" s="65" t="s">
        <v>3</v>
      </c>
      <c r="C4" s="65"/>
      <c r="D4" s="65"/>
      <c r="E4" s="65"/>
      <c r="F4" s="65"/>
      <c r="G4" s="65"/>
      <c r="H4" s="65"/>
      <c r="I4" s="65"/>
      <c r="J4" s="65"/>
      <c r="K4" s="65"/>
      <c r="L4" s="65"/>
      <c r="M4" s="65"/>
      <c r="N4" s="66" t="s">
        <v>79</v>
      </c>
      <c r="O4" s="66"/>
    </row>
    <row r="5" spans="1:15" ht="15" customHeight="1" x14ac:dyDescent="0.25">
      <c r="A5" s="64"/>
      <c r="B5" s="65"/>
      <c r="C5" s="65"/>
      <c r="D5" s="65"/>
      <c r="E5" s="65"/>
      <c r="F5" s="65"/>
      <c r="G5" s="65"/>
      <c r="H5" s="65"/>
      <c r="I5" s="65"/>
      <c r="J5" s="65"/>
      <c r="K5" s="65"/>
      <c r="L5" s="65"/>
      <c r="M5" s="65"/>
      <c r="N5" s="66" t="s">
        <v>4</v>
      </c>
      <c r="O5" s="66"/>
    </row>
    <row r="7" spans="1:15" x14ac:dyDescent="0.25">
      <c r="A7" s="5" t="s">
        <v>5</v>
      </c>
    </row>
    <row r="8" spans="1:15" ht="9.9499999999999993" customHeight="1" x14ac:dyDescent="0.25">
      <c r="A8" s="6"/>
    </row>
    <row r="9" spans="1:15" ht="30" customHeight="1" x14ac:dyDescent="0.25">
      <c r="A9" s="86" t="s">
        <v>6</v>
      </c>
      <c r="B9" s="87"/>
      <c r="D9" s="71" t="s">
        <v>7</v>
      </c>
      <c r="E9" s="72"/>
      <c r="F9" s="73"/>
      <c r="G9" s="74"/>
      <c r="H9" s="74"/>
      <c r="I9" s="75"/>
      <c r="K9" s="71" t="s">
        <v>8</v>
      </c>
      <c r="L9" s="72"/>
      <c r="M9" s="69"/>
      <c r="N9" s="70"/>
    </row>
    <row r="10" spans="1:15" ht="8.25" customHeight="1" x14ac:dyDescent="0.25">
      <c r="A10" s="88"/>
      <c r="B10" s="89"/>
      <c r="C10" s="7"/>
      <c r="E10" s="8"/>
      <c r="F10" s="8"/>
      <c r="M10" s="8"/>
      <c r="N10" s="2"/>
    </row>
    <row r="11" spans="1:15" ht="30" customHeight="1" x14ac:dyDescent="0.25">
      <c r="A11" s="90"/>
      <c r="B11" s="91"/>
      <c r="D11" s="71" t="s">
        <v>9</v>
      </c>
      <c r="E11" s="72"/>
      <c r="F11" s="73"/>
      <c r="G11" s="74"/>
      <c r="H11" s="74"/>
      <c r="I11" s="75"/>
      <c r="K11" s="71" t="s">
        <v>10</v>
      </c>
      <c r="L11" s="72"/>
      <c r="M11" s="67"/>
      <c r="N11" s="68"/>
      <c r="O11" s="19"/>
    </row>
    <row r="12" spans="1:15" ht="9.9499999999999993" customHeight="1" thickBot="1" x14ac:dyDescent="0.3">
      <c r="A12" s="18"/>
      <c r="B12" s="20"/>
      <c r="C12" s="16"/>
      <c r="D12" s="18"/>
      <c r="E12" s="20"/>
      <c r="F12" s="20"/>
      <c r="G12" s="20"/>
      <c r="H12" s="18"/>
      <c r="I12" s="21"/>
      <c r="J12" s="17"/>
      <c r="K12" s="17"/>
      <c r="L12" s="17"/>
      <c r="N12" s="22"/>
      <c r="O12" s="22"/>
    </row>
    <row r="13" spans="1:15" s="9" customFormat="1" ht="111.75" customHeight="1" x14ac:dyDescent="0.25">
      <c r="A13" s="23" t="s">
        <v>11</v>
      </c>
      <c r="B13" s="24" t="s">
        <v>12</v>
      </c>
      <c r="C13" s="24" t="s">
        <v>13</v>
      </c>
      <c r="D13" s="24" t="s">
        <v>14</v>
      </c>
      <c r="E13" s="24" t="s">
        <v>15</v>
      </c>
      <c r="F13" s="25" t="s">
        <v>16</v>
      </c>
      <c r="G13" s="25" t="s">
        <v>17</v>
      </c>
      <c r="H13" s="25" t="s">
        <v>18</v>
      </c>
      <c r="I13" s="25" t="s">
        <v>19</v>
      </c>
      <c r="J13" s="25" t="s">
        <v>20</v>
      </c>
      <c r="K13" s="25" t="s">
        <v>21</v>
      </c>
      <c r="L13" s="25" t="s">
        <v>22</v>
      </c>
      <c r="M13" s="25" t="s">
        <v>23</v>
      </c>
      <c r="N13" s="25" t="s">
        <v>24</v>
      </c>
      <c r="O13" s="26" t="s">
        <v>25</v>
      </c>
    </row>
    <row r="14" spans="1:15" s="9" customFormat="1" ht="149.25" customHeight="1" x14ac:dyDescent="0.25">
      <c r="A14" s="27">
        <v>1</v>
      </c>
      <c r="B14" s="29" t="s">
        <v>81</v>
      </c>
      <c r="C14" s="13"/>
      <c r="D14" s="10">
        <v>50</v>
      </c>
      <c r="E14" s="14" t="s">
        <v>113</v>
      </c>
      <c r="F14" s="59"/>
      <c r="G14" s="12">
        <v>0</v>
      </c>
      <c r="H14" s="1">
        <f>+ROUND(F14*G14,0)</f>
        <v>0</v>
      </c>
      <c r="I14" s="12">
        <v>0</v>
      </c>
      <c r="J14" s="1">
        <f t="shared" ref="J14" si="0">ROUND(F14*I14,0)</f>
        <v>0</v>
      </c>
      <c r="K14" s="1">
        <f t="shared" ref="K14" si="1">ROUND(F14+H14+J14,0)</f>
        <v>0</v>
      </c>
      <c r="L14" s="1">
        <f t="shared" ref="L14" si="2">ROUND(F14*D14,0)</f>
        <v>0</v>
      </c>
      <c r="M14" s="1">
        <f t="shared" ref="M14" si="3">ROUND(L14*G14,0)</f>
        <v>0</v>
      </c>
      <c r="N14" s="1">
        <f t="shared" ref="N14" si="4">ROUND(L14*I14,0)</f>
        <v>0</v>
      </c>
      <c r="O14" s="28">
        <f t="shared" ref="O14" si="5">ROUND(L14+N14+M14,0)</f>
        <v>0</v>
      </c>
    </row>
    <row r="15" spans="1:15" s="9" customFormat="1" ht="141" customHeight="1" x14ac:dyDescent="0.25">
      <c r="A15" s="27">
        <v>2</v>
      </c>
      <c r="B15" s="29" t="s">
        <v>82</v>
      </c>
      <c r="C15" s="13"/>
      <c r="D15" s="10">
        <v>30</v>
      </c>
      <c r="E15" s="14" t="s">
        <v>113</v>
      </c>
      <c r="F15" s="59"/>
      <c r="G15" s="12">
        <v>0</v>
      </c>
      <c r="H15" s="1">
        <f t="shared" ref="H15" si="6">+ROUND(F15*G15,0)</f>
        <v>0</v>
      </c>
      <c r="I15" s="12">
        <v>0</v>
      </c>
      <c r="J15" s="1">
        <f t="shared" ref="J15" si="7">ROUND(F15*I15,0)</f>
        <v>0</v>
      </c>
      <c r="K15" s="1">
        <f t="shared" ref="K15" si="8">ROUND(F15+H15+J15,0)</f>
        <v>0</v>
      </c>
      <c r="L15" s="1">
        <f t="shared" ref="L15" si="9">ROUND(F15*D15,0)</f>
        <v>0</v>
      </c>
      <c r="M15" s="1">
        <f t="shared" ref="M15" si="10">ROUND(L15*G15,0)</f>
        <v>0</v>
      </c>
      <c r="N15" s="1">
        <f t="shared" ref="N15" si="11">ROUND(L15*I15,0)</f>
        <v>0</v>
      </c>
      <c r="O15" s="28">
        <f t="shared" ref="O15" si="12">ROUND(L15+N15+M15,0)</f>
        <v>0</v>
      </c>
    </row>
    <row r="16" spans="1:15" s="9" customFormat="1" ht="105" customHeight="1" x14ac:dyDescent="0.25">
      <c r="A16" s="27">
        <v>3</v>
      </c>
      <c r="B16" s="29" t="s">
        <v>83</v>
      </c>
      <c r="C16" s="13"/>
      <c r="D16" s="10">
        <v>50</v>
      </c>
      <c r="E16" s="14" t="s">
        <v>113</v>
      </c>
      <c r="F16" s="59"/>
      <c r="G16" s="12">
        <v>0</v>
      </c>
      <c r="H16" s="1">
        <f t="shared" ref="H16:H45" si="13">+ROUND(F16*G16,0)</f>
        <v>0</v>
      </c>
      <c r="I16" s="12">
        <v>0</v>
      </c>
      <c r="J16" s="1">
        <f t="shared" ref="J16:J45" si="14">ROUND(F16*I16,0)</f>
        <v>0</v>
      </c>
      <c r="K16" s="1">
        <f t="shared" ref="K16:K45" si="15">ROUND(F16+H16+J16,0)</f>
        <v>0</v>
      </c>
      <c r="L16" s="1">
        <f t="shared" ref="L16:L45" si="16">ROUND(F16*D16,0)</f>
        <v>0</v>
      </c>
      <c r="M16" s="1">
        <f t="shared" ref="M16:M45" si="17">ROUND(L16*G16,0)</f>
        <v>0</v>
      </c>
      <c r="N16" s="1">
        <f t="shared" ref="N16:N45" si="18">ROUND(L16*I16,0)</f>
        <v>0</v>
      </c>
      <c r="O16" s="28">
        <f t="shared" ref="O16:O45" si="19">ROUND(L16+N16+M16,0)</f>
        <v>0</v>
      </c>
    </row>
    <row r="17" spans="1:15" s="9" customFormat="1" ht="114.75" customHeight="1" x14ac:dyDescent="0.25">
      <c r="A17" s="27">
        <v>4</v>
      </c>
      <c r="B17" s="29" t="s">
        <v>84</v>
      </c>
      <c r="C17" s="13"/>
      <c r="D17" s="10">
        <v>50</v>
      </c>
      <c r="E17" s="14" t="s">
        <v>113</v>
      </c>
      <c r="F17" s="59"/>
      <c r="G17" s="12">
        <v>0</v>
      </c>
      <c r="H17" s="1">
        <f t="shared" si="13"/>
        <v>0</v>
      </c>
      <c r="I17" s="12">
        <v>0</v>
      </c>
      <c r="J17" s="1">
        <f t="shared" si="14"/>
        <v>0</v>
      </c>
      <c r="K17" s="1">
        <f t="shared" si="15"/>
        <v>0</v>
      </c>
      <c r="L17" s="1">
        <f t="shared" si="16"/>
        <v>0</v>
      </c>
      <c r="M17" s="1">
        <f t="shared" si="17"/>
        <v>0</v>
      </c>
      <c r="N17" s="1">
        <f t="shared" si="18"/>
        <v>0</v>
      </c>
      <c r="O17" s="28">
        <f t="shared" si="19"/>
        <v>0</v>
      </c>
    </row>
    <row r="18" spans="1:15" s="9" customFormat="1" ht="189" customHeight="1" x14ac:dyDescent="0.25">
      <c r="A18" s="27">
        <v>5</v>
      </c>
      <c r="B18" s="29" t="s">
        <v>85</v>
      </c>
      <c r="C18" s="13"/>
      <c r="D18" s="10">
        <v>30</v>
      </c>
      <c r="E18" s="14" t="s">
        <v>113</v>
      </c>
      <c r="F18" s="59"/>
      <c r="G18" s="12">
        <v>0</v>
      </c>
      <c r="H18" s="1">
        <f t="shared" si="13"/>
        <v>0</v>
      </c>
      <c r="I18" s="12">
        <v>0</v>
      </c>
      <c r="J18" s="1">
        <f t="shared" si="14"/>
        <v>0</v>
      </c>
      <c r="K18" s="1">
        <f t="shared" si="15"/>
        <v>0</v>
      </c>
      <c r="L18" s="1">
        <f t="shared" si="16"/>
        <v>0</v>
      </c>
      <c r="M18" s="1">
        <f t="shared" si="17"/>
        <v>0</v>
      </c>
      <c r="N18" s="1">
        <f t="shared" si="18"/>
        <v>0</v>
      </c>
      <c r="O18" s="28">
        <f t="shared" si="19"/>
        <v>0</v>
      </c>
    </row>
    <row r="19" spans="1:15" s="9" customFormat="1" ht="105" customHeight="1" x14ac:dyDescent="0.25">
      <c r="A19" s="27">
        <v>6</v>
      </c>
      <c r="B19" s="29" t="s">
        <v>86</v>
      </c>
      <c r="C19" s="13"/>
      <c r="D19" s="10">
        <v>5</v>
      </c>
      <c r="E19" s="14" t="s">
        <v>114</v>
      </c>
      <c r="F19" s="59"/>
      <c r="G19" s="12">
        <v>0</v>
      </c>
      <c r="H19" s="1">
        <f t="shared" si="13"/>
        <v>0</v>
      </c>
      <c r="I19" s="12">
        <v>0</v>
      </c>
      <c r="J19" s="1">
        <f t="shared" si="14"/>
        <v>0</v>
      </c>
      <c r="K19" s="1">
        <f t="shared" si="15"/>
        <v>0</v>
      </c>
      <c r="L19" s="1">
        <f t="shared" si="16"/>
        <v>0</v>
      </c>
      <c r="M19" s="1">
        <f t="shared" si="17"/>
        <v>0</v>
      </c>
      <c r="N19" s="1">
        <f t="shared" si="18"/>
        <v>0</v>
      </c>
      <c r="O19" s="28">
        <f t="shared" si="19"/>
        <v>0</v>
      </c>
    </row>
    <row r="20" spans="1:15" s="9" customFormat="1" ht="128.25" customHeight="1" x14ac:dyDescent="0.25">
      <c r="A20" s="27">
        <v>7</v>
      </c>
      <c r="B20" s="29" t="s">
        <v>87</v>
      </c>
      <c r="C20" s="13"/>
      <c r="D20" s="10">
        <v>10</v>
      </c>
      <c r="E20" s="14" t="s">
        <v>114</v>
      </c>
      <c r="F20" s="59"/>
      <c r="G20" s="12">
        <v>0</v>
      </c>
      <c r="H20" s="1">
        <f t="shared" si="13"/>
        <v>0</v>
      </c>
      <c r="I20" s="12">
        <v>0</v>
      </c>
      <c r="J20" s="1">
        <f t="shared" si="14"/>
        <v>0</v>
      </c>
      <c r="K20" s="1">
        <f t="shared" si="15"/>
        <v>0</v>
      </c>
      <c r="L20" s="1">
        <f t="shared" si="16"/>
        <v>0</v>
      </c>
      <c r="M20" s="1">
        <f t="shared" si="17"/>
        <v>0</v>
      </c>
      <c r="N20" s="1">
        <f t="shared" si="18"/>
        <v>0</v>
      </c>
      <c r="O20" s="28">
        <f t="shared" si="19"/>
        <v>0</v>
      </c>
    </row>
    <row r="21" spans="1:15" s="9" customFormat="1" ht="151.5" customHeight="1" x14ac:dyDescent="0.25">
      <c r="A21" s="27">
        <v>8</v>
      </c>
      <c r="B21" s="29" t="s">
        <v>88</v>
      </c>
      <c r="C21" s="13"/>
      <c r="D21" s="10">
        <v>10</v>
      </c>
      <c r="E21" s="14" t="s">
        <v>114</v>
      </c>
      <c r="F21" s="59"/>
      <c r="G21" s="12">
        <v>0</v>
      </c>
      <c r="H21" s="1">
        <f t="shared" si="13"/>
        <v>0</v>
      </c>
      <c r="I21" s="12">
        <v>0</v>
      </c>
      <c r="J21" s="1">
        <f t="shared" si="14"/>
        <v>0</v>
      </c>
      <c r="K21" s="1">
        <f t="shared" si="15"/>
        <v>0</v>
      </c>
      <c r="L21" s="1">
        <f t="shared" si="16"/>
        <v>0</v>
      </c>
      <c r="M21" s="1">
        <f t="shared" si="17"/>
        <v>0</v>
      </c>
      <c r="N21" s="1">
        <f t="shared" si="18"/>
        <v>0</v>
      </c>
      <c r="O21" s="28">
        <f t="shared" si="19"/>
        <v>0</v>
      </c>
    </row>
    <row r="22" spans="1:15" s="9" customFormat="1" ht="120" customHeight="1" x14ac:dyDescent="0.25">
      <c r="A22" s="27">
        <v>9</v>
      </c>
      <c r="B22" s="29" t="s">
        <v>89</v>
      </c>
      <c r="C22" s="13"/>
      <c r="D22" s="10">
        <v>25</v>
      </c>
      <c r="E22" s="14" t="s">
        <v>113</v>
      </c>
      <c r="F22" s="59"/>
      <c r="G22" s="12">
        <v>0</v>
      </c>
      <c r="H22" s="1">
        <f t="shared" si="13"/>
        <v>0</v>
      </c>
      <c r="I22" s="12">
        <v>0</v>
      </c>
      <c r="J22" s="1">
        <f t="shared" si="14"/>
        <v>0</v>
      </c>
      <c r="K22" s="1">
        <f t="shared" si="15"/>
        <v>0</v>
      </c>
      <c r="L22" s="1">
        <f t="shared" si="16"/>
        <v>0</v>
      </c>
      <c r="M22" s="1">
        <f t="shared" si="17"/>
        <v>0</v>
      </c>
      <c r="N22" s="1">
        <f t="shared" si="18"/>
        <v>0</v>
      </c>
      <c r="O22" s="28">
        <f t="shared" si="19"/>
        <v>0</v>
      </c>
    </row>
    <row r="23" spans="1:15" s="9" customFormat="1" ht="164.25" customHeight="1" x14ac:dyDescent="0.25">
      <c r="A23" s="27">
        <v>10</v>
      </c>
      <c r="B23" s="29" t="s">
        <v>90</v>
      </c>
      <c r="C23" s="13"/>
      <c r="D23" s="10">
        <v>8</v>
      </c>
      <c r="E23" s="14" t="s">
        <v>113</v>
      </c>
      <c r="F23" s="59"/>
      <c r="G23" s="12">
        <v>0</v>
      </c>
      <c r="H23" s="1">
        <f t="shared" si="13"/>
        <v>0</v>
      </c>
      <c r="I23" s="12">
        <v>0</v>
      </c>
      <c r="J23" s="1">
        <f t="shared" si="14"/>
        <v>0</v>
      </c>
      <c r="K23" s="1">
        <f t="shared" si="15"/>
        <v>0</v>
      </c>
      <c r="L23" s="1">
        <f t="shared" si="16"/>
        <v>0</v>
      </c>
      <c r="M23" s="1">
        <f t="shared" si="17"/>
        <v>0</v>
      </c>
      <c r="N23" s="1">
        <f t="shared" si="18"/>
        <v>0</v>
      </c>
      <c r="O23" s="28">
        <f t="shared" si="19"/>
        <v>0</v>
      </c>
    </row>
    <row r="24" spans="1:15" s="9" customFormat="1" ht="147.75" customHeight="1" x14ac:dyDescent="0.25">
      <c r="A24" s="27">
        <v>11</v>
      </c>
      <c r="B24" s="29" t="s">
        <v>91</v>
      </c>
      <c r="C24" s="13"/>
      <c r="D24" s="10">
        <v>8</v>
      </c>
      <c r="E24" s="14" t="s">
        <v>113</v>
      </c>
      <c r="F24" s="59"/>
      <c r="G24" s="12">
        <v>0</v>
      </c>
      <c r="H24" s="1">
        <f t="shared" si="13"/>
        <v>0</v>
      </c>
      <c r="I24" s="12">
        <v>0</v>
      </c>
      <c r="J24" s="1">
        <f t="shared" si="14"/>
        <v>0</v>
      </c>
      <c r="K24" s="1">
        <f t="shared" si="15"/>
        <v>0</v>
      </c>
      <c r="L24" s="1">
        <f t="shared" si="16"/>
        <v>0</v>
      </c>
      <c r="M24" s="1">
        <f t="shared" si="17"/>
        <v>0</v>
      </c>
      <c r="N24" s="1">
        <f t="shared" si="18"/>
        <v>0</v>
      </c>
      <c r="O24" s="28">
        <f t="shared" si="19"/>
        <v>0</v>
      </c>
    </row>
    <row r="25" spans="1:15" s="9" customFormat="1" ht="105" customHeight="1" x14ac:dyDescent="0.25">
      <c r="A25" s="27">
        <v>12</v>
      </c>
      <c r="B25" s="29" t="s">
        <v>92</v>
      </c>
      <c r="C25" s="13"/>
      <c r="D25" s="10">
        <v>20</v>
      </c>
      <c r="E25" s="14" t="s">
        <v>114</v>
      </c>
      <c r="F25" s="59"/>
      <c r="G25" s="12">
        <v>0</v>
      </c>
      <c r="H25" s="1">
        <f t="shared" si="13"/>
        <v>0</v>
      </c>
      <c r="I25" s="12">
        <v>0</v>
      </c>
      <c r="J25" s="1">
        <f t="shared" si="14"/>
        <v>0</v>
      </c>
      <c r="K25" s="1">
        <f t="shared" si="15"/>
        <v>0</v>
      </c>
      <c r="L25" s="1">
        <f t="shared" si="16"/>
        <v>0</v>
      </c>
      <c r="M25" s="1">
        <f t="shared" si="17"/>
        <v>0</v>
      </c>
      <c r="N25" s="1">
        <f t="shared" si="18"/>
        <v>0</v>
      </c>
      <c r="O25" s="28">
        <f t="shared" si="19"/>
        <v>0</v>
      </c>
    </row>
    <row r="26" spans="1:15" s="9" customFormat="1" ht="105" customHeight="1" x14ac:dyDescent="0.25">
      <c r="A26" s="27">
        <v>13</v>
      </c>
      <c r="B26" s="29" t="s">
        <v>93</v>
      </c>
      <c r="C26" s="13"/>
      <c r="D26" s="10">
        <v>20</v>
      </c>
      <c r="E26" s="14" t="s">
        <v>114</v>
      </c>
      <c r="F26" s="59"/>
      <c r="G26" s="12">
        <v>0</v>
      </c>
      <c r="H26" s="1">
        <f t="shared" si="13"/>
        <v>0</v>
      </c>
      <c r="I26" s="12">
        <v>0</v>
      </c>
      <c r="J26" s="1">
        <f t="shared" si="14"/>
        <v>0</v>
      </c>
      <c r="K26" s="1">
        <f t="shared" si="15"/>
        <v>0</v>
      </c>
      <c r="L26" s="1">
        <f t="shared" si="16"/>
        <v>0</v>
      </c>
      <c r="M26" s="1">
        <f t="shared" si="17"/>
        <v>0</v>
      </c>
      <c r="N26" s="1">
        <f t="shared" si="18"/>
        <v>0</v>
      </c>
      <c r="O26" s="28">
        <f t="shared" si="19"/>
        <v>0</v>
      </c>
    </row>
    <row r="27" spans="1:15" s="9" customFormat="1" ht="127.5" customHeight="1" x14ac:dyDescent="0.25">
      <c r="A27" s="27">
        <v>14</v>
      </c>
      <c r="B27" s="29" t="s">
        <v>94</v>
      </c>
      <c r="C27" s="13"/>
      <c r="D27" s="10">
        <v>5</v>
      </c>
      <c r="E27" s="14" t="s">
        <v>113</v>
      </c>
      <c r="F27" s="59"/>
      <c r="G27" s="12">
        <v>0</v>
      </c>
      <c r="H27" s="1">
        <f t="shared" si="13"/>
        <v>0</v>
      </c>
      <c r="I27" s="12">
        <v>0</v>
      </c>
      <c r="J27" s="1">
        <f t="shared" si="14"/>
        <v>0</v>
      </c>
      <c r="K27" s="1">
        <f t="shared" si="15"/>
        <v>0</v>
      </c>
      <c r="L27" s="1">
        <f t="shared" si="16"/>
        <v>0</v>
      </c>
      <c r="M27" s="1">
        <f t="shared" si="17"/>
        <v>0</v>
      </c>
      <c r="N27" s="1">
        <f t="shared" si="18"/>
        <v>0</v>
      </c>
      <c r="O27" s="28">
        <f t="shared" si="19"/>
        <v>0</v>
      </c>
    </row>
    <row r="28" spans="1:15" s="9" customFormat="1" ht="105" customHeight="1" x14ac:dyDescent="0.25">
      <c r="A28" s="27">
        <v>15</v>
      </c>
      <c r="B28" s="29" t="s">
        <v>95</v>
      </c>
      <c r="C28" s="13"/>
      <c r="D28" s="10">
        <v>15</v>
      </c>
      <c r="E28" s="14" t="s">
        <v>113</v>
      </c>
      <c r="F28" s="59"/>
      <c r="G28" s="12">
        <v>0</v>
      </c>
      <c r="H28" s="1">
        <f t="shared" si="13"/>
        <v>0</v>
      </c>
      <c r="I28" s="12">
        <v>0</v>
      </c>
      <c r="J28" s="1">
        <f t="shared" si="14"/>
        <v>0</v>
      </c>
      <c r="K28" s="1">
        <f t="shared" si="15"/>
        <v>0</v>
      </c>
      <c r="L28" s="1">
        <f t="shared" si="16"/>
        <v>0</v>
      </c>
      <c r="M28" s="1">
        <f t="shared" si="17"/>
        <v>0</v>
      </c>
      <c r="N28" s="1">
        <f t="shared" si="18"/>
        <v>0</v>
      </c>
      <c r="O28" s="28">
        <f t="shared" si="19"/>
        <v>0</v>
      </c>
    </row>
    <row r="29" spans="1:15" s="9" customFormat="1" ht="142.5" customHeight="1" x14ac:dyDescent="0.25">
      <c r="A29" s="27">
        <v>16</v>
      </c>
      <c r="B29" s="29" t="s">
        <v>96</v>
      </c>
      <c r="C29" s="13"/>
      <c r="D29" s="10">
        <v>12</v>
      </c>
      <c r="E29" s="14" t="s">
        <v>113</v>
      </c>
      <c r="F29" s="59"/>
      <c r="G29" s="12">
        <v>0</v>
      </c>
      <c r="H29" s="1">
        <f t="shared" si="13"/>
        <v>0</v>
      </c>
      <c r="I29" s="12">
        <v>0</v>
      </c>
      <c r="J29" s="1">
        <f t="shared" si="14"/>
        <v>0</v>
      </c>
      <c r="K29" s="1">
        <f t="shared" si="15"/>
        <v>0</v>
      </c>
      <c r="L29" s="1">
        <f t="shared" si="16"/>
        <v>0</v>
      </c>
      <c r="M29" s="1">
        <f t="shared" si="17"/>
        <v>0</v>
      </c>
      <c r="N29" s="1">
        <f t="shared" si="18"/>
        <v>0</v>
      </c>
      <c r="O29" s="28">
        <f t="shared" si="19"/>
        <v>0</v>
      </c>
    </row>
    <row r="30" spans="1:15" s="9" customFormat="1" ht="105" customHeight="1" x14ac:dyDescent="0.25">
      <c r="A30" s="27">
        <v>17</v>
      </c>
      <c r="B30" s="29" t="s">
        <v>97</v>
      </c>
      <c r="C30" s="13"/>
      <c r="D30" s="10">
        <v>2</v>
      </c>
      <c r="E30" s="14" t="s">
        <v>115</v>
      </c>
      <c r="F30" s="59"/>
      <c r="G30" s="12">
        <v>0</v>
      </c>
      <c r="H30" s="1">
        <f t="shared" si="13"/>
        <v>0</v>
      </c>
      <c r="I30" s="12">
        <v>0</v>
      </c>
      <c r="J30" s="1">
        <f t="shared" si="14"/>
        <v>0</v>
      </c>
      <c r="K30" s="1">
        <f t="shared" si="15"/>
        <v>0</v>
      </c>
      <c r="L30" s="1">
        <f t="shared" si="16"/>
        <v>0</v>
      </c>
      <c r="M30" s="1">
        <f t="shared" si="17"/>
        <v>0</v>
      </c>
      <c r="N30" s="1">
        <f t="shared" si="18"/>
        <v>0</v>
      </c>
      <c r="O30" s="28">
        <f t="shared" si="19"/>
        <v>0</v>
      </c>
    </row>
    <row r="31" spans="1:15" s="9" customFormat="1" ht="105" customHeight="1" x14ac:dyDescent="0.25">
      <c r="A31" s="27">
        <v>18</v>
      </c>
      <c r="B31" s="29" t="s">
        <v>98</v>
      </c>
      <c r="C31" s="13"/>
      <c r="D31" s="10">
        <v>2</v>
      </c>
      <c r="E31" s="14" t="s">
        <v>115</v>
      </c>
      <c r="F31" s="59"/>
      <c r="G31" s="12">
        <v>0</v>
      </c>
      <c r="H31" s="1">
        <f t="shared" si="13"/>
        <v>0</v>
      </c>
      <c r="I31" s="12">
        <v>0</v>
      </c>
      <c r="J31" s="1">
        <f t="shared" si="14"/>
        <v>0</v>
      </c>
      <c r="K31" s="1">
        <f t="shared" si="15"/>
        <v>0</v>
      </c>
      <c r="L31" s="1">
        <f t="shared" si="16"/>
        <v>0</v>
      </c>
      <c r="M31" s="1">
        <f t="shared" si="17"/>
        <v>0</v>
      </c>
      <c r="N31" s="1">
        <f t="shared" si="18"/>
        <v>0</v>
      </c>
      <c r="O31" s="28">
        <f t="shared" si="19"/>
        <v>0</v>
      </c>
    </row>
    <row r="32" spans="1:15" s="9" customFormat="1" ht="105" customHeight="1" x14ac:dyDescent="0.25">
      <c r="A32" s="27">
        <v>19</v>
      </c>
      <c r="B32" s="29" t="s">
        <v>99</v>
      </c>
      <c r="C32" s="13"/>
      <c r="D32" s="10">
        <v>40</v>
      </c>
      <c r="E32" s="14" t="s">
        <v>113</v>
      </c>
      <c r="F32" s="59"/>
      <c r="G32" s="12">
        <v>0</v>
      </c>
      <c r="H32" s="1">
        <f t="shared" si="13"/>
        <v>0</v>
      </c>
      <c r="I32" s="12">
        <v>0</v>
      </c>
      <c r="J32" s="1">
        <f t="shared" si="14"/>
        <v>0</v>
      </c>
      <c r="K32" s="1">
        <f t="shared" si="15"/>
        <v>0</v>
      </c>
      <c r="L32" s="1">
        <f t="shared" si="16"/>
        <v>0</v>
      </c>
      <c r="M32" s="1">
        <f t="shared" si="17"/>
        <v>0</v>
      </c>
      <c r="N32" s="1">
        <f t="shared" si="18"/>
        <v>0</v>
      </c>
      <c r="O32" s="28">
        <f t="shared" si="19"/>
        <v>0</v>
      </c>
    </row>
    <row r="33" spans="1:15" s="9" customFormat="1" ht="105" customHeight="1" x14ac:dyDescent="0.25">
      <c r="A33" s="27">
        <v>20</v>
      </c>
      <c r="B33" s="29" t="s">
        <v>100</v>
      </c>
      <c r="C33" s="13"/>
      <c r="D33" s="10">
        <v>3</v>
      </c>
      <c r="E33" s="14" t="s">
        <v>113</v>
      </c>
      <c r="F33" s="59"/>
      <c r="G33" s="12">
        <v>0</v>
      </c>
      <c r="H33" s="1">
        <f t="shared" si="13"/>
        <v>0</v>
      </c>
      <c r="I33" s="12">
        <v>0</v>
      </c>
      <c r="J33" s="1">
        <f t="shared" si="14"/>
        <v>0</v>
      </c>
      <c r="K33" s="1">
        <f t="shared" si="15"/>
        <v>0</v>
      </c>
      <c r="L33" s="1">
        <f t="shared" si="16"/>
        <v>0</v>
      </c>
      <c r="M33" s="1">
        <f t="shared" si="17"/>
        <v>0</v>
      </c>
      <c r="N33" s="1">
        <f t="shared" si="18"/>
        <v>0</v>
      </c>
      <c r="O33" s="28">
        <f t="shared" si="19"/>
        <v>0</v>
      </c>
    </row>
    <row r="34" spans="1:15" s="9" customFormat="1" ht="105" customHeight="1" x14ac:dyDescent="0.25">
      <c r="A34" s="27">
        <v>21</v>
      </c>
      <c r="B34" s="29" t="s">
        <v>101</v>
      </c>
      <c r="C34" s="13"/>
      <c r="D34" s="10">
        <v>30</v>
      </c>
      <c r="E34" s="14" t="s">
        <v>114</v>
      </c>
      <c r="F34" s="59"/>
      <c r="G34" s="12">
        <v>0</v>
      </c>
      <c r="H34" s="1">
        <f t="shared" si="13"/>
        <v>0</v>
      </c>
      <c r="I34" s="12">
        <v>0</v>
      </c>
      <c r="J34" s="1">
        <f t="shared" si="14"/>
        <v>0</v>
      </c>
      <c r="K34" s="1">
        <f t="shared" si="15"/>
        <v>0</v>
      </c>
      <c r="L34" s="1">
        <f t="shared" si="16"/>
        <v>0</v>
      </c>
      <c r="M34" s="1">
        <f t="shared" si="17"/>
        <v>0</v>
      </c>
      <c r="N34" s="1">
        <f t="shared" si="18"/>
        <v>0</v>
      </c>
      <c r="O34" s="28">
        <f t="shared" si="19"/>
        <v>0</v>
      </c>
    </row>
    <row r="35" spans="1:15" s="9" customFormat="1" ht="108" customHeight="1" x14ac:dyDescent="0.25">
      <c r="A35" s="27">
        <v>22</v>
      </c>
      <c r="B35" s="29" t="s">
        <v>102</v>
      </c>
      <c r="C35" s="13"/>
      <c r="D35" s="10">
        <v>7</v>
      </c>
      <c r="E35" s="14" t="s">
        <v>113</v>
      </c>
      <c r="F35" s="59"/>
      <c r="G35" s="12">
        <v>0</v>
      </c>
      <c r="H35" s="1">
        <f t="shared" si="13"/>
        <v>0</v>
      </c>
      <c r="I35" s="12">
        <v>0</v>
      </c>
      <c r="J35" s="1">
        <f t="shared" si="14"/>
        <v>0</v>
      </c>
      <c r="K35" s="1">
        <f t="shared" si="15"/>
        <v>0</v>
      </c>
      <c r="L35" s="1">
        <f t="shared" si="16"/>
        <v>0</v>
      </c>
      <c r="M35" s="1">
        <f t="shared" si="17"/>
        <v>0</v>
      </c>
      <c r="N35" s="1">
        <f t="shared" si="18"/>
        <v>0</v>
      </c>
      <c r="O35" s="28">
        <f t="shared" si="19"/>
        <v>0</v>
      </c>
    </row>
    <row r="36" spans="1:15" s="9" customFormat="1" ht="172.5" customHeight="1" x14ac:dyDescent="0.25">
      <c r="A36" s="27">
        <v>23</v>
      </c>
      <c r="B36" s="29" t="s">
        <v>103</v>
      </c>
      <c r="C36" s="13"/>
      <c r="D36" s="10">
        <v>20</v>
      </c>
      <c r="E36" s="14" t="s">
        <v>113</v>
      </c>
      <c r="F36" s="59"/>
      <c r="G36" s="12">
        <v>0</v>
      </c>
      <c r="H36" s="1">
        <f t="shared" si="13"/>
        <v>0</v>
      </c>
      <c r="I36" s="12">
        <v>0</v>
      </c>
      <c r="J36" s="1">
        <f t="shared" si="14"/>
        <v>0</v>
      </c>
      <c r="K36" s="1">
        <f t="shared" si="15"/>
        <v>0</v>
      </c>
      <c r="L36" s="1">
        <f t="shared" si="16"/>
        <v>0</v>
      </c>
      <c r="M36" s="1">
        <f t="shared" si="17"/>
        <v>0</v>
      </c>
      <c r="N36" s="1">
        <f t="shared" si="18"/>
        <v>0</v>
      </c>
      <c r="O36" s="28">
        <f t="shared" si="19"/>
        <v>0</v>
      </c>
    </row>
    <row r="37" spans="1:15" s="9" customFormat="1" ht="105" customHeight="1" x14ac:dyDescent="0.25">
      <c r="A37" s="27">
        <v>24</v>
      </c>
      <c r="B37" s="29" t="s">
        <v>104</v>
      </c>
      <c r="C37" s="13"/>
      <c r="D37" s="10">
        <v>20</v>
      </c>
      <c r="E37" s="14" t="s">
        <v>113</v>
      </c>
      <c r="F37" s="59"/>
      <c r="G37" s="12">
        <v>0</v>
      </c>
      <c r="H37" s="1">
        <f t="shared" si="13"/>
        <v>0</v>
      </c>
      <c r="I37" s="12">
        <v>0</v>
      </c>
      <c r="J37" s="1">
        <f t="shared" si="14"/>
        <v>0</v>
      </c>
      <c r="K37" s="1">
        <f t="shared" si="15"/>
        <v>0</v>
      </c>
      <c r="L37" s="1">
        <f t="shared" si="16"/>
        <v>0</v>
      </c>
      <c r="M37" s="1">
        <f t="shared" si="17"/>
        <v>0</v>
      </c>
      <c r="N37" s="1">
        <f t="shared" si="18"/>
        <v>0</v>
      </c>
      <c r="O37" s="28">
        <f t="shared" si="19"/>
        <v>0</v>
      </c>
    </row>
    <row r="38" spans="1:15" s="9" customFormat="1" ht="105" customHeight="1" x14ac:dyDescent="0.25">
      <c r="A38" s="27">
        <v>25</v>
      </c>
      <c r="B38" s="29" t="s">
        <v>105</v>
      </c>
      <c r="C38" s="13"/>
      <c r="D38" s="10">
        <v>21</v>
      </c>
      <c r="E38" s="14" t="s">
        <v>113</v>
      </c>
      <c r="F38" s="59"/>
      <c r="G38" s="12">
        <v>0</v>
      </c>
      <c r="H38" s="1">
        <f t="shared" si="13"/>
        <v>0</v>
      </c>
      <c r="I38" s="12">
        <v>0</v>
      </c>
      <c r="J38" s="1">
        <f t="shared" si="14"/>
        <v>0</v>
      </c>
      <c r="K38" s="1">
        <f t="shared" si="15"/>
        <v>0</v>
      </c>
      <c r="L38" s="1">
        <f t="shared" si="16"/>
        <v>0</v>
      </c>
      <c r="M38" s="1">
        <f t="shared" si="17"/>
        <v>0</v>
      </c>
      <c r="N38" s="1">
        <f t="shared" si="18"/>
        <v>0</v>
      </c>
      <c r="O38" s="28">
        <f t="shared" si="19"/>
        <v>0</v>
      </c>
    </row>
    <row r="39" spans="1:15" s="9" customFormat="1" ht="150.75" customHeight="1" x14ac:dyDescent="0.25">
      <c r="A39" s="27">
        <v>26</v>
      </c>
      <c r="B39" s="29" t="s">
        <v>106</v>
      </c>
      <c r="C39" s="13"/>
      <c r="D39" s="10">
        <v>20</v>
      </c>
      <c r="E39" s="14" t="s">
        <v>113</v>
      </c>
      <c r="F39" s="59"/>
      <c r="G39" s="12">
        <v>0</v>
      </c>
      <c r="H39" s="1">
        <f t="shared" si="13"/>
        <v>0</v>
      </c>
      <c r="I39" s="12">
        <v>0</v>
      </c>
      <c r="J39" s="1">
        <f t="shared" si="14"/>
        <v>0</v>
      </c>
      <c r="K39" s="1">
        <f t="shared" si="15"/>
        <v>0</v>
      </c>
      <c r="L39" s="1">
        <f t="shared" si="16"/>
        <v>0</v>
      </c>
      <c r="M39" s="1">
        <f t="shared" si="17"/>
        <v>0</v>
      </c>
      <c r="N39" s="1">
        <f t="shared" si="18"/>
        <v>0</v>
      </c>
      <c r="O39" s="28">
        <f t="shared" si="19"/>
        <v>0</v>
      </c>
    </row>
    <row r="40" spans="1:15" s="9" customFormat="1" ht="153.75" customHeight="1" x14ac:dyDescent="0.25">
      <c r="A40" s="27">
        <v>27</v>
      </c>
      <c r="B40" s="29" t="s">
        <v>107</v>
      </c>
      <c r="C40" s="13"/>
      <c r="D40" s="10">
        <v>5</v>
      </c>
      <c r="E40" s="14" t="s">
        <v>114</v>
      </c>
      <c r="F40" s="59"/>
      <c r="G40" s="12">
        <v>0</v>
      </c>
      <c r="H40" s="1">
        <f t="shared" si="13"/>
        <v>0</v>
      </c>
      <c r="I40" s="12">
        <v>0</v>
      </c>
      <c r="J40" s="1">
        <f t="shared" si="14"/>
        <v>0</v>
      </c>
      <c r="K40" s="1">
        <f t="shared" si="15"/>
        <v>0</v>
      </c>
      <c r="L40" s="1">
        <f t="shared" si="16"/>
        <v>0</v>
      </c>
      <c r="M40" s="1">
        <f t="shared" si="17"/>
        <v>0</v>
      </c>
      <c r="N40" s="1">
        <f t="shared" si="18"/>
        <v>0</v>
      </c>
      <c r="O40" s="28">
        <f t="shared" si="19"/>
        <v>0</v>
      </c>
    </row>
    <row r="41" spans="1:15" s="9" customFormat="1" ht="105" customHeight="1" x14ac:dyDescent="0.25">
      <c r="A41" s="27">
        <v>28</v>
      </c>
      <c r="B41" s="29" t="s">
        <v>108</v>
      </c>
      <c r="C41" s="13"/>
      <c r="D41" s="10">
        <v>3</v>
      </c>
      <c r="E41" s="14" t="s">
        <v>113</v>
      </c>
      <c r="F41" s="59"/>
      <c r="G41" s="12">
        <v>0</v>
      </c>
      <c r="H41" s="1">
        <f t="shared" si="13"/>
        <v>0</v>
      </c>
      <c r="I41" s="12">
        <v>0</v>
      </c>
      <c r="J41" s="1">
        <f t="shared" si="14"/>
        <v>0</v>
      </c>
      <c r="K41" s="1">
        <f t="shared" si="15"/>
        <v>0</v>
      </c>
      <c r="L41" s="1">
        <f t="shared" si="16"/>
        <v>0</v>
      </c>
      <c r="M41" s="1">
        <f t="shared" si="17"/>
        <v>0</v>
      </c>
      <c r="N41" s="1">
        <f t="shared" si="18"/>
        <v>0</v>
      </c>
      <c r="O41" s="28">
        <f t="shared" si="19"/>
        <v>0</v>
      </c>
    </row>
    <row r="42" spans="1:15" s="9" customFormat="1" ht="123" customHeight="1" x14ac:dyDescent="0.25">
      <c r="A42" s="27">
        <v>29</v>
      </c>
      <c r="B42" s="29" t="s">
        <v>109</v>
      </c>
      <c r="C42" s="13"/>
      <c r="D42" s="10">
        <v>10</v>
      </c>
      <c r="E42" s="14" t="s">
        <v>113</v>
      </c>
      <c r="F42" s="59"/>
      <c r="G42" s="12">
        <v>0</v>
      </c>
      <c r="H42" s="1">
        <f t="shared" si="13"/>
        <v>0</v>
      </c>
      <c r="I42" s="12">
        <v>0</v>
      </c>
      <c r="J42" s="1">
        <f t="shared" si="14"/>
        <v>0</v>
      </c>
      <c r="K42" s="1">
        <f t="shared" si="15"/>
        <v>0</v>
      </c>
      <c r="L42" s="1">
        <f t="shared" si="16"/>
        <v>0</v>
      </c>
      <c r="M42" s="1">
        <f t="shared" si="17"/>
        <v>0</v>
      </c>
      <c r="N42" s="1">
        <f t="shared" si="18"/>
        <v>0</v>
      </c>
      <c r="O42" s="28">
        <f t="shared" si="19"/>
        <v>0</v>
      </c>
    </row>
    <row r="43" spans="1:15" s="9" customFormat="1" ht="195" customHeight="1" x14ac:dyDescent="0.25">
      <c r="A43" s="27">
        <v>30</v>
      </c>
      <c r="B43" s="29" t="s">
        <v>110</v>
      </c>
      <c r="C43" s="13"/>
      <c r="D43" s="10">
        <v>13</v>
      </c>
      <c r="E43" s="14" t="s">
        <v>113</v>
      </c>
      <c r="F43" s="59"/>
      <c r="G43" s="12">
        <v>0</v>
      </c>
      <c r="H43" s="1">
        <f t="shared" si="13"/>
        <v>0</v>
      </c>
      <c r="I43" s="12">
        <v>0</v>
      </c>
      <c r="J43" s="1">
        <f t="shared" si="14"/>
        <v>0</v>
      </c>
      <c r="K43" s="1">
        <f t="shared" si="15"/>
        <v>0</v>
      </c>
      <c r="L43" s="1">
        <f t="shared" si="16"/>
        <v>0</v>
      </c>
      <c r="M43" s="1">
        <f t="shared" si="17"/>
        <v>0</v>
      </c>
      <c r="N43" s="1">
        <f t="shared" si="18"/>
        <v>0</v>
      </c>
      <c r="O43" s="28">
        <f t="shared" si="19"/>
        <v>0</v>
      </c>
    </row>
    <row r="44" spans="1:15" s="9" customFormat="1" ht="117.75" customHeight="1" x14ac:dyDescent="0.25">
      <c r="A44" s="27">
        <v>31</v>
      </c>
      <c r="B44" s="29" t="s">
        <v>111</v>
      </c>
      <c r="C44" s="13"/>
      <c r="D44" s="10">
        <v>14</v>
      </c>
      <c r="E44" s="14" t="s">
        <v>113</v>
      </c>
      <c r="F44" s="59"/>
      <c r="G44" s="12">
        <v>0</v>
      </c>
      <c r="H44" s="1">
        <f t="shared" si="13"/>
        <v>0</v>
      </c>
      <c r="I44" s="12">
        <v>0</v>
      </c>
      <c r="J44" s="1">
        <f t="shared" si="14"/>
        <v>0</v>
      </c>
      <c r="K44" s="1">
        <f t="shared" si="15"/>
        <v>0</v>
      </c>
      <c r="L44" s="1">
        <f t="shared" si="16"/>
        <v>0</v>
      </c>
      <c r="M44" s="1">
        <f t="shared" si="17"/>
        <v>0</v>
      </c>
      <c r="N44" s="1">
        <f t="shared" si="18"/>
        <v>0</v>
      </c>
      <c r="O44" s="28">
        <f t="shared" si="19"/>
        <v>0</v>
      </c>
    </row>
    <row r="45" spans="1:15" s="9" customFormat="1" ht="118.5" customHeight="1" thickBot="1" x14ac:dyDescent="0.3">
      <c r="A45" s="27">
        <v>32</v>
      </c>
      <c r="B45" s="29" t="s">
        <v>112</v>
      </c>
      <c r="C45" s="13"/>
      <c r="D45" s="10">
        <v>18</v>
      </c>
      <c r="E45" s="14" t="s">
        <v>113</v>
      </c>
      <c r="F45" s="59"/>
      <c r="G45" s="12">
        <v>0</v>
      </c>
      <c r="H45" s="1">
        <f t="shared" si="13"/>
        <v>0</v>
      </c>
      <c r="I45" s="12">
        <v>0</v>
      </c>
      <c r="J45" s="1">
        <f t="shared" si="14"/>
        <v>0</v>
      </c>
      <c r="K45" s="1">
        <f t="shared" si="15"/>
        <v>0</v>
      </c>
      <c r="L45" s="1">
        <f t="shared" si="16"/>
        <v>0</v>
      </c>
      <c r="M45" s="1">
        <f t="shared" si="17"/>
        <v>0</v>
      </c>
      <c r="N45" s="1">
        <f t="shared" si="18"/>
        <v>0</v>
      </c>
      <c r="O45" s="28">
        <f t="shared" si="19"/>
        <v>0</v>
      </c>
    </row>
    <row r="46" spans="1:15" s="9" customFormat="1" ht="42" customHeight="1" thickBot="1" x14ac:dyDescent="0.3">
      <c r="A46" s="92" t="s">
        <v>26</v>
      </c>
      <c r="B46" s="93"/>
      <c r="C46" s="93"/>
      <c r="D46" s="93"/>
      <c r="E46" s="93"/>
      <c r="F46" s="93"/>
      <c r="G46" s="93"/>
      <c r="H46" s="93"/>
      <c r="I46" s="93"/>
      <c r="J46" s="93"/>
      <c r="K46" s="93"/>
      <c r="L46" s="104" t="s">
        <v>27</v>
      </c>
      <c r="M46" s="105"/>
      <c r="N46" s="105"/>
      <c r="O46" s="37">
        <f>SUMIF(G:G,0%,L:L)+SUMIF(G:G,"",L:L)</f>
        <v>0</v>
      </c>
    </row>
    <row r="47" spans="1:15" s="9" customFormat="1" ht="39" customHeight="1" x14ac:dyDescent="0.25">
      <c r="A47" s="76" t="s">
        <v>78</v>
      </c>
      <c r="B47" s="77"/>
      <c r="C47" s="77"/>
      <c r="D47" s="77"/>
      <c r="E47" s="77"/>
      <c r="F47" s="77"/>
      <c r="G47" s="77"/>
      <c r="H47" s="77"/>
      <c r="I47" s="77"/>
      <c r="J47" s="77"/>
      <c r="K47" s="78"/>
      <c r="L47" s="98" t="s">
        <v>28</v>
      </c>
      <c r="M47" s="99"/>
      <c r="N47" s="99"/>
      <c r="O47" s="38">
        <f>SUMIF(G:G,5%,L:L)</f>
        <v>0</v>
      </c>
    </row>
    <row r="48" spans="1:15" s="9" customFormat="1" ht="30" customHeight="1" x14ac:dyDescent="0.25">
      <c r="A48" s="79"/>
      <c r="B48" s="80"/>
      <c r="C48" s="80"/>
      <c r="D48" s="80"/>
      <c r="E48" s="80"/>
      <c r="F48" s="80"/>
      <c r="G48" s="80"/>
      <c r="H48" s="80"/>
      <c r="I48" s="80"/>
      <c r="J48" s="80"/>
      <c r="K48" s="81"/>
      <c r="L48" s="98" t="s">
        <v>29</v>
      </c>
      <c r="M48" s="99"/>
      <c r="N48" s="99"/>
      <c r="O48" s="38">
        <f>SUMIF(G:G,19%,L:L)</f>
        <v>0</v>
      </c>
    </row>
    <row r="49" spans="1:17" s="9" customFormat="1" ht="30" customHeight="1" x14ac:dyDescent="0.25">
      <c r="A49" s="79"/>
      <c r="B49" s="80"/>
      <c r="C49" s="80"/>
      <c r="D49" s="80"/>
      <c r="E49" s="80"/>
      <c r="F49" s="80"/>
      <c r="G49" s="80"/>
      <c r="H49" s="80"/>
      <c r="I49" s="80"/>
      <c r="J49" s="80"/>
      <c r="K49" s="81"/>
      <c r="L49" s="100" t="s">
        <v>22</v>
      </c>
      <c r="M49" s="101"/>
      <c r="N49" s="101"/>
      <c r="O49" s="39">
        <f>SUM(O46:O48)</f>
        <v>0</v>
      </c>
    </row>
    <row r="50" spans="1:17" s="9" customFormat="1" ht="30" customHeight="1" x14ac:dyDescent="0.25">
      <c r="A50" s="79"/>
      <c r="B50" s="80"/>
      <c r="C50" s="80"/>
      <c r="D50" s="80"/>
      <c r="E50" s="80"/>
      <c r="F50" s="80"/>
      <c r="G50" s="80"/>
      <c r="H50" s="80"/>
      <c r="I50" s="80"/>
      <c r="J50" s="80"/>
      <c r="K50" s="81"/>
      <c r="L50" s="102" t="s">
        <v>30</v>
      </c>
      <c r="M50" s="103"/>
      <c r="N50" s="103"/>
      <c r="O50" s="40">
        <f>SUMIF(G:G,5%,M:M)</f>
        <v>0</v>
      </c>
    </row>
    <row r="51" spans="1:17" s="9" customFormat="1" ht="30" customHeight="1" x14ac:dyDescent="0.25">
      <c r="A51" s="79"/>
      <c r="B51" s="80"/>
      <c r="C51" s="80"/>
      <c r="D51" s="80"/>
      <c r="E51" s="80"/>
      <c r="F51" s="80"/>
      <c r="G51" s="80"/>
      <c r="H51" s="80"/>
      <c r="I51" s="80"/>
      <c r="J51" s="80"/>
      <c r="K51" s="81"/>
      <c r="L51" s="102" t="s">
        <v>31</v>
      </c>
      <c r="M51" s="103"/>
      <c r="N51" s="103"/>
      <c r="O51" s="40">
        <f>SUMIF(G:G,19%,M:M)</f>
        <v>0</v>
      </c>
    </row>
    <row r="52" spans="1:17" s="9" customFormat="1" ht="30" customHeight="1" x14ac:dyDescent="0.25">
      <c r="A52" s="79"/>
      <c r="B52" s="80"/>
      <c r="C52" s="80"/>
      <c r="D52" s="80"/>
      <c r="E52" s="80"/>
      <c r="F52" s="80"/>
      <c r="G52" s="80"/>
      <c r="H52" s="80"/>
      <c r="I52" s="80"/>
      <c r="J52" s="80"/>
      <c r="K52" s="81"/>
      <c r="L52" s="100" t="s">
        <v>32</v>
      </c>
      <c r="M52" s="101"/>
      <c r="N52" s="101"/>
      <c r="O52" s="39">
        <f>SUM(O50:O51)</f>
        <v>0</v>
      </c>
    </row>
    <row r="53" spans="1:17" s="9" customFormat="1" ht="30" customHeight="1" x14ac:dyDescent="0.25">
      <c r="A53" s="79"/>
      <c r="B53" s="80"/>
      <c r="C53" s="80"/>
      <c r="D53" s="80"/>
      <c r="E53" s="80"/>
      <c r="F53" s="80"/>
      <c r="G53" s="80"/>
      <c r="H53" s="80"/>
      <c r="I53" s="80"/>
      <c r="J53" s="80"/>
      <c r="K53" s="81"/>
      <c r="L53" s="98" t="s">
        <v>33</v>
      </c>
      <c r="M53" s="99"/>
      <c r="N53" s="99"/>
      <c r="O53" s="38">
        <f>SUMIF(I:I,8%,N:N)</f>
        <v>0</v>
      </c>
    </row>
    <row r="54" spans="1:17" s="9" customFormat="1" ht="37.5" customHeight="1" x14ac:dyDescent="0.25">
      <c r="A54" s="79"/>
      <c r="B54" s="80"/>
      <c r="C54" s="80"/>
      <c r="D54" s="80"/>
      <c r="E54" s="80"/>
      <c r="F54" s="80"/>
      <c r="G54" s="80"/>
      <c r="H54" s="80"/>
      <c r="I54" s="80"/>
      <c r="J54" s="80"/>
      <c r="K54" s="81"/>
      <c r="L54" s="96" t="s">
        <v>34</v>
      </c>
      <c r="M54" s="97"/>
      <c r="N54" s="97"/>
      <c r="O54" s="39">
        <f>SUM(O53)</f>
        <v>0</v>
      </c>
    </row>
    <row r="55" spans="1:17" s="9" customFormat="1" ht="32.25" customHeight="1" thickBot="1" x14ac:dyDescent="0.3">
      <c r="A55" s="82"/>
      <c r="B55" s="83"/>
      <c r="C55" s="83"/>
      <c r="D55" s="83"/>
      <c r="E55" s="83"/>
      <c r="F55" s="83"/>
      <c r="G55" s="83"/>
      <c r="H55" s="83"/>
      <c r="I55" s="83"/>
      <c r="J55" s="83"/>
      <c r="K55" s="84"/>
      <c r="L55" s="94" t="s">
        <v>35</v>
      </c>
      <c r="M55" s="95"/>
      <c r="N55" s="95"/>
      <c r="O55" s="41">
        <f>+O49+O52+O54</f>
        <v>0</v>
      </c>
    </row>
    <row r="57" spans="1:17" ht="50.1" customHeight="1" thickBot="1" x14ac:dyDescent="0.3">
      <c r="B57" s="85"/>
      <c r="C57" s="85"/>
    </row>
    <row r="58" spans="1:17" x14ac:dyDescent="0.25">
      <c r="B58" s="63" t="s">
        <v>36</v>
      </c>
      <c r="C58" s="63"/>
    </row>
    <row r="59" spans="1:17" ht="15" customHeight="1" x14ac:dyDescent="0.25">
      <c r="M59" s="43"/>
      <c r="N59" s="44"/>
      <c r="O59" s="45"/>
    </row>
    <row r="60" spans="1:17" ht="15.75" customHeight="1" x14ac:dyDescent="0.25">
      <c r="M60" s="43"/>
      <c r="N60" s="44"/>
      <c r="O60" s="45"/>
    </row>
    <row r="61" spans="1:17" ht="15" customHeight="1" x14ac:dyDescent="0.25">
      <c r="A61" s="11" t="s">
        <v>37</v>
      </c>
      <c r="M61" s="43"/>
      <c r="N61" s="44"/>
      <c r="O61" s="45"/>
    </row>
    <row r="62" spans="1:17" x14ac:dyDescent="0.25">
      <c r="A62" s="62" t="s">
        <v>38</v>
      </c>
      <c r="B62" s="62"/>
      <c r="C62" s="62"/>
      <c r="D62" s="62"/>
      <c r="E62" s="62"/>
      <c r="F62" s="62"/>
      <c r="G62" s="62"/>
      <c r="H62" s="62"/>
      <c r="I62" s="62"/>
      <c r="J62" s="62"/>
      <c r="K62" s="62"/>
      <c r="L62" s="62"/>
      <c r="M62" s="62"/>
      <c r="N62" s="62"/>
      <c r="O62" s="62"/>
      <c r="P62" s="2"/>
      <c r="Q62" s="2"/>
    </row>
    <row r="63" spans="1:17" ht="15" customHeight="1" x14ac:dyDescent="0.25">
      <c r="A63" s="61" t="s">
        <v>39</v>
      </c>
      <c r="B63" s="61"/>
      <c r="C63" s="61"/>
      <c r="D63" s="61"/>
      <c r="E63" s="61"/>
      <c r="F63" s="61"/>
      <c r="G63" s="61"/>
      <c r="H63" s="61"/>
      <c r="I63" s="61"/>
      <c r="J63" s="61"/>
      <c r="K63" s="61"/>
      <c r="L63" s="61"/>
      <c r="M63" s="61"/>
      <c r="N63" s="61"/>
      <c r="O63" s="61"/>
      <c r="P63" s="42"/>
      <c r="Q63" s="42"/>
    </row>
    <row r="64" spans="1:17" x14ac:dyDescent="0.25">
      <c r="A64" s="60" t="s">
        <v>40</v>
      </c>
      <c r="B64" s="60"/>
      <c r="C64" s="60"/>
      <c r="D64" s="60"/>
      <c r="E64" s="60"/>
      <c r="F64" s="60"/>
      <c r="G64" s="60"/>
      <c r="H64" s="60"/>
      <c r="I64" s="60"/>
      <c r="J64" s="60"/>
      <c r="K64" s="60"/>
      <c r="L64" s="60"/>
      <c r="M64" s="60"/>
      <c r="N64" s="60"/>
      <c r="O64" s="60"/>
      <c r="P64" s="5"/>
      <c r="Q64" s="5"/>
    </row>
    <row r="65" spans="1:17" x14ac:dyDescent="0.25">
      <c r="A65" s="60" t="s">
        <v>41</v>
      </c>
      <c r="B65" s="60"/>
      <c r="C65" s="60"/>
      <c r="D65" s="60"/>
      <c r="E65" s="60"/>
      <c r="F65" s="60"/>
      <c r="G65" s="60"/>
      <c r="H65" s="60"/>
      <c r="I65" s="60"/>
      <c r="J65" s="60"/>
      <c r="K65" s="60"/>
      <c r="L65" s="60"/>
      <c r="M65" s="60"/>
      <c r="N65" s="60"/>
      <c r="O65" s="60"/>
      <c r="P65" s="5"/>
      <c r="Q65" s="5"/>
    </row>
    <row r="66" spans="1:17" x14ac:dyDescent="0.25">
      <c r="K66" s="2"/>
      <c r="L66" s="2"/>
      <c r="M66" s="2"/>
      <c r="N66" s="2"/>
    </row>
    <row r="108" spans="11:15" s="2" customFormat="1" x14ac:dyDescent="0.25">
      <c r="K108" s="4"/>
      <c r="L108" s="4"/>
      <c r="M108" s="4"/>
      <c r="N108" s="4"/>
      <c r="O108" s="4"/>
    </row>
    <row r="109" spans="11:15" s="2" customFormat="1" x14ac:dyDescent="0.25">
      <c r="K109" s="4"/>
      <c r="L109" s="4"/>
      <c r="M109" s="4"/>
      <c r="N109" s="4"/>
      <c r="O109" s="4"/>
    </row>
    <row r="110" spans="11:15" s="2" customFormat="1" x14ac:dyDescent="0.25">
      <c r="K110" s="4"/>
      <c r="L110" s="4"/>
      <c r="M110" s="4"/>
      <c r="N110" s="4"/>
      <c r="O110" s="4"/>
    </row>
    <row r="111" spans="11:15" s="2" customFormat="1" x14ac:dyDescent="0.25">
      <c r="K111" s="4"/>
      <c r="L111" s="4"/>
      <c r="M111" s="4"/>
      <c r="N111" s="4"/>
      <c r="O111" s="4"/>
    </row>
  </sheetData>
  <sheetProtection algorithmName="SHA-512" hashValue="IgNUbkerP1KFfT+KWoRDvGoYlLpiqPTpOW7IH6ZPNKqN5MEQkQq3JivfekX+KPCSwTzIDoI1FvO66pZvp7Xf9w==" saltValue="p6Z4NbPNlVthjyzB3BbpXA==" spinCount="100000" sheet="1" selectLockedCells="1"/>
  <mergeCells count="35">
    <mergeCell ref="L50:N50"/>
    <mergeCell ref="L49:N49"/>
    <mergeCell ref="L48:N48"/>
    <mergeCell ref="L47:N47"/>
    <mergeCell ref="L46:N46"/>
    <mergeCell ref="L55:N55"/>
    <mergeCell ref="L54:N54"/>
    <mergeCell ref="L53:N53"/>
    <mergeCell ref="L52:N52"/>
    <mergeCell ref="L51:N51"/>
    <mergeCell ref="A47:K55"/>
    <mergeCell ref="F9:I9"/>
    <mergeCell ref="B57:C57"/>
    <mergeCell ref="A9:B11"/>
    <mergeCell ref="D9:E9"/>
    <mergeCell ref="D11:E11"/>
    <mergeCell ref="A46:K46"/>
    <mergeCell ref="M11:N11"/>
    <mergeCell ref="M9:N9"/>
    <mergeCell ref="K9:L9"/>
    <mergeCell ref="K11:L11"/>
    <mergeCell ref="F11:I11"/>
    <mergeCell ref="A2:A5"/>
    <mergeCell ref="B2:M2"/>
    <mergeCell ref="N2:O2"/>
    <mergeCell ref="B3:M3"/>
    <mergeCell ref="N3:O3"/>
    <mergeCell ref="B4:M5"/>
    <mergeCell ref="N4:O4"/>
    <mergeCell ref="N5:O5"/>
    <mergeCell ref="A65:O65"/>
    <mergeCell ref="A64:O64"/>
    <mergeCell ref="A63:O63"/>
    <mergeCell ref="A62:O62"/>
    <mergeCell ref="B58:C58"/>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F45"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G14:G45</xm:sqref>
        </x14:dataValidation>
        <x14:dataValidation type="list" allowBlank="1" showInputMessage="1" showErrorMessage="1" xr:uid="{00000000-0002-0000-0000-000008000000}">
          <x14:formula1>
            <xm:f>Cálculos!$F$7:$F$8</xm:f>
          </x14:formula1>
          <xm:sqref>I14:I45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32" bestFit="1" customWidth="1"/>
    <col min="6" max="6" width="15" style="36" bestFit="1" customWidth="1"/>
  </cols>
  <sheetData>
    <row r="6" spans="2:6" x14ac:dyDescent="0.25">
      <c r="B6" s="15" t="s">
        <v>9</v>
      </c>
      <c r="D6" s="30" t="s">
        <v>42</v>
      </c>
      <c r="F6" s="33" t="s">
        <v>43</v>
      </c>
    </row>
    <row r="7" spans="2:6" x14ac:dyDescent="0.25">
      <c r="B7" s="2" t="s">
        <v>44</v>
      </c>
      <c r="D7" s="31">
        <v>0</v>
      </c>
      <c r="F7" s="34">
        <v>0.08</v>
      </c>
    </row>
    <row r="8" spans="2:6" x14ac:dyDescent="0.25">
      <c r="B8" s="2" t="s">
        <v>45</v>
      </c>
      <c r="D8" s="31">
        <v>0.05</v>
      </c>
      <c r="F8" s="35">
        <v>0</v>
      </c>
    </row>
    <row r="9" spans="2:6" x14ac:dyDescent="0.25">
      <c r="B9" s="2" t="s">
        <v>46</v>
      </c>
      <c r="D9" s="31">
        <v>0.19</v>
      </c>
    </row>
    <row r="10" spans="2:6" x14ac:dyDescent="0.25">
      <c r="D10" s="3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26"/>
      <c r="C2" s="126"/>
      <c r="D2" s="117" t="s">
        <v>0</v>
      </c>
      <c r="E2" s="119"/>
      <c r="F2" s="119"/>
      <c r="G2" s="119"/>
      <c r="H2" s="118"/>
      <c r="I2" s="117" t="s">
        <v>1</v>
      </c>
      <c r="J2" s="118"/>
      <c r="K2" s="57"/>
    </row>
    <row r="3" spans="2:11" ht="15" customHeight="1" x14ac:dyDescent="0.25">
      <c r="B3" s="126"/>
      <c r="C3" s="126"/>
      <c r="D3" s="117" t="s">
        <v>2</v>
      </c>
      <c r="E3" s="119"/>
      <c r="F3" s="119"/>
      <c r="G3" s="119"/>
      <c r="H3" s="118"/>
      <c r="I3" s="117" t="s">
        <v>77</v>
      </c>
      <c r="J3" s="118"/>
      <c r="K3" s="56"/>
    </row>
    <row r="4" spans="2:11" ht="15" customHeight="1" x14ac:dyDescent="0.25">
      <c r="B4" s="126"/>
      <c r="C4" s="126"/>
      <c r="D4" s="120" t="s">
        <v>3</v>
      </c>
      <c r="E4" s="121"/>
      <c r="F4" s="121"/>
      <c r="G4" s="121"/>
      <c r="H4" s="122"/>
      <c r="I4" s="117" t="s">
        <v>79</v>
      </c>
      <c r="J4" s="118"/>
      <c r="K4" s="56"/>
    </row>
    <row r="5" spans="2:11" ht="15" customHeight="1" x14ac:dyDescent="0.25">
      <c r="B5" s="126"/>
      <c r="C5" s="126"/>
      <c r="D5" s="123"/>
      <c r="E5" s="124"/>
      <c r="F5" s="124"/>
      <c r="G5" s="124"/>
      <c r="H5" s="125"/>
      <c r="I5" s="117" t="s">
        <v>47</v>
      </c>
      <c r="J5" s="118"/>
      <c r="K5" s="56"/>
    </row>
    <row r="6" spans="2:11" x14ac:dyDescent="0.25">
      <c r="K6" s="48"/>
    </row>
    <row r="7" spans="2:11" ht="15.75" customHeight="1" x14ac:dyDescent="0.25">
      <c r="B7" s="115" t="s">
        <v>48</v>
      </c>
      <c r="C7" s="115"/>
      <c r="D7" s="115"/>
      <c r="E7" s="115"/>
      <c r="F7" s="115"/>
      <c r="G7" s="115"/>
      <c r="H7" s="115"/>
      <c r="I7" s="115"/>
      <c r="J7" s="115"/>
      <c r="K7" s="53"/>
    </row>
    <row r="8" spans="2:11" ht="15.75" customHeight="1" x14ac:dyDescent="0.25">
      <c r="B8" s="112" t="s">
        <v>49</v>
      </c>
      <c r="C8" s="112" t="s">
        <v>50</v>
      </c>
      <c r="D8" s="112"/>
      <c r="E8" s="112"/>
      <c r="F8" s="112"/>
      <c r="G8" s="115" t="s">
        <v>51</v>
      </c>
      <c r="H8" s="115"/>
      <c r="I8" s="115"/>
      <c r="J8" s="115"/>
      <c r="K8" s="53"/>
    </row>
    <row r="9" spans="2:11" ht="15.75" customHeight="1" x14ac:dyDescent="0.25">
      <c r="B9" s="112"/>
      <c r="C9" s="52" t="s">
        <v>52</v>
      </c>
      <c r="D9" s="52" t="s">
        <v>53</v>
      </c>
      <c r="E9" s="112" t="s">
        <v>54</v>
      </c>
      <c r="F9" s="112"/>
      <c r="G9" s="115"/>
      <c r="H9" s="115"/>
      <c r="I9" s="115"/>
      <c r="J9" s="115"/>
      <c r="K9" s="53"/>
    </row>
    <row r="10" spans="2:11" ht="15.75" customHeight="1" x14ac:dyDescent="0.25">
      <c r="B10" s="50">
        <v>1</v>
      </c>
      <c r="C10" s="50">
        <v>2021</v>
      </c>
      <c r="D10" s="50">
        <v>5</v>
      </c>
      <c r="E10" s="113">
        <v>24</v>
      </c>
      <c r="F10" s="113"/>
      <c r="G10" s="127" t="s">
        <v>55</v>
      </c>
      <c r="H10" s="127"/>
      <c r="I10" s="127"/>
      <c r="J10" s="127"/>
      <c r="K10" s="55"/>
    </row>
    <row r="11" spans="2:11" ht="57.75" customHeight="1" x14ac:dyDescent="0.25">
      <c r="B11" s="50">
        <v>2</v>
      </c>
      <c r="C11" s="50">
        <v>2022</v>
      </c>
      <c r="D11" s="50">
        <v>5</v>
      </c>
      <c r="E11" s="106">
        <v>31</v>
      </c>
      <c r="F11" s="107"/>
      <c r="G11" s="108" t="s">
        <v>56</v>
      </c>
      <c r="H11" s="109"/>
      <c r="I11" s="109"/>
      <c r="J11" s="110"/>
      <c r="K11" s="55"/>
    </row>
    <row r="12" spans="2:11" ht="82.5" customHeight="1" x14ac:dyDescent="0.25">
      <c r="B12" s="50">
        <v>3</v>
      </c>
      <c r="C12" s="50">
        <v>2022</v>
      </c>
      <c r="D12" s="50">
        <v>7</v>
      </c>
      <c r="E12" s="106">
        <v>27</v>
      </c>
      <c r="F12" s="107"/>
      <c r="G12" s="108" t="s">
        <v>57</v>
      </c>
      <c r="H12" s="109"/>
      <c r="I12" s="109"/>
      <c r="J12" s="110"/>
      <c r="K12" s="55"/>
    </row>
    <row r="13" spans="2:11" ht="100.5" customHeight="1" x14ac:dyDescent="0.25">
      <c r="B13" s="50">
        <v>4</v>
      </c>
      <c r="C13" s="50">
        <v>2023</v>
      </c>
      <c r="D13" s="50">
        <v>11</v>
      </c>
      <c r="E13" s="106">
        <v>30</v>
      </c>
      <c r="F13" s="107"/>
      <c r="G13" s="108" t="s">
        <v>72</v>
      </c>
      <c r="H13" s="109"/>
      <c r="I13" s="109"/>
      <c r="J13" s="110"/>
      <c r="K13" s="55"/>
    </row>
    <row r="14" spans="2:11" ht="70.5" customHeight="1" x14ac:dyDescent="0.25">
      <c r="B14" s="50">
        <v>5</v>
      </c>
      <c r="C14" s="50">
        <v>2024</v>
      </c>
      <c r="D14" s="58" t="s">
        <v>71</v>
      </c>
      <c r="E14" s="106">
        <v>27</v>
      </c>
      <c r="F14" s="107"/>
      <c r="G14" s="108" t="s">
        <v>73</v>
      </c>
      <c r="H14" s="109"/>
      <c r="I14" s="109"/>
      <c r="J14" s="110"/>
      <c r="K14" s="55"/>
    </row>
    <row r="15" spans="2:11" ht="76.5" customHeight="1" x14ac:dyDescent="0.25">
      <c r="B15" s="50">
        <v>6</v>
      </c>
      <c r="C15" s="50">
        <v>2024</v>
      </c>
      <c r="D15" s="58" t="s">
        <v>74</v>
      </c>
      <c r="E15" s="106"/>
      <c r="F15" s="107"/>
      <c r="G15" s="108" t="s">
        <v>76</v>
      </c>
      <c r="H15" s="109"/>
      <c r="I15" s="109"/>
      <c r="J15" s="110"/>
      <c r="K15" s="55"/>
    </row>
    <row r="16" spans="2:11" ht="15.75" customHeight="1" x14ac:dyDescent="0.25">
      <c r="B16" s="112" t="s">
        <v>58</v>
      </c>
      <c r="C16" s="112"/>
      <c r="D16" s="112"/>
      <c r="E16" s="112"/>
      <c r="F16" s="112"/>
      <c r="G16" s="112"/>
      <c r="H16" s="112"/>
      <c r="I16" s="112"/>
      <c r="J16" s="112"/>
      <c r="K16" s="51"/>
    </row>
    <row r="17" spans="2:11" x14ac:dyDescent="0.25">
      <c r="B17" s="112" t="s">
        <v>59</v>
      </c>
      <c r="C17" s="112"/>
      <c r="D17" s="112"/>
      <c r="E17" s="112"/>
      <c r="F17" s="112" t="s">
        <v>60</v>
      </c>
      <c r="G17" s="112"/>
      <c r="H17" s="112"/>
      <c r="I17" s="112"/>
      <c r="J17" s="112"/>
      <c r="K17" s="51"/>
    </row>
    <row r="18" spans="2:11" ht="15.75" customHeight="1" x14ac:dyDescent="0.25">
      <c r="B18" s="113" t="s">
        <v>61</v>
      </c>
      <c r="C18" s="113"/>
      <c r="D18" s="113"/>
      <c r="E18" s="113"/>
      <c r="F18" s="113" t="s">
        <v>75</v>
      </c>
      <c r="G18" s="113"/>
      <c r="H18" s="113"/>
      <c r="I18" s="113"/>
      <c r="J18" s="113"/>
      <c r="K18" s="49"/>
    </row>
    <row r="19" spans="2:11" x14ac:dyDescent="0.25">
      <c r="B19" s="112" t="s">
        <v>62</v>
      </c>
      <c r="C19" s="112"/>
      <c r="D19" s="112"/>
      <c r="E19" s="112"/>
      <c r="F19" s="112"/>
      <c r="G19" s="112"/>
      <c r="H19" s="112"/>
      <c r="I19" s="112"/>
      <c r="J19" s="112"/>
      <c r="K19" s="51"/>
    </row>
    <row r="20" spans="2:11" x14ac:dyDescent="0.25">
      <c r="B20" s="112" t="s">
        <v>59</v>
      </c>
      <c r="C20" s="112"/>
      <c r="D20" s="112"/>
      <c r="E20" s="112"/>
      <c r="F20" s="112" t="s">
        <v>60</v>
      </c>
      <c r="G20" s="112"/>
      <c r="H20" s="112"/>
      <c r="I20" s="112"/>
      <c r="J20" s="112"/>
      <c r="K20" s="51"/>
    </row>
    <row r="21" spans="2:11" ht="15.75" customHeight="1" x14ac:dyDescent="0.25">
      <c r="B21" s="114" t="s">
        <v>63</v>
      </c>
      <c r="C21" s="114"/>
      <c r="D21" s="114"/>
      <c r="E21" s="114"/>
      <c r="F21" s="114" t="s">
        <v>64</v>
      </c>
      <c r="G21" s="114"/>
      <c r="H21" s="114"/>
      <c r="I21" s="114"/>
      <c r="J21" s="114"/>
      <c r="K21" s="54"/>
    </row>
    <row r="22" spans="2:11" ht="15.75" customHeight="1" x14ac:dyDescent="0.25">
      <c r="B22" s="115" t="s">
        <v>65</v>
      </c>
      <c r="C22" s="115"/>
      <c r="D22" s="115"/>
      <c r="E22" s="115"/>
      <c r="F22" s="115"/>
      <c r="G22" s="115"/>
      <c r="H22" s="115"/>
      <c r="I22" s="115"/>
      <c r="J22" s="115"/>
      <c r="K22" s="53"/>
    </row>
    <row r="23" spans="2:11" x14ac:dyDescent="0.25">
      <c r="B23" s="112" t="s">
        <v>59</v>
      </c>
      <c r="C23" s="112"/>
      <c r="D23" s="112"/>
      <c r="E23" s="112" t="s">
        <v>60</v>
      </c>
      <c r="F23" s="112"/>
      <c r="G23" s="112"/>
      <c r="H23" s="112" t="s">
        <v>66</v>
      </c>
      <c r="I23" s="112"/>
      <c r="J23" s="112"/>
      <c r="K23" s="51"/>
    </row>
    <row r="24" spans="2:11" x14ac:dyDescent="0.25">
      <c r="B24" s="112"/>
      <c r="C24" s="112"/>
      <c r="D24" s="112"/>
      <c r="E24" s="112"/>
      <c r="F24" s="112"/>
      <c r="G24" s="112"/>
      <c r="H24" s="52" t="s">
        <v>52</v>
      </c>
      <c r="I24" s="52" t="s">
        <v>53</v>
      </c>
      <c r="J24" s="52" t="s">
        <v>54</v>
      </c>
      <c r="K24" s="51"/>
    </row>
    <row r="25" spans="2:11" x14ac:dyDescent="0.25">
      <c r="B25" s="113" t="s">
        <v>67</v>
      </c>
      <c r="C25" s="113"/>
      <c r="D25" s="113"/>
      <c r="E25" s="114" t="s">
        <v>68</v>
      </c>
      <c r="F25" s="114"/>
      <c r="G25" s="114"/>
      <c r="H25" s="50">
        <v>2024</v>
      </c>
      <c r="I25" s="58" t="s">
        <v>74</v>
      </c>
      <c r="J25" s="50"/>
      <c r="K25" s="49"/>
    </row>
    <row r="26" spans="2:11" x14ac:dyDescent="0.25">
      <c r="K26" s="48"/>
    </row>
    <row r="27" spans="2:11" ht="56.25" customHeight="1" x14ac:dyDescent="0.25">
      <c r="B27" s="48"/>
      <c r="C27" s="111" t="s">
        <v>69</v>
      </c>
      <c r="D27" s="111"/>
      <c r="E27" s="111"/>
      <c r="F27" s="111"/>
      <c r="G27" s="111"/>
      <c r="H27" s="111"/>
      <c r="I27" s="111"/>
      <c r="K27" s="48"/>
    </row>
    <row r="28" spans="2:11" ht="16.5" customHeight="1" x14ac:dyDescent="0.25">
      <c r="E28" s="116" t="s">
        <v>70</v>
      </c>
      <c r="F28" s="116"/>
      <c r="G28" s="116"/>
      <c r="H28" s="116"/>
      <c r="I28" s="116"/>
      <c r="J28" s="116"/>
      <c r="K28" s="47"/>
    </row>
    <row r="29" spans="2:11" x14ac:dyDescent="0.25">
      <c r="B29" s="48"/>
      <c r="C29" s="48"/>
      <c r="D29" s="48"/>
      <c r="E29" s="116"/>
      <c r="F29" s="116"/>
      <c r="G29" s="116"/>
      <c r="H29" s="116"/>
      <c r="I29" s="116"/>
      <c r="J29" s="116"/>
      <c r="K29" s="47"/>
    </row>
    <row r="30" spans="2:11" ht="15" customHeight="1" x14ac:dyDescent="0.25">
      <c r="C30" s="46"/>
      <c r="D30" s="46"/>
      <c r="E30" s="46"/>
      <c r="F30" s="46"/>
      <c r="G30" s="46"/>
      <c r="H30" s="46"/>
    </row>
    <row r="31" spans="2:11" x14ac:dyDescent="0.25">
      <c r="B31" s="46"/>
      <c r="C31" s="46"/>
      <c r="D31" s="46"/>
      <c r="E31" s="46"/>
      <c r="F31" s="46"/>
      <c r="G31" s="46"/>
      <c r="H31" s="46"/>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Props1.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3.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Karen Yunary  Salcedo Sanabria</cp:lastModifiedBy>
  <cp:revision/>
  <cp:lastPrinted>2024-07-22T22:04:40Z</cp:lastPrinted>
  <dcterms:created xsi:type="dcterms:W3CDTF">2017-04-28T13:22:52Z</dcterms:created>
  <dcterms:modified xsi:type="dcterms:W3CDTF">2025-11-04T20:22:05Z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