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270/DOCUEMNTOS DE PUBLICACIÓN/"/>
    </mc:Choice>
  </mc:AlternateContent>
  <xr:revisionPtr revIDLastSave="0" documentId="8_{10A202E2-58A2-4F7D-8EB2-7B87D19E6137}" xr6:coauthVersionLast="47" xr6:coauthVersionMax="47" xr10:uidLastSave="{00000000-0000-0000-0000-000000000000}"/>
  <bookViews>
    <workbookView xWindow="2868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2" i="7" l="1"/>
  <c r="O4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15" i="7"/>
  <c r="J15" i="7"/>
  <c r="L15" i="7"/>
  <c r="M15" i="7" s="1"/>
  <c r="O39" i="7"/>
  <c r="O38" i="7"/>
  <c r="L14" i="7"/>
  <c r="M14" i="7" s="1"/>
  <c r="J14" i="7"/>
  <c r="H14" i="7"/>
  <c r="M22" i="7" l="1"/>
  <c r="O22" i="7" s="1"/>
  <c r="K30" i="7"/>
  <c r="K21" i="7"/>
  <c r="K36" i="7"/>
  <c r="K19" i="7"/>
  <c r="N18" i="7"/>
  <c r="O18" i="7" s="1"/>
  <c r="K24" i="7"/>
  <c r="K27" i="7"/>
  <c r="K35" i="7"/>
  <c r="M34" i="7"/>
  <c r="K31" i="7"/>
  <c r="N27" i="7"/>
  <c r="O27" i="7" s="1"/>
  <c r="O34" i="7"/>
  <c r="N17" i="7"/>
  <c r="O17" i="7" s="1"/>
  <c r="K25" i="7"/>
  <c r="M29" i="7"/>
  <c r="O29" i="7" s="1"/>
  <c r="N26" i="7"/>
  <c r="O26" i="7" s="1"/>
  <c r="K20" i="7"/>
  <c r="K23" i="7"/>
  <c r="K29" i="7"/>
  <c r="K26" i="7"/>
  <c r="M35" i="7"/>
  <c r="O35" i="7" s="1"/>
  <c r="N28" i="7"/>
  <c r="O28" i="7" s="1"/>
  <c r="K33" i="7"/>
  <c r="O21" i="7"/>
  <c r="M23" i="7"/>
  <c r="O23" i="7" s="1"/>
  <c r="K18" i="7"/>
  <c r="K32" i="7"/>
  <c r="N25" i="7"/>
  <c r="O25" i="7" s="1"/>
  <c r="K28" i="7"/>
  <c r="K17" i="7"/>
  <c r="K15" i="7"/>
  <c r="K34" i="7"/>
  <c r="M33" i="7"/>
  <c r="O33" i="7" s="1"/>
  <c r="K22" i="7"/>
  <c r="K16" i="7"/>
  <c r="N32" i="7"/>
  <c r="O32" i="7" s="1"/>
  <c r="N20" i="7"/>
  <c r="O20" i="7" s="1"/>
  <c r="N30" i="7"/>
  <c r="O30" i="7" s="1"/>
  <c r="N16" i="7"/>
  <c r="O16" i="7" s="1"/>
  <c r="N31" i="7"/>
  <c r="O31" i="7" s="1"/>
  <c r="N19" i="7"/>
  <c r="O19" i="7" s="1"/>
  <c r="N36" i="7"/>
  <c r="O36" i="7" s="1"/>
  <c r="N24" i="7"/>
  <c r="O24" i="7" s="1"/>
  <c r="N15" i="7"/>
  <c r="O15" i="7" s="1"/>
  <c r="O37" i="7"/>
  <c r="O40" i="7" s="1"/>
  <c r="K14" i="7"/>
  <c r="O43" i="7"/>
  <c r="O44" i="7"/>
  <c r="O45" i="7" s="1"/>
  <c r="N14" i="7"/>
  <c r="O14" i="7" s="1"/>
  <c r="O46" i="7" l="1"/>
</calcChain>
</file>

<file path=xl/sharedStrings.xml><?xml version="1.0" encoding="utf-8"?>
<sst xmlns="http://schemas.openxmlformats.org/spreadsheetml/2006/main" count="142" uniqueCount="109">
  <si>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</si>
  <si>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</si>
  <si>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</si>
  <si>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</si>
  <si>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</si>
  <si>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</si>
  <si>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</si>
  <si>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</si>
  <si>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</si>
  <si>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</si>
  <si>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</si>
  <si>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</si>
  <si>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</si>
  <si>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</si>
  <si>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</si>
  <si>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</si>
  <si>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</si>
  <si>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</si>
  <si>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</si>
  <si>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</si>
  <si>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</si>
  <si>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</si>
  <si>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</si>
  <si>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</si>
  <si>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</si>
  <si>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</si>
  <si>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</si>
  <si>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</si>
  <si>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</si>
  <si>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</si>
  <si>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</si>
  <si>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</si>
  <si>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</si>
  <si>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</si>
  <si>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</si>
  <si>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</si>
  <si>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</si>
  <si>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</si>
  <si>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</si>
  <si>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</si>
  <si>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</si>
  <si>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</si>
  <si>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</si>
  <si>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</si>
  <si>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</si>
  <si>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</si>
  <si>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</si>
  <si>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</si>
  <si>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</si>
  <si>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</si>
  <si>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</si>
  <si>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</si>
  <si>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</si>
  <si>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</si>
  <si>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</si>
  <si>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</si>
  <si>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</si>
  <si>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</si>
  <si>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</si>
  <si>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</si>
  <si>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</si>
  <si>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</si>
  <si>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</si>
  <si>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</si>
  <si>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</si>
  <si>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</si>
  <si>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</si>
  <si>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</si>
  <si>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</si>
  <si>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</si>
  <si>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</si>
  <si>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</si>
  <si>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</si>
  <si>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</si>
  <si>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</si>
  <si>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</si>
  <si>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</si>
  <si>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</si>
  <si>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</si>
  <si>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</si>
  <si>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</si>
  <si>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AGUA ESTERIL X 250 ML, solución esterilizada de agua pirógena, presentación en bolsa x 250 ml. </t>
  </si>
  <si>
    <t>ALCOHOL ANTISÉPTICO 350 ML </t>
  </si>
  <si>
    <t>BAJA LENGUAS DE MADERA, paquete por 20 unidades, material madera, no estériles, insaboros, suaves al tacto.</t>
  </si>
  <si>
    <t>CINTA KINESIOLOGICA COLOR AZUL X 5 MTS, esparadrapo elástico constituido por una estructura trenzada de hilos de algodón, con una capa de pegamento que le da adhesividad, antialérgica, que favorezca la transpiración y la elevación de la piel.  </t>
  </si>
  <si>
    <t>CAJA DE GASAS X 20 SOBRES 5 UNIDADES POR CADA SOBRE DE 10x10 cm -gasa estéril antiadherente -no se adhiere a la herida. -no se deshilacha.</t>
  </si>
  <si>
    <t>GUANTES DE NITRILO X 100 UDS PARA EXAMEN TALLA SMALL AZUL, guante de nitrilo para examen, no estéril, presentación: caja dispensadora x 100 unidades, disponible en talla: S, fabricados 100% en nitrilo (acryloni-trile-butadine), material libre de látex y residuos químicos, libres de talco, ergonómicos, mayor calibre, optima sensibilidad, ambidiestros, alta resistencia, color azul.</t>
  </si>
  <si>
    <t>GUANTES DE NITRILO X 100 UDS PARA EXAMEN TALLA MEDIUN AZUL, guante de nitrilo para examen, no estéril, presentación: caja dispensadora x 100 unidades, disponible en talla: M, fabricados 100% en nitrilo (acryloni-trile-butadine), material libre de látex y residuos químicos, libres de talco, ergonómicos, mayor calibre, optima sensibilidad, ambidiestros, alta resistencia, color azul. </t>
  </si>
  <si>
    <t>PRESERVATIVOS, material en látex, resistente, presentación caja de 48 sets por 3 unidades. </t>
  </si>
  <si>
    <t>ELEMENTO DE BARRERA (TAPABOCAS) con ajuste nasal, tiras de sujeción y resistente. CAJA X 50 UND, empaque individual.</t>
  </si>
  <si>
    <t>TUBOS DE ESPARADRAPO HOSPITALARIO EN TELA, con soporte x 5 unidades surtidas, tela de algodón, soporte en látex, hipoalergénico. </t>
  </si>
  <si>
    <t>CINTA MÉDICA COLOR PIEL DE 48MM (2") X 9.1 MTS, película de tela no tejida viscosa recubierta en una de sus caras con adhesivo acrílico hipoalergénico. - caja x 10 und.  </t>
  </si>
  <si>
    <t>VENDA ELÁSTICA DE 3 X 5" YARDAS  , buena fijación, compresión sin adhesivo, delgada, porosa y de fácil secado (cuando se humedece) PAQUETE X 20 UND.</t>
  </si>
  <si>
    <t>FRASCOS DE LINIMENTO DEPORTIVO EN AEROSOL X 200 ML, frasco Aerosol a base de salicilato de metilo y mentol especial para deportistas. </t>
  </si>
  <si>
    <t>VENDAS DE COBANN AUTO- ADHERENTE DE 4X5 DE 3 METROS CAJA X 10 UND, venda elástica estirada 4x5 yardas, material elástico.</t>
  </si>
  <si>
    <t>ESENCIA EN ACEITE PARA ACTIVIDADES DE BIENESTAR FÍSICO Y MENTAL, KIT POR 10 UNIDADES: Fragancia 100 % concentrada ideal para difusores y Humidificador. de buena calidad y durabilidad, Solubles En Agua. Volumen Unitario: 15 mL Cantidad: 10 Unidades Aromas: 3 Menta, 1 Limón, 2 Lavanda, 2 Naranja, 1 Eucalipto, 1 Romero</t>
  </si>
  <si>
    <t>TOALLAS DE PAPEL EN DOBLADAS EN Z , Caja x 24 paquetes. paquete x 150 unidades La toalla para manos doblada en Z triple hoja es una hoja de papel sólido cuadrada, color natural y sin fragancia. Su doblado en Z permitir un fácil dispensado. Con resistencias mecánicas en húmedo y seco apropiadas para su uso. Biodegradable</t>
  </si>
  <si>
    <t>TOALLAS HIGIENICAS X 10 UDS - invisible clásica de algodón - con alas - con buena absorción - de buena calidad </t>
  </si>
  <si>
    <t>BASCULA DIGITAL PESA PERSONA DIAGNÓSTICA VARIAS MEDIDAS DE 150 KG Con siete mediciones esenciales: edad metabólica, porcentaje de grasa, grasa visceral, índice de masa corporal (IMC completo), masa muscular esquelética, tasa metabólica basal y peso total. Su capacidad para almacenar datos durante 180 días facilita el seguimiento y mejora de tu salud. 8 sensores de alta precisión para la medición profesional de mano a pie con Barra de mango y escala todo en uno Manillar con imán y cable rodante, Sistema de idioma APP actualizado continuamente, idiomas principales incluido el español . Material : Vidrio templado Tipo de báscula : DIGITAL Fuente de alimentación: USB y pilas AA Producto delicado con estructura perfecta 1. Electrodos 2. Manillar de medición 3. Pantalla TFT a color 4. Vidrio templado 5. Sensor de pesaje 6. Cable retráctil 7. Chip inteligente BIA 8. Pies de silicona</t>
  </si>
  <si>
    <t>DIFUSOR ACEITES ESENCIALES PARA ACTIVIDADES DE BIENESTAR FÍSICO Y MENTAL. Difusor de Aceites Esenciales y Humidificador para Aromaterapia Purificador de Aire para Aceite de Esencias, 2 Niveles de Niebla Fria con apagado automático, de funcionamiento silencioso. Con filtro removible. Capacidad del tanque de agua: 1 litro. Voltaje: 127V  Potencia: 18 W Temporizador: de 6 a 9 horas (Ultra Larga Duración) Longitud del cable: 180 cm Fuente de alimentación: cable con adaptador AC/DC Materiales: Polipropileno, plástico ABS, policarbonato Diseño: color tipo madera de bambú Luz Led: 16 colores</t>
  </si>
  <si>
    <t>PILAS AA -Larga Duración -resistente -Ideal para uso frecuente en equipos técnicos PAR  </t>
  </si>
  <si>
    <t>PILAS AAA -Larga Duración -resistente -Ideal para uso frecuente en equipos técnicos PAR  </t>
  </si>
  <si>
    <t>PILAS PARA BASCULA Referencia CR2032 de 3V   PAR </t>
  </si>
  <si>
    <t>MAT DE YOGA PARA ACTIVIDADES DE BIENESTAR FÍSICO Colchoneta para yoga Azul Material: PVC (resina sintética) con superficie inyectada. Medidas: Largo; 173 cm. Ancho; 61 cm. Espesor; 0.6 cm. - Antideslizante que proporciona estabilidad durante los ejercicios. - Grosor de 6 mm que ofrece amortiguación para proteger las articulaciones y ayuda a mantener la alineación correcta del cuerpo. - Apta para diferentes niveles de habilidad, desde principiantes hasta avanzados y para aquellos que requieren una colchoneta para ejercicios  -Es a prueba de agua </t>
  </si>
  <si>
    <t>BOLSA</t>
  </si>
  <si>
    <t>FRASCO</t>
  </si>
  <si>
    <t>PAQUETE</t>
  </si>
  <si>
    <t>UNIDAD</t>
  </si>
  <si>
    <t>CAJA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</si>
</sst>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2"/>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51" customHeight="1" x14ac:dyDescent="0.25">
      <c r="A14" s="25">
        <v>1</v>
      </c>
      <c r="B14" s="125" t="s">
        <v>81</v>
      </c>
      <c r="C14" s="12"/>
      <c r="D14" s="125">
        <v>200</v>
      </c>
      <c r="E14" s="125" t="s">
        <v>104</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51" customHeight="1" x14ac:dyDescent="0.25">
      <c r="A15" s="25">
        <v>2</v>
      </c>
      <c r="B15" s="125" t="s">
        <v>82</v>
      </c>
      <c r="C15" s="12"/>
      <c r="D15" s="125">
        <v>150</v>
      </c>
      <c r="E15" s="125" t="s">
        <v>105</v>
      </c>
      <c r="F15" s="56"/>
      <c r="G15" s="11"/>
      <c r="H15" s="1">
        <f t="shared" ref="H15" si="6">+ROUND(F15*G15,0)</f>
        <v>0</v>
      </c>
      <c r="I15" s="11"/>
      <c r="J15" s="1">
        <f t="shared" ref="J15" si="7">ROUND(F15*I15,0)</f>
        <v>0</v>
      </c>
      <c r="K15" s="1">
        <f t="shared" ref="K15" si="8">ROUND(F15+H15+J15,0)</f>
        <v>0</v>
      </c>
      <c r="L15" s="1">
        <f t="shared" ref="L15" si="9">ROUND(F15*D15,0)</f>
        <v>0</v>
      </c>
      <c r="M15" s="1">
        <f t="shared" ref="M15" si="10">ROUND(L15*G15,0)</f>
        <v>0</v>
      </c>
      <c r="N15" s="1">
        <f t="shared" ref="N15" si="11">ROUND(L15*I15,0)</f>
        <v>0</v>
      </c>
      <c r="O15" s="26">
        <f t="shared" ref="O15" si="12">ROUND(L15+N15+M15,0)</f>
        <v>0</v>
      </c>
    </row>
    <row r="16" spans="1:15" s="9" customFormat="1" ht="68.25" customHeight="1" x14ac:dyDescent="0.25">
      <c r="A16" s="25">
        <v>3</v>
      </c>
      <c r="B16" s="125" t="s">
        <v>83</v>
      </c>
      <c r="C16" s="12"/>
      <c r="D16" s="125">
        <v>14</v>
      </c>
      <c r="E16" s="125" t="s">
        <v>106</v>
      </c>
      <c r="F16" s="56"/>
      <c r="G16" s="11"/>
      <c r="H16" s="1">
        <f t="shared" ref="H16:H36" si="13">+ROUND(F16*G16,0)</f>
        <v>0</v>
      </c>
      <c r="I16" s="11"/>
      <c r="J16" s="1">
        <f t="shared" ref="J16:J36" si="14">ROUND(F16*I16,0)</f>
        <v>0</v>
      </c>
      <c r="K16" s="1">
        <f t="shared" ref="K16:K36" si="15">ROUND(F16+H16+J16,0)</f>
        <v>0</v>
      </c>
      <c r="L16" s="1">
        <f t="shared" ref="L16:L36" si="16">ROUND(F16*D16,0)</f>
        <v>0</v>
      </c>
      <c r="M16" s="1">
        <f t="shared" ref="M16:M36" si="17">ROUND(L16*G16,0)</f>
        <v>0</v>
      </c>
      <c r="N16" s="1">
        <f t="shared" ref="N16:N36" si="18">ROUND(L16*I16,0)</f>
        <v>0</v>
      </c>
      <c r="O16" s="26">
        <f t="shared" ref="O16:O36" si="19">ROUND(L16+N16+M16,0)</f>
        <v>0</v>
      </c>
    </row>
    <row r="17" spans="1:15" s="9" customFormat="1" ht="120.75" customHeight="1" x14ac:dyDescent="0.25">
      <c r="A17" s="25">
        <v>4</v>
      </c>
      <c r="B17" s="125" t="s">
        <v>84</v>
      </c>
      <c r="C17" s="12"/>
      <c r="D17" s="125">
        <v>140</v>
      </c>
      <c r="E17" s="125" t="s">
        <v>107</v>
      </c>
      <c r="F17" s="56"/>
      <c r="G17" s="11"/>
      <c r="H17" s="1">
        <f t="shared" si="13"/>
        <v>0</v>
      </c>
      <c r="I17" s="11"/>
      <c r="J17" s="1">
        <f t="shared" si="14"/>
        <v>0</v>
      </c>
      <c r="K17" s="1">
        <f t="shared" si="15"/>
        <v>0</v>
      </c>
      <c r="L17" s="1">
        <f t="shared" si="16"/>
        <v>0</v>
      </c>
      <c r="M17" s="1">
        <f t="shared" si="17"/>
        <v>0</v>
      </c>
      <c r="N17" s="1">
        <f t="shared" si="18"/>
        <v>0</v>
      </c>
      <c r="O17" s="26">
        <f t="shared" si="19"/>
        <v>0</v>
      </c>
    </row>
    <row r="18" spans="1:15" s="9" customFormat="1" ht="99" customHeight="1" x14ac:dyDescent="0.25">
      <c r="A18" s="25">
        <v>5</v>
      </c>
      <c r="B18" s="125" t="s">
        <v>85</v>
      </c>
      <c r="C18" s="12"/>
      <c r="D18" s="125">
        <v>100</v>
      </c>
      <c r="E18" s="125" t="s">
        <v>108</v>
      </c>
      <c r="F18" s="56"/>
      <c r="G18" s="11"/>
      <c r="H18" s="1">
        <f t="shared" si="13"/>
        <v>0</v>
      </c>
      <c r="I18" s="11"/>
      <c r="J18" s="1">
        <f t="shared" si="14"/>
        <v>0</v>
      </c>
      <c r="K18" s="1">
        <f t="shared" si="15"/>
        <v>0</v>
      </c>
      <c r="L18" s="1">
        <f t="shared" si="16"/>
        <v>0</v>
      </c>
      <c r="M18" s="1">
        <f t="shared" si="17"/>
        <v>0</v>
      </c>
      <c r="N18" s="1">
        <f t="shared" si="18"/>
        <v>0</v>
      </c>
      <c r="O18" s="26">
        <f t="shared" si="19"/>
        <v>0</v>
      </c>
    </row>
    <row r="19" spans="1:15" s="9" customFormat="1" ht="124.5" customHeight="1" x14ac:dyDescent="0.25">
      <c r="A19" s="25">
        <v>6</v>
      </c>
      <c r="B19" s="125" t="s">
        <v>86</v>
      </c>
      <c r="C19" s="12"/>
      <c r="D19" s="125">
        <v>35</v>
      </c>
      <c r="E19" s="125" t="s">
        <v>108</v>
      </c>
      <c r="F19" s="56"/>
      <c r="G19" s="11"/>
      <c r="H19" s="1">
        <f t="shared" si="13"/>
        <v>0</v>
      </c>
      <c r="I19" s="11"/>
      <c r="J19" s="1">
        <f t="shared" si="14"/>
        <v>0</v>
      </c>
      <c r="K19" s="1">
        <f t="shared" si="15"/>
        <v>0</v>
      </c>
      <c r="L19" s="1">
        <f t="shared" si="16"/>
        <v>0</v>
      </c>
      <c r="M19" s="1">
        <f t="shared" si="17"/>
        <v>0</v>
      </c>
      <c r="N19" s="1">
        <f t="shared" si="18"/>
        <v>0</v>
      </c>
      <c r="O19" s="26">
        <f t="shared" si="19"/>
        <v>0</v>
      </c>
    </row>
    <row r="20" spans="1:15" s="9" customFormat="1" ht="123" customHeight="1" x14ac:dyDescent="0.25">
      <c r="A20" s="25">
        <v>7</v>
      </c>
      <c r="B20" s="125" t="s">
        <v>87</v>
      </c>
      <c r="C20" s="12"/>
      <c r="D20" s="125">
        <v>35</v>
      </c>
      <c r="E20" s="125" t="s">
        <v>108</v>
      </c>
      <c r="F20" s="56"/>
      <c r="G20" s="11"/>
      <c r="H20" s="1">
        <f t="shared" si="13"/>
        <v>0</v>
      </c>
      <c r="I20" s="11"/>
      <c r="J20" s="1">
        <f t="shared" si="14"/>
        <v>0</v>
      </c>
      <c r="K20" s="1">
        <f t="shared" si="15"/>
        <v>0</v>
      </c>
      <c r="L20" s="1">
        <f t="shared" si="16"/>
        <v>0</v>
      </c>
      <c r="M20" s="1">
        <f t="shared" si="17"/>
        <v>0</v>
      </c>
      <c r="N20" s="1">
        <f t="shared" si="18"/>
        <v>0</v>
      </c>
      <c r="O20" s="26">
        <f t="shared" si="19"/>
        <v>0</v>
      </c>
    </row>
    <row r="21" spans="1:15" s="9" customFormat="1" ht="66.75" customHeight="1" x14ac:dyDescent="0.25">
      <c r="A21" s="25">
        <v>8</v>
      </c>
      <c r="B21" s="125" t="s">
        <v>88</v>
      </c>
      <c r="C21" s="12"/>
      <c r="D21" s="125">
        <v>75</v>
      </c>
      <c r="E21" s="125" t="s">
        <v>108</v>
      </c>
      <c r="F21" s="56"/>
      <c r="G21" s="11"/>
      <c r="H21" s="1">
        <f t="shared" si="13"/>
        <v>0</v>
      </c>
      <c r="I21" s="11"/>
      <c r="J21" s="1">
        <f t="shared" si="14"/>
        <v>0</v>
      </c>
      <c r="K21" s="1">
        <f t="shared" si="15"/>
        <v>0</v>
      </c>
      <c r="L21" s="1">
        <f t="shared" si="16"/>
        <v>0</v>
      </c>
      <c r="M21" s="1">
        <f t="shared" si="17"/>
        <v>0</v>
      </c>
      <c r="N21" s="1">
        <f t="shared" si="18"/>
        <v>0</v>
      </c>
      <c r="O21" s="26">
        <f t="shared" si="19"/>
        <v>0</v>
      </c>
    </row>
    <row r="22" spans="1:15" s="9" customFormat="1" ht="78" customHeight="1" x14ac:dyDescent="0.25">
      <c r="A22" s="25">
        <v>9</v>
      </c>
      <c r="B22" s="125" t="s">
        <v>89</v>
      </c>
      <c r="C22" s="12"/>
      <c r="D22" s="125">
        <v>80</v>
      </c>
      <c r="E22" s="125" t="s">
        <v>108</v>
      </c>
      <c r="F22" s="56"/>
      <c r="G22" s="11"/>
      <c r="H22" s="1">
        <f t="shared" si="13"/>
        <v>0</v>
      </c>
      <c r="I22" s="11"/>
      <c r="J22" s="1">
        <f t="shared" si="14"/>
        <v>0</v>
      </c>
      <c r="K22" s="1">
        <f t="shared" si="15"/>
        <v>0</v>
      </c>
      <c r="L22" s="1">
        <f t="shared" si="16"/>
        <v>0</v>
      </c>
      <c r="M22" s="1">
        <f t="shared" si="17"/>
        <v>0</v>
      </c>
      <c r="N22" s="1">
        <f t="shared" si="18"/>
        <v>0</v>
      </c>
      <c r="O22" s="26">
        <f t="shared" si="19"/>
        <v>0</v>
      </c>
    </row>
    <row r="23" spans="1:15" s="9" customFormat="1" ht="51" customHeight="1" x14ac:dyDescent="0.25">
      <c r="A23" s="25">
        <v>10</v>
      </c>
      <c r="B23" s="125" t="s">
        <v>90</v>
      </c>
      <c r="C23" s="12"/>
      <c r="D23" s="125">
        <v>12</v>
      </c>
      <c r="E23" s="125" t="s">
        <v>107</v>
      </c>
      <c r="F23" s="56"/>
      <c r="G23" s="11"/>
      <c r="H23" s="1">
        <f t="shared" si="13"/>
        <v>0</v>
      </c>
      <c r="I23" s="11"/>
      <c r="J23" s="1">
        <f t="shared" si="14"/>
        <v>0</v>
      </c>
      <c r="K23" s="1">
        <f t="shared" si="15"/>
        <v>0</v>
      </c>
      <c r="L23" s="1">
        <f t="shared" si="16"/>
        <v>0</v>
      </c>
      <c r="M23" s="1">
        <f t="shared" si="17"/>
        <v>0</v>
      </c>
      <c r="N23" s="1">
        <f t="shared" si="18"/>
        <v>0</v>
      </c>
      <c r="O23" s="26">
        <f t="shared" si="19"/>
        <v>0</v>
      </c>
    </row>
    <row r="24" spans="1:15" s="9" customFormat="1" ht="74.25" customHeight="1" x14ac:dyDescent="0.25">
      <c r="A24" s="25">
        <v>11</v>
      </c>
      <c r="B24" s="125" t="s">
        <v>91</v>
      </c>
      <c r="C24" s="12"/>
      <c r="D24" s="125">
        <v>10</v>
      </c>
      <c r="E24" s="125" t="s">
        <v>108</v>
      </c>
      <c r="F24" s="56"/>
      <c r="G24" s="11"/>
      <c r="H24" s="1">
        <f t="shared" si="13"/>
        <v>0</v>
      </c>
      <c r="I24" s="11"/>
      <c r="J24" s="1">
        <f t="shared" si="14"/>
        <v>0</v>
      </c>
      <c r="K24" s="1">
        <f t="shared" si="15"/>
        <v>0</v>
      </c>
      <c r="L24" s="1">
        <f t="shared" si="16"/>
        <v>0</v>
      </c>
      <c r="M24" s="1">
        <f t="shared" si="17"/>
        <v>0</v>
      </c>
      <c r="N24" s="1">
        <f t="shared" si="18"/>
        <v>0</v>
      </c>
      <c r="O24" s="26">
        <f t="shared" si="19"/>
        <v>0</v>
      </c>
    </row>
    <row r="25" spans="1:15" s="9" customFormat="1" ht="75.75" customHeight="1" x14ac:dyDescent="0.25">
      <c r="A25" s="25">
        <v>12</v>
      </c>
      <c r="B25" s="125" t="s">
        <v>92</v>
      </c>
      <c r="C25" s="12"/>
      <c r="D25" s="125">
        <v>20</v>
      </c>
      <c r="E25" s="125" t="s">
        <v>106</v>
      </c>
      <c r="F25" s="56"/>
      <c r="G25" s="11"/>
      <c r="H25" s="1">
        <f t="shared" si="13"/>
        <v>0</v>
      </c>
      <c r="I25" s="11"/>
      <c r="J25" s="1">
        <f t="shared" si="14"/>
        <v>0</v>
      </c>
      <c r="K25" s="1">
        <f t="shared" si="15"/>
        <v>0</v>
      </c>
      <c r="L25" s="1">
        <f t="shared" si="16"/>
        <v>0</v>
      </c>
      <c r="M25" s="1">
        <f t="shared" si="17"/>
        <v>0</v>
      </c>
      <c r="N25" s="1">
        <f t="shared" si="18"/>
        <v>0</v>
      </c>
      <c r="O25" s="26">
        <f t="shared" si="19"/>
        <v>0</v>
      </c>
    </row>
    <row r="26" spans="1:15" s="9" customFormat="1" ht="75.75" customHeight="1" x14ac:dyDescent="0.25">
      <c r="A26" s="25">
        <v>13</v>
      </c>
      <c r="B26" s="125" t="s">
        <v>93</v>
      </c>
      <c r="C26" s="12"/>
      <c r="D26" s="125">
        <v>104</v>
      </c>
      <c r="E26" s="125" t="s">
        <v>105</v>
      </c>
      <c r="F26" s="56"/>
      <c r="G26" s="11"/>
      <c r="H26" s="1">
        <f t="shared" si="13"/>
        <v>0</v>
      </c>
      <c r="I26" s="11"/>
      <c r="J26" s="1">
        <f t="shared" si="14"/>
        <v>0</v>
      </c>
      <c r="K26" s="1">
        <f t="shared" si="15"/>
        <v>0</v>
      </c>
      <c r="L26" s="1">
        <f t="shared" si="16"/>
        <v>0</v>
      </c>
      <c r="M26" s="1">
        <f t="shared" si="17"/>
        <v>0</v>
      </c>
      <c r="N26" s="1">
        <f t="shared" si="18"/>
        <v>0</v>
      </c>
      <c r="O26" s="26">
        <f t="shared" si="19"/>
        <v>0</v>
      </c>
    </row>
    <row r="27" spans="1:15" s="9" customFormat="1" ht="67.5" customHeight="1" x14ac:dyDescent="0.25">
      <c r="A27" s="25">
        <v>14</v>
      </c>
      <c r="B27" s="125" t="s">
        <v>94</v>
      </c>
      <c r="C27" s="12"/>
      <c r="D27" s="125">
        <v>10</v>
      </c>
      <c r="E27" s="125" t="s">
        <v>108</v>
      </c>
      <c r="F27" s="56"/>
      <c r="G27" s="11"/>
      <c r="H27" s="1">
        <f t="shared" si="13"/>
        <v>0</v>
      </c>
      <c r="I27" s="11"/>
      <c r="J27" s="1">
        <f t="shared" si="14"/>
        <v>0</v>
      </c>
      <c r="K27" s="1">
        <f t="shared" si="15"/>
        <v>0</v>
      </c>
      <c r="L27" s="1">
        <f t="shared" si="16"/>
        <v>0</v>
      </c>
      <c r="M27" s="1">
        <f t="shared" si="17"/>
        <v>0</v>
      </c>
      <c r="N27" s="1">
        <f t="shared" si="18"/>
        <v>0</v>
      </c>
      <c r="O27" s="26">
        <f t="shared" si="19"/>
        <v>0</v>
      </c>
    </row>
    <row r="28" spans="1:15" s="9" customFormat="1" ht="175.5" customHeight="1" x14ac:dyDescent="0.25">
      <c r="A28" s="25">
        <v>15</v>
      </c>
      <c r="B28" s="125" t="s">
        <v>103</v>
      </c>
      <c r="C28" s="12"/>
      <c r="D28" s="125">
        <v>70</v>
      </c>
      <c r="E28" s="125" t="s">
        <v>107</v>
      </c>
      <c r="F28" s="56"/>
      <c r="G28" s="11"/>
      <c r="H28" s="1">
        <f t="shared" si="13"/>
        <v>0</v>
      </c>
      <c r="I28" s="11"/>
      <c r="J28" s="1">
        <f t="shared" si="14"/>
        <v>0</v>
      </c>
      <c r="K28" s="1">
        <f t="shared" si="15"/>
        <v>0</v>
      </c>
      <c r="L28" s="1">
        <f t="shared" si="16"/>
        <v>0</v>
      </c>
      <c r="M28" s="1">
        <f t="shared" si="17"/>
        <v>0</v>
      </c>
      <c r="N28" s="1">
        <f t="shared" si="18"/>
        <v>0</v>
      </c>
      <c r="O28" s="26">
        <f t="shared" si="19"/>
        <v>0</v>
      </c>
    </row>
    <row r="29" spans="1:15" s="9" customFormat="1" ht="135" customHeight="1" x14ac:dyDescent="0.25">
      <c r="A29" s="25">
        <v>16</v>
      </c>
      <c r="B29" s="125" t="s">
        <v>95</v>
      </c>
      <c r="C29" s="12"/>
      <c r="D29" s="125">
        <v>14</v>
      </c>
      <c r="E29" s="125" t="s">
        <v>107</v>
      </c>
      <c r="F29" s="56"/>
      <c r="G29" s="11"/>
      <c r="H29" s="1">
        <f t="shared" si="13"/>
        <v>0</v>
      </c>
      <c r="I29" s="11"/>
      <c r="J29" s="1">
        <f t="shared" si="14"/>
        <v>0</v>
      </c>
      <c r="K29" s="1">
        <f t="shared" si="15"/>
        <v>0</v>
      </c>
      <c r="L29" s="1">
        <f t="shared" si="16"/>
        <v>0</v>
      </c>
      <c r="M29" s="1">
        <f t="shared" si="17"/>
        <v>0</v>
      </c>
      <c r="N29" s="1">
        <f t="shared" si="18"/>
        <v>0</v>
      </c>
      <c r="O29" s="26">
        <f t="shared" si="19"/>
        <v>0</v>
      </c>
    </row>
    <row r="30" spans="1:15" s="9" customFormat="1" ht="126" customHeight="1" x14ac:dyDescent="0.25">
      <c r="A30" s="25">
        <v>17</v>
      </c>
      <c r="B30" s="125" t="s">
        <v>96</v>
      </c>
      <c r="C30" s="12"/>
      <c r="D30" s="125">
        <v>4</v>
      </c>
      <c r="E30" s="125" t="s">
        <v>108</v>
      </c>
      <c r="F30" s="56"/>
      <c r="G30" s="11"/>
      <c r="H30" s="1">
        <f t="shared" si="13"/>
        <v>0</v>
      </c>
      <c r="I30" s="11"/>
      <c r="J30" s="1">
        <f t="shared" si="14"/>
        <v>0</v>
      </c>
      <c r="K30" s="1">
        <f t="shared" si="15"/>
        <v>0</v>
      </c>
      <c r="L30" s="1">
        <f t="shared" si="16"/>
        <v>0</v>
      </c>
      <c r="M30" s="1">
        <f t="shared" si="17"/>
        <v>0</v>
      </c>
      <c r="N30" s="1">
        <f t="shared" si="18"/>
        <v>0</v>
      </c>
      <c r="O30" s="26">
        <f t="shared" si="19"/>
        <v>0</v>
      </c>
    </row>
    <row r="31" spans="1:15" s="9" customFormat="1" ht="81" customHeight="1" x14ac:dyDescent="0.25">
      <c r="A31" s="25">
        <v>18</v>
      </c>
      <c r="B31" s="125" t="s">
        <v>97</v>
      </c>
      <c r="C31" s="12"/>
      <c r="D31" s="125">
        <v>131</v>
      </c>
      <c r="E31" s="125" t="s">
        <v>106</v>
      </c>
      <c r="F31" s="56"/>
      <c r="G31" s="11"/>
      <c r="H31" s="1">
        <f t="shared" si="13"/>
        <v>0</v>
      </c>
      <c r="I31" s="11"/>
      <c r="J31" s="1">
        <f t="shared" si="14"/>
        <v>0</v>
      </c>
      <c r="K31" s="1">
        <f t="shared" si="15"/>
        <v>0</v>
      </c>
      <c r="L31" s="1">
        <f t="shared" si="16"/>
        <v>0</v>
      </c>
      <c r="M31" s="1">
        <f t="shared" si="17"/>
        <v>0</v>
      </c>
      <c r="N31" s="1">
        <f t="shared" si="18"/>
        <v>0</v>
      </c>
      <c r="O31" s="26">
        <f t="shared" si="19"/>
        <v>0</v>
      </c>
    </row>
    <row r="32" spans="1:15" s="9" customFormat="1" ht="270.75" customHeight="1" x14ac:dyDescent="0.25">
      <c r="A32" s="25">
        <v>19</v>
      </c>
      <c r="B32" s="125" t="s">
        <v>98</v>
      </c>
      <c r="C32" s="12"/>
      <c r="D32" s="125">
        <v>8</v>
      </c>
      <c r="E32" s="125" t="s">
        <v>107</v>
      </c>
      <c r="F32" s="56"/>
      <c r="G32" s="11"/>
      <c r="H32" s="1">
        <f t="shared" si="13"/>
        <v>0</v>
      </c>
      <c r="I32" s="11"/>
      <c r="J32" s="1">
        <f t="shared" si="14"/>
        <v>0</v>
      </c>
      <c r="K32" s="1">
        <f t="shared" si="15"/>
        <v>0</v>
      </c>
      <c r="L32" s="1">
        <f t="shared" si="16"/>
        <v>0</v>
      </c>
      <c r="M32" s="1">
        <f t="shared" si="17"/>
        <v>0</v>
      </c>
      <c r="N32" s="1">
        <f t="shared" si="18"/>
        <v>0</v>
      </c>
      <c r="O32" s="26">
        <f t="shared" si="19"/>
        <v>0</v>
      </c>
    </row>
    <row r="33" spans="1:15" s="9" customFormat="1" ht="226.5" customHeight="1" x14ac:dyDescent="0.25">
      <c r="A33" s="25">
        <v>20</v>
      </c>
      <c r="B33" s="125" t="s">
        <v>99</v>
      </c>
      <c r="C33" s="12"/>
      <c r="D33" s="125">
        <v>14</v>
      </c>
      <c r="E33" s="125" t="s">
        <v>107</v>
      </c>
      <c r="F33" s="56"/>
      <c r="G33" s="11"/>
      <c r="H33" s="1">
        <f t="shared" si="13"/>
        <v>0</v>
      </c>
      <c r="I33" s="11"/>
      <c r="J33" s="1">
        <f t="shared" si="14"/>
        <v>0</v>
      </c>
      <c r="K33" s="1">
        <f t="shared" si="15"/>
        <v>0</v>
      </c>
      <c r="L33" s="1">
        <f t="shared" si="16"/>
        <v>0</v>
      </c>
      <c r="M33" s="1">
        <f t="shared" si="17"/>
        <v>0</v>
      </c>
      <c r="N33" s="1">
        <f t="shared" si="18"/>
        <v>0</v>
      </c>
      <c r="O33" s="26">
        <f t="shared" si="19"/>
        <v>0</v>
      </c>
    </row>
    <row r="34" spans="1:15" s="9" customFormat="1" ht="63" customHeight="1" x14ac:dyDescent="0.25">
      <c r="A34" s="25">
        <v>21</v>
      </c>
      <c r="B34" s="125" t="s">
        <v>100</v>
      </c>
      <c r="C34" s="12"/>
      <c r="D34" s="125">
        <v>100</v>
      </c>
      <c r="E34" s="125" t="s">
        <v>106</v>
      </c>
      <c r="F34" s="56"/>
      <c r="G34" s="11"/>
      <c r="H34" s="1">
        <f t="shared" si="13"/>
        <v>0</v>
      </c>
      <c r="I34" s="11"/>
      <c r="J34" s="1">
        <f t="shared" si="14"/>
        <v>0</v>
      </c>
      <c r="K34" s="1">
        <f t="shared" si="15"/>
        <v>0</v>
      </c>
      <c r="L34" s="1">
        <f t="shared" si="16"/>
        <v>0</v>
      </c>
      <c r="M34" s="1">
        <f t="shared" si="17"/>
        <v>0</v>
      </c>
      <c r="N34" s="1">
        <f t="shared" si="18"/>
        <v>0</v>
      </c>
      <c r="O34" s="26">
        <f t="shared" si="19"/>
        <v>0</v>
      </c>
    </row>
    <row r="35" spans="1:15" s="9" customFormat="1" ht="69" customHeight="1" x14ac:dyDescent="0.25">
      <c r="A35" s="25">
        <v>22</v>
      </c>
      <c r="B35" s="125" t="s">
        <v>101</v>
      </c>
      <c r="C35" s="12"/>
      <c r="D35" s="125">
        <v>75</v>
      </c>
      <c r="E35" s="125" t="s">
        <v>106</v>
      </c>
      <c r="F35" s="56"/>
      <c r="G35" s="11"/>
      <c r="H35" s="1">
        <f t="shared" si="13"/>
        <v>0</v>
      </c>
      <c r="I35" s="11"/>
      <c r="J35" s="1">
        <f t="shared" si="14"/>
        <v>0</v>
      </c>
      <c r="K35" s="1">
        <f t="shared" si="15"/>
        <v>0</v>
      </c>
      <c r="L35" s="1">
        <f t="shared" si="16"/>
        <v>0</v>
      </c>
      <c r="M35" s="1">
        <f t="shared" si="17"/>
        <v>0</v>
      </c>
      <c r="N35" s="1">
        <f t="shared" si="18"/>
        <v>0</v>
      </c>
      <c r="O35" s="26">
        <f t="shared" si="19"/>
        <v>0</v>
      </c>
    </row>
    <row r="36" spans="1:15" s="9" customFormat="1" ht="74.25" customHeight="1" thickBot="1" x14ac:dyDescent="0.3">
      <c r="A36" s="25">
        <v>23</v>
      </c>
      <c r="B36" s="125" t="s">
        <v>102</v>
      </c>
      <c r="C36" s="12"/>
      <c r="D36" s="125">
        <v>60</v>
      </c>
      <c r="E36" s="125" t="s">
        <v>106</v>
      </c>
      <c r="F36" s="56"/>
      <c r="G36" s="11"/>
      <c r="H36" s="1">
        <f t="shared" si="13"/>
        <v>0</v>
      </c>
      <c r="I36" s="11"/>
      <c r="J36" s="1">
        <f t="shared" si="14"/>
        <v>0</v>
      </c>
      <c r="K36" s="1">
        <f t="shared" si="15"/>
        <v>0</v>
      </c>
      <c r="L36" s="1">
        <f t="shared" si="16"/>
        <v>0</v>
      </c>
      <c r="M36" s="1">
        <f t="shared" si="17"/>
        <v>0</v>
      </c>
      <c r="N36" s="1">
        <f t="shared" si="18"/>
        <v>0</v>
      </c>
      <c r="O36" s="26">
        <f t="shared" si="19"/>
        <v>0</v>
      </c>
    </row>
    <row r="37" spans="1:15" s="9" customFormat="1" ht="42" customHeight="1" thickBot="1" x14ac:dyDescent="0.3">
      <c r="A37" s="89" t="s">
        <v>26</v>
      </c>
      <c r="B37" s="90"/>
      <c r="C37" s="90"/>
      <c r="D37" s="90"/>
      <c r="E37" s="90"/>
      <c r="F37" s="90"/>
      <c r="G37" s="90"/>
      <c r="H37" s="90"/>
      <c r="I37" s="90"/>
      <c r="J37" s="90"/>
      <c r="K37" s="90"/>
      <c r="L37" s="101" t="s">
        <v>27</v>
      </c>
      <c r="M37" s="102"/>
      <c r="N37" s="102"/>
      <c r="O37" s="34">
        <f>SUMIF(G:G,0%,L:L)+SUMIF(G:G,"",L:L)</f>
        <v>0</v>
      </c>
    </row>
    <row r="38" spans="1:15" s="9" customFormat="1" ht="39" customHeight="1" x14ac:dyDescent="0.25">
      <c r="A38" s="73" t="s">
        <v>78</v>
      </c>
      <c r="B38" s="74"/>
      <c r="C38" s="74"/>
      <c r="D38" s="74"/>
      <c r="E38" s="74"/>
      <c r="F38" s="74"/>
      <c r="G38" s="74"/>
      <c r="H38" s="74"/>
      <c r="I38" s="74"/>
      <c r="J38" s="74"/>
      <c r="K38" s="75"/>
      <c r="L38" s="95" t="s">
        <v>28</v>
      </c>
      <c r="M38" s="96"/>
      <c r="N38" s="96"/>
      <c r="O38" s="35">
        <f>SUMIF(G:G,5%,L:L)</f>
        <v>0</v>
      </c>
    </row>
    <row r="39" spans="1:15" s="9" customFormat="1" ht="30" customHeight="1" x14ac:dyDescent="0.25">
      <c r="A39" s="76"/>
      <c r="B39" s="77"/>
      <c r="C39" s="77"/>
      <c r="D39" s="77"/>
      <c r="E39" s="77"/>
      <c r="F39" s="77"/>
      <c r="G39" s="77"/>
      <c r="H39" s="77"/>
      <c r="I39" s="77"/>
      <c r="J39" s="77"/>
      <c r="K39" s="78"/>
      <c r="L39" s="95" t="s">
        <v>29</v>
      </c>
      <c r="M39" s="96"/>
      <c r="N39" s="96"/>
      <c r="O39" s="35">
        <f>SUMIF(G:G,19%,L:L)</f>
        <v>0</v>
      </c>
    </row>
    <row r="40" spans="1:15" s="9" customFormat="1" ht="30" customHeight="1" x14ac:dyDescent="0.25">
      <c r="A40" s="76"/>
      <c r="B40" s="77"/>
      <c r="C40" s="77"/>
      <c r="D40" s="77"/>
      <c r="E40" s="77"/>
      <c r="F40" s="77"/>
      <c r="G40" s="77"/>
      <c r="H40" s="77"/>
      <c r="I40" s="77"/>
      <c r="J40" s="77"/>
      <c r="K40" s="78"/>
      <c r="L40" s="97" t="s">
        <v>22</v>
      </c>
      <c r="M40" s="98"/>
      <c r="N40" s="98"/>
      <c r="O40" s="36">
        <f>SUM(O37:O39)</f>
        <v>0</v>
      </c>
    </row>
    <row r="41" spans="1:15" s="9" customFormat="1" ht="30" customHeight="1" x14ac:dyDescent="0.25">
      <c r="A41" s="76"/>
      <c r="B41" s="77"/>
      <c r="C41" s="77"/>
      <c r="D41" s="77"/>
      <c r="E41" s="77"/>
      <c r="F41" s="77"/>
      <c r="G41" s="77"/>
      <c r="H41" s="77"/>
      <c r="I41" s="77"/>
      <c r="J41" s="77"/>
      <c r="K41" s="78"/>
      <c r="L41" s="99" t="s">
        <v>30</v>
      </c>
      <c r="M41" s="100"/>
      <c r="N41" s="100"/>
      <c r="O41" s="37">
        <f>SUMIF(G:G,5%,M:M)</f>
        <v>0</v>
      </c>
    </row>
    <row r="42" spans="1:15" s="9" customFormat="1" ht="30" customHeight="1" x14ac:dyDescent="0.25">
      <c r="A42" s="76"/>
      <c r="B42" s="77"/>
      <c r="C42" s="77"/>
      <c r="D42" s="77"/>
      <c r="E42" s="77"/>
      <c r="F42" s="77"/>
      <c r="G42" s="77"/>
      <c r="H42" s="77"/>
      <c r="I42" s="77"/>
      <c r="J42" s="77"/>
      <c r="K42" s="78"/>
      <c r="L42" s="99" t="s">
        <v>31</v>
      </c>
      <c r="M42" s="100"/>
      <c r="N42" s="100"/>
      <c r="O42" s="37">
        <f>SUMIF(G:G,19%,M:M)</f>
        <v>0</v>
      </c>
    </row>
    <row r="43" spans="1:15" s="9" customFormat="1" ht="30" customHeight="1" x14ac:dyDescent="0.25">
      <c r="A43" s="76"/>
      <c r="B43" s="77"/>
      <c r="C43" s="77"/>
      <c r="D43" s="77"/>
      <c r="E43" s="77"/>
      <c r="F43" s="77"/>
      <c r="G43" s="77"/>
      <c r="H43" s="77"/>
      <c r="I43" s="77"/>
      <c r="J43" s="77"/>
      <c r="K43" s="78"/>
      <c r="L43" s="97" t="s">
        <v>32</v>
      </c>
      <c r="M43" s="98"/>
      <c r="N43" s="98"/>
      <c r="O43" s="36">
        <f>SUM(O41:O42)</f>
        <v>0</v>
      </c>
    </row>
    <row r="44" spans="1:15" s="9" customFormat="1" ht="30" customHeight="1" x14ac:dyDescent="0.25">
      <c r="A44" s="76"/>
      <c r="B44" s="77"/>
      <c r="C44" s="77"/>
      <c r="D44" s="77"/>
      <c r="E44" s="77"/>
      <c r="F44" s="77"/>
      <c r="G44" s="77"/>
      <c r="H44" s="77"/>
      <c r="I44" s="77"/>
      <c r="J44" s="77"/>
      <c r="K44" s="78"/>
      <c r="L44" s="95" t="s">
        <v>33</v>
      </c>
      <c r="M44" s="96"/>
      <c r="N44" s="96"/>
      <c r="O44" s="35">
        <f>SUMIF(I:I,8%,N:N)</f>
        <v>0</v>
      </c>
    </row>
    <row r="45" spans="1:15" s="9" customFormat="1" ht="37.5" customHeight="1" x14ac:dyDescent="0.25">
      <c r="A45" s="76"/>
      <c r="B45" s="77"/>
      <c r="C45" s="77"/>
      <c r="D45" s="77"/>
      <c r="E45" s="77"/>
      <c r="F45" s="77"/>
      <c r="G45" s="77"/>
      <c r="H45" s="77"/>
      <c r="I45" s="77"/>
      <c r="J45" s="77"/>
      <c r="K45" s="78"/>
      <c r="L45" s="93" t="s">
        <v>34</v>
      </c>
      <c r="M45" s="94"/>
      <c r="N45" s="94"/>
      <c r="O45" s="36">
        <f>SUM(O44)</f>
        <v>0</v>
      </c>
    </row>
    <row r="46" spans="1:15" s="9" customFormat="1" ht="32.25" customHeight="1" thickBot="1" x14ac:dyDescent="0.3">
      <c r="A46" s="79"/>
      <c r="B46" s="80"/>
      <c r="C46" s="80"/>
      <c r="D46" s="80"/>
      <c r="E46" s="80"/>
      <c r="F46" s="80"/>
      <c r="G46" s="80"/>
      <c r="H46" s="80"/>
      <c r="I46" s="80"/>
      <c r="J46" s="80"/>
      <c r="K46" s="81"/>
      <c r="L46" s="91" t="s">
        <v>35</v>
      </c>
      <c r="M46" s="92"/>
      <c r="N46" s="92"/>
      <c r="O46" s="38">
        <f>+O40+O43+O45</f>
        <v>0</v>
      </c>
    </row>
    <row r="48" spans="1:15" ht="50.1" customHeight="1" thickBot="1" x14ac:dyDescent="0.3">
      <c r="B48" s="82"/>
      <c r="C48" s="82"/>
    </row>
    <row r="49" spans="1:17" x14ac:dyDescent="0.25">
      <c r="B49" s="60" t="s">
        <v>36</v>
      </c>
      <c r="C49" s="60"/>
    </row>
    <row r="50" spans="1:17" ht="15" customHeight="1" x14ac:dyDescent="0.25">
      <c r="M50" s="40"/>
      <c r="N50" s="41"/>
      <c r="O50" s="42"/>
    </row>
    <row r="51" spans="1:17" ht="15.75" customHeight="1" x14ac:dyDescent="0.25">
      <c r="M51" s="40"/>
      <c r="N51" s="41"/>
      <c r="O51" s="42"/>
    </row>
    <row r="52" spans="1:17" ht="15" customHeight="1" x14ac:dyDescent="0.25">
      <c r="A52" s="10" t="s">
        <v>37</v>
      </c>
      <c r="M52" s="40"/>
      <c r="N52" s="41"/>
      <c r="O52" s="42"/>
    </row>
    <row r="53" spans="1:17" x14ac:dyDescent="0.25">
      <c r="A53" s="59" t="s">
        <v>38</v>
      </c>
      <c r="B53" s="59"/>
      <c r="C53" s="59"/>
      <c r="D53" s="59"/>
      <c r="E53" s="59"/>
      <c r="F53" s="59"/>
      <c r="G53" s="59"/>
      <c r="H53" s="59"/>
      <c r="I53" s="59"/>
      <c r="J53" s="59"/>
      <c r="K53" s="59"/>
      <c r="L53" s="59"/>
      <c r="M53" s="59"/>
      <c r="N53" s="59"/>
      <c r="O53" s="59"/>
      <c r="P53" s="2"/>
      <c r="Q53" s="2"/>
    </row>
    <row r="54" spans="1:17" ht="15" customHeight="1" x14ac:dyDescent="0.25">
      <c r="A54" s="58" t="s">
        <v>39</v>
      </c>
      <c r="B54" s="58"/>
      <c r="C54" s="58"/>
      <c r="D54" s="58"/>
      <c r="E54" s="58"/>
      <c r="F54" s="58"/>
      <c r="G54" s="58"/>
      <c r="H54" s="58"/>
      <c r="I54" s="58"/>
      <c r="J54" s="58"/>
      <c r="K54" s="58"/>
      <c r="L54" s="58"/>
      <c r="M54" s="58"/>
      <c r="N54" s="58"/>
      <c r="O54" s="58"/>
      <c r="P54" s="39"/>
      <c r="Q54" s="39"/>
    </row>
    <row r="55" spans="1:17" x14ac:dyDescent="0.25">
      <c r="A55" s="57" t="s">
        <v>40</v>
      </c>
      <c r="B55" s="57"/>
      <c r="C55" s="57"/>
      <c r="D55" s="57"/>
      <c r="E55" s="57"/>
      <c r="F55" s="57"/>
      <c r="G55" s="57"/>
      <c r="H55" s="57"/>
      <c r="I55" s="57"/>
      <c r="J55" s="57"/>
      <c r="K55" s="57"/>
      <c r="L55" s="57"/>
      <c r="M55" s="57"/>
      <c r="N55" s="57"/>
      <c r="O55" s="57"/>
      <c r="P55" s="5"/>
      <c r="Q55" s="5"/>
    </row>
    <row r="56" spans="1:17" x14ac:dyDescent="0.25">
      <c r="A56" s="57" t="s">
        <v>41</v>
      </c>
      <c r="B56" s="57"/>
      <c r="C56" s="57"/>
      <c r="D56" s="57"/>
      <c r="E56" s="57"/>
      <c r="F56" s="57"/>
      <c r="G56" s="57"/>
      <c r="H56" s="57"/>
      <c r="I56" s="57"/>
      <c r="J56" s="57"/>
      <c r="K56" s="57"/>
      <c r="L56" s="57"/>
      <c r="M56" s="57"/>
      <c r="N56" s="57"/>
      <c r="O56" s="57"/>
      <c r="P56" s="5"/>
      <c r="Q56" s="5"/>
    </row>
    <row r="57" spans="1:17" x14ac:dyDescent="0.25">
      <c r="K57" s="2"/>
      <c r="L57" s="2"/>
      <c r="M57" s="2"/>
      <c r="N57" s="2"/>
    </row>
    <row r="99" spans="11:15" s="2" customFormat="1" x14ac:dyDescent="0.25">
      <c r="K99" s="4"/>
      <c r="L99" s="4"/>
      <c r="M99" s="4"/>
      <c r="N99" s="4"/>
      <c r="O99" s="4"/>
    </row>
    <row r="100" spans="11:15" s="2" customFormat="1" x14ac:dyDescent="0.25">
      <c r="K100" s="4"/>
      <c r="L100" s="4"/>
      <c r="M100" s="4"/>
      <c r="N100" s="4"/>
      <c r="O100" s="4"/>
    </row>
    <row r="101" spans="11:15" s="2" customFormat="1" x14ac:dyDescent="0.25">
      <c r="K101" s="4"/>
      <c r="L101" s="4"/>
      <c r="M101" s="4"/>
      <c r="N101" s="4"/>
      <c r="O101" s="4"/>
    </row>
    <row r="102" spans="11:15" s="2" customFormat="1" x14ac:dyDescent="0.25">
      <c r="K102" s="4"/>
      <c r="L102" s="4"/>
      <c r="M102" s="4"/>
      <c r="N102" s="4"/>
      <c r="O102" s="4"/>
    </row>
  </sheetData>
  <sheetProtection algorithmName="SHA-512" hashValue="EtaGMULEmDxIHB4D0ckVDRLVK47gp4InHIuuFq0Z5iAMjjzgoGNmmUWwK9PFs5GaTpHJ+hUuyNk8wJ9SEFb2mg==" saltValue="uQheBA1iMInyYZ6NE0f32Q==" spinCount="100000" sheet="1" selectLockedCells="1"/>
  <mergeCells count="35">
    <mergeCell ref="L41:N41"/>
    <mergeCell ref="L40:N40"/>
    <mergeCell ref="L39:N39"/>
    <mergeCell ref="L38:N38"/>
    <mergeCell ref="L37:N37"/>
    <mergeCell ref="L46:N46"/>
    <mergeCell ref="L45:N45"/>
    <mergeCell ref="L44:N44"/>
    <mergeCell ref="L43:N43"/>
    <mergeCell ref="L42:N42"/>
    <mergeCell ref="A38:K46"/>
    <mergeCell ref="F9:I9"/>
    <mergeCell ref="B48:C48"/>
    <mergeCell ref="A9:B11"/>
    <mergeCell ref="D9:E9"/>
    <mergeCell ref="D11:E11"/>
    <mergeCell ref="A37:K37"/>
    <mergeCell ref="M11:N11"/>
    <mergeCell ref="M9:N9"/>
    <mergeCell ref="K9:L9"/>
    <mergeCell ref="K11:L11"/>
    <mergeCell ref="F11:I11"/>
    <mergeCell ref="A2:A5"/>
    <mergeCell ref="B2:M2"/>
    <mergeCell ref="N2:O2"/>
    <mergeCell ref="B3:M3"/>
    <mergeCell ref="N3:O3"/>
    <mergeCell ref="B4:M5"/>
    <mergeCell ref="N4:O4"/>
    <mergeCell ref="N5:O5"/>
    <mergeCell ref="A56:O56"/>
    <mergeCell ref="A55:O55"/>
    <mergeCell ref="A54:O54"/>
    <mergeCell ref="A53:O53"/>
    <mergeCell ref="B49:C49"/>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3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G14:G36</xm:sqref>
        </x14:dataValidation>
        <x14:dataValidation type="list" allowBlank="1" showInputMessage="1" showErrorMessage="1" xr:uid="{00000000-0002-0000-0000-000008000000}">
          <x14:formula1>
            <xm:f>Cálculos!$F$7:$F$8</xm:f>
          </x14:formula1>
          <xm:sqref>I14:I36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Janith Fernanda Lozano Cifuentes</cp:lastModifiedBy>
  <cp:revision/>
  <cp:lastPrinted>2024-07-22T22:04:40Z</cp:lastPrinted>
  <dcterms:created xsi:type="dcterms:W3CDTF">2017-04-28T13:22:52Z</dcterms:created>
  <dcterms:modified xsi:type="dcterms:W3CDTF">2025-07-10T20:58:06Z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