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ROCESOS 2025\F-CD-256\PUBLICACION\"/>
    </mc:Choice>
  </mc:AlternateContent>
  <xr:revisionPtr revIDLastSave="0" documentId="13_ncr:1_{0EFA3EBE-FECE-4534-848A-7FFE0E0C9EBF}"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7" l="1"/>
  <c r="O17" i="7" l="1"/>
  <c r="O16" i="7"/>
  <c r="L14" i="7"/>
  <c r="M14" i="7" s="1"/>
  <c r="O20" i="7" s="1"/>
  <c r="J14" i="7"/>
  <c r="H14" i="7"/>
  <c r="O15" i="7" l="1"/>
  <c r="O18" i="7" s="1"/>
  <c r="K14" i="7"/>
  <c r="O21" i="7"/>
  <c r="O22" i="7"/>
  <c r="O23"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<sst xmlns="http://schemas.openxmlformats.org/spreadsheetml/2006/main" count="98" uniqueCount="83">
  <si>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</si>
  <si>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</si>
  <si>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</si>
  <si>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</si>
  <si>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</si>
  <si>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</si>
  <si>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</si>
  <si>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</si>
  <si>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</si>
  <si>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</si>
  <si>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</si>
  <si>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</si>
  <si>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</si>
  <si>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</si>
  <si>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</si>
  <si>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</si>
  <si>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</si>
  <si>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</si>
  <si>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</si>
  <si>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</si>
  <si>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</si>
  <si>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</si>
  <si>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</si>
  <si>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</si>
  <si>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</si>
  <si>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</si>
  <si>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</si>
  <si>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</si>
  <si>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</si>
  <si>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</si>
  <si>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</si>
  <si>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</si>
  <si>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</si>
  <si>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</si>
  <si>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</si>
  <si>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</si>
  <si>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</si>
  <si>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</si>
  <si>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</si>
  <si>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</si>
  <si>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</si>
  <si>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</si>
  <si>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</si>
  <si>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</si>
  <si>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</si>
  <si>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</si>
  <si>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</si>
  <si>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</si>
  <si>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</si>
  <si>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</si>
  <si>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</si>
  <si>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</si>
  <si>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</si>
  <si>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</si>
  <si>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</si>
  <si>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</si>
  <si>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</si>
  <si>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</si>
  <si>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</si>
  <si>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</si>
  <si>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</si>
  <si>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</si>
  <si>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</si>
  <si>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</si>
  <si>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</si>
  <si>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</si>
  <si>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</si>
  <si>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</si>
  <si>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</si>
  <si>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</si>
  <si>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</si>
  <si>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</si>
  <si>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</si>
  <si>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</si>
  <si>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</si>
  <si>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</si>
  <si>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</si>
  <si>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</si>
  <si>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</si>
  <si>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</si>
  <si>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</si>
  <si>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análisis sensorial de café:  mediante la catación de una muestra de café donde se determine la fragancia, intensidad de fragancia, intensidad de atributos características sensoriales, aroma, sabor mediante el abanico de sabores, acidez, cuerpo y retrogusto. Así mismo con las recomendaciones para la corrección de los defectos desde la producción del café.</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</si>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</sst>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6" zoomScale="70" zoomScaleNormal="70" zoomScaleSheetLayoutView="70" zoomScalePageLayoutView="55" workbookViewId="0">
      <selection activeCell="F14" sqref="F14"/>
    </sheetView>
  </sheetViews>
  <sheetFormatPr baseColWidth="10" defaultColWidth="11.42578125" defaultRowHeight="15" x14ac:dyDescent="0.25"/>
  <cols>
    <col min="1" max="1" width="10.42578125" style="2" customWidth="1"/>
    <col min="2" max="2" width="59.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16.25" customHeight="1" thickBot="1" x14ac:dyDescent="0.3">
      <c r="A14" s="27">
        <v>1</v>
      </c>
      <c r="B14" s="29" t="s">
        <v>81</v>
      </c>
      <c r="C14" s="13"/>
      <c r="D14" s="10">
        <v>10</v>
      </c>
      <c r="E14" s="14" t="s">
        <v>82</v>
      </c>
      <c r="F14" s="59"/>
      <c r="G14" s="12">
        <v>0</v>
      </c>
      <c r="H14" s="1">
        <f>+ROUND(F14*G14,0)</f>
        <v>0</v>
      </c>
      <c r="I14" s="12">
        <v>0</v>
      </c>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42" customHeight="1" thickBot="1" x14ac:dyDescent="0.3">
      <c r="A15" s="92" t="s">
        <v>26</v>
      </c>
      <c r="B15" s="93"/>
      <c r="C15" s="93"/>
      <c r="D15" s="93"/>
      <c r="E15" s="93"/>
      <c r="F15" s="93"/>
      <c r="G15" s="93"/>
      <c r="H15" s="93"/>
      <c r="I15" s="93"/>
      <c r="J15" s="93"/>
      <c r="K15" s="93"/>
      <c r="L15" s="104" t="s">
        <v>27</v>
      </c>
      <c r="M15" s="105"/>
      <c r="N15" s="105"/>
      <c r="O15" s="37">
        <f>SUMIF(G:G,0%,L:L)+SUMIF(G:G,"",L:L)</f>
        <v>0</v>
      </c>
    </row>
    <row r="16" spans="1:15" s="9" customFormat="1" ht="39" customHeight="1" x14ac:dyDescent="0.25">
      <c r="A16" s="76" t="s">
        <v>78</v>
      </c>
      <c r="B16" s="77"/>
      <c r="C16" s="77"/>
      <c r="D16" s="77"/>
      <c r="E16" s="77"/>
      <c r="F16" s="77"/>
      <c r="G16" s="77"/>
      <c r="H16" s="77"/>
      <c r="I16" s="77"/>
      <c r="J16" s="77"/>
      <c r="K16" s="78"/>
      <c r="L16" s="98" t="s">
        <v>28</v>
      </c>
      <c r="M16" s="99"/>
      <c r="N16" s="99"/>
      <c r="O16" s="38">
        <f>SUMIF(G:G,5%,L:L)</f>
        <v>0</v>
      </c>
    </row>
    <row r="17" spans="1:17" s="9" customFormat="1" ht="30" customHeight="1" x14ac:dyDescent="0.25">
      <c r="A17" s="79"/>
      <c r="B17" s="80"/>
      <c r="C17" s="80"/>
      <c r="D17" s="80"/>
      <c r="E17" s="80"/>
      <c r="F17" s="80"/>
      <c r="G17" s="80"/>
      <c r="H17" s="80"/>
      <c r="I17" s="80"/>
      <c r="J17" s="80"/>
      <c r="K17" s="81"/>
      <c r="L17" s="98" t="s">
        <v>29</v>
      </c>
      <c r="M17" s="99"/>
      <c r="N17" s="99"/>
      <c r="O17" s="38">
        <f>SUMIF(G:G,19%,L:L)</f>
        <v>0</v>
      </c>
    </row>
    <row r="18" spans="1:17" s="9" customFormat="1" ht="30" customHeight="1" x14ac:dyDescent="0.25">
      <c r="A18" s="79"/>
      <c r="B18" s="80"/>
      <c r="C18" s="80"/>
      <c r="D18" s="80"/>
      <c r="E18" s="80"/>
      <c r="F18" s="80"/>
      <c r="G18" s="80"/>
      <c r="H18" s="80"/>
      <c r="I18" s="80"/>
      <c r="J18" s="80"/>
      <c r="K18" s="81"/>
      <c r="L18" s="100" t="s">
        <v>22</v>
      </c>
      <c r="M18" s="101"/>
      <c r="N18" s="101"/>
      <c r="O18" s="39">
        <f>SUM(O15:O17)</f>
        <v>0</v>
      </c>
    </row>
    <row r="19" spans="1:17" s="9" customFormat="1" ht="30" customHeight="1" x14ac:dyDescent="0.25">
      <c r="A19" s="79"/>
      <c r="B19" s="80"/>
      <c r="C19" s="80"/>
      <c r="D19" s="80"/>
      <c r="E19" s="80"/>
      <c r="F19" s="80"/>
      <c r="G19" s="80"/>
      <c r="H19" s="80"/>
      <c r="I19" s="80"/>
      <c r="J19" s="80"/>
      <c r="K19" s="81"/>
      <c r="L19" s="102" t="s">
        <v>30</v>
      </c>
      <c r="M19" s="103"/>
      <c r="N19" s="103"/>
      <c r="O19" s="40">
        <f>SUMIF(G:G,5%,M:M)</f>
        <v>0</v>
      </c>
    </row>
    <row r="20" spans="1:17" s="9" customFormat="1" ht="30" customHeight="1" x14ac:dyDescent="0.25">
      <c r="A20" s="79"/>
      <c r="B20" s="80"/>
      <c r="C20" s="80"/>
      <c r="D20" s="80"/>
      <c r="E20" s="80"/>
      <c r="F20" s="80"/>
      <c r="G20" s="80"/>
      <c r="H20" s="80"/>
      <c r="I20" s="80"/>
      <c r="J20" s="80"/>
      <c r="K20" s="81"/>
      <c r="L20" s="102" t="s">
        <v>31</v>
      </c>
      <c r="M20" s="103"/>
      <c r="N20" s="103"/>
      <c r="O20" s="40">
        <f>SUMIF(G:G,19%,M:M)</f>
        <v>0</v>
      </c>
    </row>
    <row r="21" spans="1:17" s="9" customFormat="1" ht="30" customHeight="1" x14ac:dyDescent="0.25">
      <c r="A21" s="79"/>
      <c r="B21" s="80"/>
      <c r="C21" s="80"/>
      <c r="D21" s="80"/>
      <c r="E21" s="80"/>
      <c r="F21" s="80"/>
      <c r="G21" s="80"/>
      <c r="H21" s="80"/>
      <c r="I21" s="80"/>
      <c r="J21" s="80"/>
      <c r="K21" s="81"/>
      <c r="L21" s="100" t="s">
        <v>32</v>
      </c>
      <c r="M21" s="101"/>
      <c r="N21" s="101"/>
      <c r="O21" s="39">
        <f>SUM(O19:O20)</f>
        <v>0</v>
      </c>
    </row>
    <row r="22" spans="1:17" s="9" customFormat="1" ht="30" customHeight="1" x14ac:dyDescent="0.25">
      <c r="A22" s="79"/>
      <c r="B22" s="80"/>
      <c r="C22" s="80"/>
      <c r="D22" s="80"/>
      <c r="E22" s="80"/>
      <c r="F22" s="80"/>
      <c r="G22" s="80"/>
      <c r="H22" s="80"/>
      <c r="I22" s="80"/>
      <c r="J22" s="80"/>
      <c r="K22" s="81"/>
      <c r="L22" s="98" t="s">
        <v>33</v>
      </c>
      <c r="M22" s="99"/>
      <c r="N22" s="99"/>
      <c r="O22" s="38">
        <f>SUMIF(I:I,8%,N:N)</f>
        <v>0</v>
      </c>
    </row>
    <row r="23" spans="1:17" s="9" customFormat="1" ht="37.5" customHeight="1" x14ac:dyDescent="0.25">
      <c r="A23" s="79"/>
      <c r="B23" s="80"/>
      <c r="C23" s="80"/>
      <c r="D23" s="80"/>
      <c r="E23" s="80"/>
      <c r="F23" s="80"/>
      <c r="G23" s="80"/>
      <c r="H23" s="80"/>
      <c r="I23" s="80"/>
      <c r="J23" s="80"/>
      <c r="K23" s="81"/>
      <c r="L23" s="96" t="s">
        <v>34</v>
      </c>
      <c r="M23" s="97"/>
      <c r="N23" s="97"/>
      <c r="O23" s="39">
        <f>SUM(O22)</f>
        <v>0</v>
      </c>
    </row>
    <row r="24" spans="1:17" s="9" customFormat="1" ht="32.25" customHeight="1" thickBot="1" x14ac:dyDescent="0.3">
      <c r="A24" s="82"/>
      <c r="B24" s="83"/>
      <c r="C24" s="83"/>
      <c r="D24" s="83"/>
      <c r="E24" s="83"/>
      <c r="F24" s="83"/>
      <c r="G24" s="83"/>
      <c r="H24" s="83"/>
      <c r="I24" s="83"/>
      <c r="J24" s="83"/>
      <c r="K24" s="84"/>
      <c r="L24" s="94" t="s">
        <v>35</v>
      </c>
      <c r="M24" s="95"/>
      <c r="N24" s="95"/>
      <c r="O24" s="41">
        <f>+O18+O21+O23</f>
        <v>0</v>
      </c>
    </row>
    <row r="26" spans="1:17" ht="50.1" customHeight="1" thickBot="1" x14ac:dyDescent="0.3">
      <c r="B26" s="85"/>
      <c r="C26" s="85"/>
    </row>
    <row r="27" spans="1:17" x14ac:dyDescent="0.25">
      <c r="B27" s="63" t="s">
        <v>36</v>
      </c>
      <c r="C27" s="63"/>
    </row>
    <row r="28" spans="1:17" ht="15" customHeight="1" x14ac:dyDescent="0.25">
      <c r="M28" s="43"/>
      <c r="N28" s="44"/>
      <c r="O28" s="45"/>
    </row>
    <row r="29" spans="1:17" ht="15.75" customHeight="1" x14ac:dyDescent="0.25">
      <c r="M29" s="43"/>
      <c r="N29" s="44"/>
      <c r="O29" s="45"/>
    </row>
    <row r="30" spans="1:17" ht="15" customHeight="1" x14ac:dyDescent="0.25">
      <c r="A30" s="11" t="s">
        <v>37</v>
      </c>
      <c r="M30" s="43"/>
      <c r="N30" s="44"/>
      <c r="O30" s="45"/>
    </row>
    <row r="31" spans="1:17" x14ac:dyDescent="0.25">
      <c r="A31" s="62" t="s">
        <v>38</v>
      </c>
      <c r="B31" s="62"/>
      <c r="C31" s="62"/>
      <c r="D31" s="62"/>
      <c r="E31" s="62"/>
      <c r="F31" s="62"/>
      <c r="G31" s="62"/>
      <c r="H31" s="62"/>
      <c r="I31" s="62"/>
      <c r="J31" s="62"/>
      <c r="K31" s="62"/>
      <c r="L31" s="62"/>
      <c r="M31" s="62"/>
      <c r="N31" s="62"/>
      <c r="O31" s="62"/>
      <c r="P31" s="2"/>
      <c r="Q31" s="2"/>
    </row>
    <row r="32" spans="1:17" ht="15" customHeight="1" x14ac:dyDescent="0.25">
      <c r="A32" s="61" t="s">
        <v>39</v>
      </c>
      <c r="B32" s="61"/>
      <c r="C32" s="61"/>
      <c r="D32" s="61"/>
      <c r="E32" s="61"/>
      <c r="F32" s="61"/>
      <c r="G32" s="61"/>
      <c r="H32" s="61"/>
      <c r="I32" s="61"/>
      <c r="J32" s="61"/>
      <c r="K32" s="61"/>
      <c r="L32" s="61"/>
      <c r="M32" s="61"/>
      <c r="N32" s="61"/>
      <c r="O32" s="61"/>
      <c r="P32" s="42"/>
      <c r="Q32" s="42"/>
    </row>
    <row r="33" spans="1:17" x14ac:dyDescent="0.25">
      <c r="A33" s="60" t="s">
        <v>40</v>
      </c>
      <c r="B33" s="60"/>
      <c r="C33" s="60"/>
      <c r="D33" s="60"/>
      <c r="E33" s="60"/>
      <c r="F33" s="60"/>
      <c r="G33" s="60"/>
      <c r="H33" s="60"/>
      <c r="I33" s="60"/>
      <c r="J33" s="60"/>
      <c r="K33" s="60"/>
      <c r="L33" s="60"/>
      <c r="M33" s="60"/>
      <c r="N33" s="60"/>
      <c r="O33" s="60"/>
      <c r="P33" s="5"/>
      <c r="Q33" s="5"/>
    </row>
    <row r="34" spans="1:17" x14ac:dyDescent="0.25">
      <c r="A34" s="60" t="s">
        <v>41</v>
      </c>
      <c r="B34" s="60"/>
      <c r="C34" s="60"/>
      <c r="D34" s="60"/>
      <c r="E34" s="60"/>
      <c r="F34" s="60"/>
      <c r="G34" s="60"/>
      <c r="H34" s="60"/>
      <c r="I34" s="60"/>
      <c r="J34" s="60"/>
      <c r="K34" s="60"/>
      <c r="L34" s="60"/>
      <c r="M34" s="60"/>
      <c r="N34" s="60"/>
      <c r="O34" s="60"/>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dfugDLt+53Pa2i17XAP3KOkbpkdA2qIgZfg2KUCllAKGxn4oBZ2enLxWxeaWswsAJDBGYdVwSPF88ItaDnpMPw==" saltValue="ZTw3xA3psyjJGLhGKzc/CA=="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JOHAN FELIPE GARNICA HERNANDEZ</cp:lastModifiedBy>
  <cp:revision/>
  <cp:lastPrinted>2024-07-22T22:04:40Z</cp:lastPrinted>
  <dcterms:created xsi:type="dcterms:W3CDTF">2017-04-28T13:22:52Z</dcterms:created>
  <dcterms:modified xsi:type="dcterms:W3CDTF">2025-09-02T14:58:34Z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