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E:\UDEC\29. F-CD-253-2025\PUBLICACION\"/>
    </mc:Choice>
  </mc:AlternateContent>
  <xr:revisionPtr revIDLastSave="0" documentId="13_ncr:1_{C39F5D0E-4992-4CE3-ABE4-E8DD1314084F}"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Servicios'!$A$1:$O$37</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2" i="7"/>
  <c r="O21"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5" i="7"/>
  <c r="J15" i="7"/>
  <c r="L15" i="7"/>
  <c r="M15" i="7" s="1"/>
  <c r="F22" i="3"/>
  <c r="J22" i="3" s="1"/>
  <c r="F23" i="3"/>
  <c r="H23" i="3" s="1"/>
  <c r="O19" i="7"/>
  <c r="O18" i="7"/>
  <c r="L14" i="7"/>
  <c r="M14" i="7" s="1"/>
  <c r="J14" i="7"/>
  <c r="H14" i="7"/>
  <c r="K16" i="3" l="1"/>
  <c r="J20" i="3"/>
  <c r="J17" i="3"/>
  <c r="H20" i="3"/>
  <c r="H17" i="3"/>
  <c r="J18" i="3"/>
  <c r="O18" i="3" s="1"/>
  <c r="L19" i="3"/>
  <c r="O19" i="3" s="1"/>
  <c r="L16" i="3"/>
  <c r="O16" i="3" s="1"/>
  <c r="L15" i="3"/>
  <c r="H15" i="3"/>
  <c r="J21" i="3"/>
  <c r="H21" i="3"/>
  <c r="K15" i="7"/>
  <c r="K16" i="7"/>
  <c r="N16" i="7"/>
  <c r="O16" i="7" s="1"/>
  <c r="N15" i="7"/>
  <c r="O15" i="7" s="1"/>
  <c r="H22" i="3"/>
  <c r="J23" i="3"/>
  <c r="L23" i="3"/>
  <c r="L22" i="3"/>
  <c r="O17" i="7"/>
  <c r="O20" i="7" s="1"/>
  <c r="K14" i="7"/>
  <c r="O23" i="7"/>
  <c r="O24" i="7"/>
  <c r="O25" i="7" s="1"/>
  <c r="N14" i="7"/>
  <c r="O14" i="7" s="1"/>
  <c r="O20" i="3" l="1"/>
  <c r="K20" i="3"/>
  <c r="O17" i="3"/>
  <c r="K18" i="3"/>
  <c r="K17" i="3"/>
  <c r="O21" i="3"/>
  <c r="K15" i="3"/>
  <c r="O15" i="3"/>
  <c r="K21" i="3"/>
  <c r="K22" i="3"/>
  <c r="O23" i="3"/>
  <c r="K23" i="3"/>
  <c r="O22" i="3"/>
  <c r="O26"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<sst xmlns="http://schemas.openxmlformats.org/spreadsheetml/2006/main" count="259" uniqueCount="115">
  <si>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</si>
  <si>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</si>
  <si>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</si>
  <si>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</si>
  <si>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</si>
  <si>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</si>
  <si>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</si>
  <si>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</si>
  <si>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</si>
  <si>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</si>
  <si>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</si>
  <si>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</si>
  <si>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</si>
  <si>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</si>
  <si>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</si>
  <si>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</si>
  <si>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</si>
  <si>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</si>
  <si>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</si>
  <si>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</si>
  <si>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</si>
  <si>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</si>
  <si>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</si>
  <si>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</si>
  <si>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</si>
  <si>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</si>
  <si>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</si>
  <si>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</si>
  <si>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</si>
  <si>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</si>
  <si>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</si>
  <si>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</si>
  <si>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</si>
  <si>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</si>
  <si>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</si>
  <si>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</si>
  <si>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</si>
  <si>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</si>
  <si>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</si>
  <si>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</si>
  <si>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</si>
  <si>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</si>
  <si>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</si>
  <si>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</si>
  <si>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</si>
  <si>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</si>
  <si>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</si>
  <si>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</si>
  <si>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</si>
  <si>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</si>
  <si>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</si>
  <si>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</si>
  <si>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</si>
  <si>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</si>
  <si>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</si>
  <si>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</si>
  <si>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</si>
  <si>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</si>
  <si>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</si>
  <si>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</si>
  <si>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</si>
  <si>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</si>
  <si>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</si>
  <si>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</si>
  <si>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</si>
  <si>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</si>
  <si>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</si>
  <si>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</si>
  <si>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</si>
  <si>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</si>
  <si>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</si>
  <si>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</si>
  <si>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</si>
  <si>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</si>
  <si>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</si>
  <si>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</si>
  <si>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</si>
  <si>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</si>
  <si>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</si>
  <si>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</si>
  <si>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</si>
  <si>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</si>
  <si>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</si>
  <si>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</si>
  <si>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</si>
  <si>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</si>
  <si>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</si>
  <si>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</si>
  <si>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</si>
  <si>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</si>
  <si>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</si>
  <si>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</si>
  <si>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</si>
  <si>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</si>
  <si>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</si>
  <si>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</si>
  <si>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</si>
  <si>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</si>
  <si>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</si>
  <si>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</si>
  <si>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</si>
  <si>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</si>
  <si>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</si>
  <si>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</si>
  <si>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</si>
  <si>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</si>
  <si>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</si>
  <si>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</si>
  <si>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</si>
  <si>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</si>
  <si>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</si>
  <si>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MICROSCOPIO CON PLATINA Y PANTALLA 7/ Microscopio termostato MT.7, especializado para la observación de espermatozoides y células biológicas entre otros. Posee un potente lente ocular WF10X y un zoom de 40-166x./ - Modelo: Microscopio termostato MT-7: Observación de espermatozoides, células biológicas.-Zoom: 40-1600x Lente ocular: WF10X(WF16X/WF20Xopcional)-Lentes objetivas: 4x /10x / 40x- Boquillagiratoria de torreta: acero cromado, extroversión tipo 3x- Iluminador:LED, fuente de luz fría médica, altura ajustable-Enfoque: Enfoque grueso+ Enfoque fino Paquete: caja de transporte de aluminio-Características: Salida a PC, gran pantalla externa; Temperatura constante 38 grados centígrados(platina)-Dimensión: 32* 22 * 48 cm Peso: 6.5kg. Garantia 1 año.</t>
  </si>
  <si>
    <t>Ecógrafo portátil con pantalla de 5,7 LED, Dimensiones: 158x158x65 mm, batería de 5 horas de duración aproximadamente, Modo. B/B/B.B/M,M,UN, Medida: distancia, área, OB, backfat, magro de ritmo, etc, Tipo: WIFI 802.11 g/20 MHz/2.4G, APP: Android, Windows, Sonda: Lineales de 6.5 MHz sonda rectal, conexión wifi con la estación de trabajo de ultrasonido Phone/Pad y PC, para obtener imágenes y amp; trasferencia de datos y amp; gestión fácil.1</t>
  </si>
  <si>
    <t>Bascula elaborada en estructura de hierro, cubierta en lámina calibre 3/16, pedestal en acero inoxidable, posee pintura electrostática (resistente al tráfico pesado), sensores de peso en acero con protección contra polución y humedad, posee bases niveladoras para ajustar la altura, peso maximo soportado: 500 kg</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</si>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</sst>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226.5" customHeight="1" x14ac:dyDescent="0.25">
      <c r="A14" s="30">
        <v>1</v>
      </c>
      <c r="B14" s="294" t="s">
        <v>111</v>
      </c>
      <c r="C14" s="15"/>
      <c r="D14" s="293">
        <v>1</v>
      </c>
      <c r="E14" s="293" t="s">
        <v>114</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45.5" customHeight="1" x14ac:dyDescent="0.25">
      <c r="A15" s="30">
        <v>2</v>
      </c>
      <c r="B15" s="294" t="s">
        <v>112</v>
      </c>
      <c r="C15" s="15"/>
      <c r="D15" s="293">
        <v>1</v>
      </c>
      <c r="E15" s="293" t="s">
        <v>114</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101.25" customHeight="1" thickBot="1" x14ac:dyDescent="0.3">
      <c r="A16" s="30">
        <v>3</v>
      </c>
      <c r="B16" s="294" t="s">
        <v>113</v>
      </c>
      <c r="C16" s="15"/>
      <c r="D16" s="293">
        <v>1</v>
      </c>
      <c r="E16" s="293" t="s">
        <v>114</v>
      </c>
      <c r="F16" s="119"/>
      <c r="G16" s="14"/>
      <c r="H16" s="1">
        <f t="shared" ref="H16" si="13">+ROUND(F16*G16,0)</f>
        <v>0</v>
      </c>
      <c r="I16" s="14"/>
      <c r="J16" s="1">
        <f t="shared" ref="J16" si="14">ROUND(F16*I16,0)</f>
        <v>0</v>
      </c>
      <c r="K16" s="1">
        <f t="shared" ref="K16" si="15">ROUND(F16+H16+J16,0)</f>
        <v>0</v>
      </c>
      <c r="L16" s="1">
        <f t="shared" ref="L16" si="16">ROUND(F16*D16,0)</f>
        <v>0</v>
      </c>
      <c r="M16" s="1">
        <f t="shared" ref="M16" si="17">ROUND(L16*G16,0)</f>
        <v>0</v>
      </c>
      <c r="N16" s="1">
        <f t="shared" ref="N16" si="18">ROUND(L16*I16,0)</f>
        <v>0</v>
      </c>
      <c r="O16" s="31">
        <f t="shared" ref="O16" si="19">ROUND(L16+N16+M16,0)</f>
        <v>0</v>
      </c>
    </row>
    <row r="17" spans="1:15" s="10" customFormat="1" ht="42" customHeight="1" thickBot="1" x14ac:dyDescent="0.3">
      <c r="A17" s="152" t="s">
        <v>26</v>
      </c>
      <c r="B17" s="153"/>
      <c r="C17" s="153"/>
      <c r="D17" s="153"/>
      <c r="E17" s="153"/>
      <c r="F17" s="153"/>
      <c r="G17" s="153"/>
      <c r="H17" s="153"/>
      <c r="I17" s="153"/>
      <c r="J17" s="153"/>
      <c r="K17" s="153"/>
      <c r="L17" s="164" t="s">
        <v>27</v>
      </c>
      <c r="M17" s="165"/>
      <c r="N17" s="165"/>
      <c r="O17" s="58">
        <f>SUMIF(G:G,0%,L:L)+SUMIF(G:G,"",L:L)</f>
        <v>0</v>
      </c>
    </row>
    <row r="18" spans="1:15" s="10" customFormat="1" ht="39" customHeight="1" x14ac:dyDescent="0.25">
      <c r="A18" s="136" t="s">
        <v>107</v>
      </c>
      <c r="B18" s="137"/>
      <c r="C18" s="137"/>
      <c r="D18" s="137"/>
      <c r="E18" s="137"/>
      <c r="F18" s="137"/>
      <c r="G18" s="137"/>
      <c r="H18" s="137"/>
      <c r="I18" s="137"/>
      <c r="J18" s="137"/>
      <c r="K18" s="138"/>
      <c r="L18" s="158" t="s">
        <v>28</v>
      </c>
      <c r="M18" s="159"/>
      <c r="N18" s="159"/>
      <c r="O18" s="59">
        <f>SUMIF(G:G,5%,L:L)</f>
        <v>0</v>
      </c>
    </row>
    <row r="19" spans="1:15" s="10" customFormat="1" ht="30" customHeight="1" x14ac:dyDescent="0.25">
      <c r="A19" s="139"/>
      <c r="B19" s="140"/>
      <c r="C19" s="140"/>
      <c r="D19" s="140"/>
      <c r="E19" s="140"/>
      <c r="F19" s="140"/>
      <c r="G19" s="140"/>
      <c r="H19" s="140"/>
      <c r="I19" s="140"/>
      <c r="J19" s="140"/>
      <c r="K19" s="141"/>
      <c r="L19" s="158" t="s">
        <v>29</v>
      </c>
      <c r="M19" s="159"/>
      <c r="N19" s="159"/>
      <c r="O19" s="59">
        <f>SUMIF(G:G,19%,L:L)</f>
        <v>0</v>
      </c>
    </row>
    <row r="20" spans="1:15" s="10" customFormat="1" ht="30" customHeight="1" x14ac:dyDescent="0.25">
      <c r="A20" s="139"/>
      <c r="B20" s="140"/>
      <c r="C20" s="140"/>
      <c r="D20" s="140"/>
      <c r="E20" s="140"/>
      <c r="F20" s="140"/>
      <c r="G20" s="140"/>
      <c r="H20" s="140"/>
      <c r="I20" s="140"/>
      <c r="J20" s="140"/>
      <c r="K20" s="141"/>
      <c r="L20" s="160" t="s">
        <v>22</v>
      </c>
      <c r="M20" s="161"/>
      <c r="N20" s="161"/>
      <c r="O20" s="60">
        <f>SUM(O17:O19)</f>
        <v>0</v>
      </c>
    </row>
    <row r="21" spans="1:15" s="10" customFormat="1" ht="30" customHeight="1" x14ac:dyDescent="0.25">
      <c r="A21" s="139"/>
      <c r="B21" s="140"/>
      <c r="C21" s="140"/>
      <c r="D21" s="140"/>
      <c r="E21" s="140"/>
      <c r="F21" s="140"/>
      <c r="G21" s="140"/>
      <c r="H21" s="140"/>
      <c r="I21" s="140"/>
      <c r="J21" s="140"/>
      <c r="K21" s="141"/>
      <c r="L21" s="162" t="s">
        <v>30</v>
      </c>
      <c r="M21" s="163"/>
      <c r="N21" s="163"/>
      <c r="O21" s="61">
        <f>SUMIF(G:G,5%,M:M)</f>
        <v>0</v>
      </c>
    </row>
    <row r="22" spans="1:15" s="10" customFormat="1" ht="30" customHeight="1" x14ac:dyDescent="0.25">
      <c r="A22" s="139"/>
      <c r="B22" s="140"/>
      <c r="C22" s="140"/>
      <c r="D22" s="140"/>
      <c r="E22" s="140"/>
      <c r="F22" s="140"/>
      <c r="G22" s="140"/>
      <c r="H22" s="140"/>
      <c r="I22" s="140"/>
      <c r="J22" s="140"/>
      <c r="K22" s="141"/>
      <c r="L22" s="162" t="s">
        <v>31</v>
      </c>
      <c r="M22" s="163"/>
      <c r="N22" s="163"/>
      <c r="O22" s="61">
        <f>SUMIF(G:G,19%,M:M)</f>
        <v>0</v>
      </c>
    </row>
    <row r="23" spans="1:15" s="10" customFormat="1" ht="30" customHeight="1" x14ac:dyDescent="0.25">
      <c r="A23" s="139"/>
      <c r="B23" s="140"/>
      <c r="C23" s="140"/>
      <c r="D23" s="140"/>
      <c r="E23" s="140"/>
      <c r="F23" s="140"/>
      <c r="G23" s="140"/>
      <c r="H23" s="140"/>
      <c r="I23" s="140"/>
      <c r="J23" s="140"/>
      <c r="K23" s="141"/>
      <c r="L23" s="160" t="s">
        <v>32</v>
      </c>
      <c r="M23" s="161"/>
      <c r="N23" s="161"/>
      <c r="O23" s="60">
        <f>SUM(O21:O22)</f>
        <v>0</v>
      </c>
    </row>
    <row r="24" spans="1:15" s="10" customFormat="1" ht="30" customHeight="1" x14ac:dyDescent="0.25">
      <c r="A24" s="139"/>
      <c r="B24" s="140"/>
      <c r="C24" s="140"/>
      <c r="D24" s="140"/>
      <c r="E24" s="140"/>
      <c r="F24" s="140"/>
      <c r="G24" s="140"/>
      <c r="H24" s="140"/>
      <c r="I24" s="140"/>
      <c r="J24" s="140"/>
      <c r="K24" s="141"/>
      <c r="L24" s="158" t="s">
        <v>33</v>
      </c>
      <c r="M24" s="159"/>
      <c r="N24" s="159"/>
      <c r="O24" s="59">
        <f>SUMIF(I:I,8%,N:N)</f>
        <v>0</v>
      </c>
    </row>
    <row r="25" spans="1:15" s="10" customFormat="1" ht="37.5" customHeight="1" x14ac:dyDescent="0.25">
      <c r="A25" s="139"/>
      <c r="B25" s="140"/>
      <c r="C25" s="140"/>
      <c r="D25" s="140"/>
      <c r="E25" s="140"/>
      <c r="F25" s="140"/>
      <c r="G25" s="140"/>
      <c r="H25" s="140"/>
      <c r="I25" s="140"/>
      <c r="J25" s="140"/>
      <c r="K25" s="141"/>
      <c r="L25" s="156" t="s">
        <v>34</v>
      </c>
      <c r="M25" s="157"/>
      <c r="N25" s="157"/>
      <c r="O25" s="60">
        <f>SUM(O24)</f>
        <v>0</v>
      </c>
    </row>
    <row r="26" spans="1:15" s="10" customFormat="1" ht="32.25" customHeight="1" thickBot="1" x14ac:dyDescent="0.3">
      <c r="A26" s="142"/>
      <c r="B26" s="143"/>
      <c r="C26" s="143"/>
      <c r="D26" s="143"/>
      <c r="E26" s="143"/>
      <c r="F26" s="143"/>
      <c r="G26" s="143"/>
      <c r="H26" s="143"/>
      <c r="I26" s="143"/>
      <c r="J26" s="143"/>
      <c r="K26" s="144"/>
      <c r="L26" s="154" t="s">
        <v>35</v>
      </c>
      <c r="M26" s="155"/>
      <c r="N26" s="155"/>
      <c r="O26" s="62">
        <f>+O20+O23+O25</f>
        <v>0</v>
      </c>
    </row>
    <row r="28" spans="1:15" ht="50.1" customHeight="1" thickBot="1" x14ac:dyDescent="0.3">
      <c r="B28" s="145"/>
      <c r="C28" s="145"/>
    </row>
    <row r="29" spans="1:15" x14ac:dyDescent="0.25">
      <c r="B29" s="123" t="s">
        <v>36</v>
      </c>
      <c r="C29" s="123"/>
    </row>
    <row r="30" spans="1:15" ht="15" customHeight="1" x14ac:dyDescent="0.25">
      <c r="M30" s="72"/>
      <c r="N30" s="73"/>
      <c r="O30" s="74"/>
    </row>
    <row r="31" spans="1:15" ht="15.75" customHeight="1" x14ac:dyDescent="0.25">
      <c r="M31" s="72"/>
      <c r="N31" s="73"/>
      <c r="O31" s="74"/>
    </row>
    <row r="32" spans="1:15" ht="15" customHeight="1" x14ac:dyDescent="0.25">
      <c r="A32" s="13" t="s">
        <v>37</v>
      </c>
      <c r="M32" s="72"/>
      <c r="N32" s="73"/>
      <c r="O32" s="74"/>
    </row>
    <row r="33" spans="1:17" x14ac:dyDescent="0.25">
      <c r="A33" s="122" t="s">
        <v>38</v>
      </c>
      <c r="B33" s="122"/>
      <c r="C33" s="122"/>
      <c r="D33" s="122"/>
      <c r="E33" s="122"/>
      <c r="F33" s="122"/>
      <c r="G33" s="122"/>
      <c r="H33" s="122"/>
      <c r="I33" s="122"/>
      <c r="J33" s="122"/>
      <c r="K33" s="122"/>
      <c r="L33" s="122"/>
      <c r="M33" s="122"/>
      <c r="N33" s="122"/>
      <c r="O33" s="122"/>
      <c r="P33" s="2"/>
      <c r="Q33" s="2"/>
    </row>
    <row r="34" spans="1:17" ht="15" customHeight="1" x14ac:dyDescent="0.25">
      <c r="A34" s="121" t="s">
        <v>39</v>
      </c>
      <c r="B34" s="121"/>
      <c r="C34" s="121"/>
      <c r="D34" s="121"/>
      <c r="E34" s="121"/>
      <c r="F34" s="121"/>
      <c r="G34" s="121"/>
      <c r="H34" s="121"/>
      <c r="I34" s="121"/>
      <c r="J34" s="121"/>
      <c r="K34" s="121"/>
      <c r="L34" s="121"/>
      <c r="M34" s="121"/>
      <c r="N34" s="121"/>
      <c r="O34" s="121"/>
      <c r="P34" s="63"/>
      <c r="Q34" s="63"/>
    </row>
    <row r="35" spans="1:17" x14ac:dyDescent="0.25">
      <c r="A35" s="120" t="s">
        <v>40</v>
      </c>
      <c r="B35" s="120"/>
      <c r="C35" s="120"/>
      <c r="D35" s="120"/>
      <c r="E35" s="120"/>
      <c r="F35" s="120"/>
      <c r="G35" s="120"/>
      <c r="H35" s="120"/>
      <c r="I35" s="120"/>
      <c r="J35" s="120"/>
      <c r="K35" s="120"/>
      <c r="L35" s="120"/>
      <c r="M35" s="120"/>
      <c r="N35" s="120"/>
      <c r="O35" s="120"/>
      <c r="P35" s="5"/>
      <c r="Q35" s="5"/>
    </row>
    <row r="36" spans="1:17" x14ac:dyDescent="0.25">
      <c r="A36" s="120" t="s">
        <v>41</v>
      </c>
      <c r="B36" s="120"/>
      <c r="C36" s="120"/>
      <c r="D36" s="120"/>
      <c r="E36" s="120"/>
      <c r="F36" s="120"/>
      <c r="G36" s="120"/>
      <c r="H36" s="120"/>
      <c r="I36" s="120"/>
      <c r="J36" s="120"/>
      <c r="K36" s="120"/>
      <c r="L36" s="120"/>
      <c r="M36" s="120"/>
      <c r="N36" s="120"/>
      <c r="O36" s="120"/>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01kI4g8hUjULwGWAcZj6U+b72mPwtyRSuVY48+/sy/foVlqiiQUFUjGTO8j6AZsoFnMbTg04FWSsh9A1UXXBFQ==" saltValue="LfE2jMdzdfsujI+DtabTog=="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2025-09-09T15:12:18Z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