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52/DOCUMENTOS A PUBLICAR/"/>
    </mc:Choice>
  </mc:AlternateContent>
  <xr:revisionPtr revIDLastSave="85" documentId="13_ncr:1_{F325527D-AE3E-4150-8C66-BA9D114568FD}" xr6:coauthVersionLast="47" xr6:coauthVersionMax="47" xr10:uidLastSave="{D8156E14-D2CC-433C-8609-B2BEEFDDE7D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7" l="1"/>
  <c r="O25" i="7"/>
  <c r="H16" i="7" l="1"/>
  <c r="J16" i="7"/>
  <c r="L16" i="7"/>
  <c r="M16" i="7" s="1"/>
  <c r="H17" i="7"/>
  <c r="J17" i="7"/>
  <c r="L17" i="7"/>
  <c r="M17" i="7" s="1"/>
  <c r="H18" i="7"/>
  <c r="J18" i="7"/>
  <c r="L18" i="7"/>
  <c r="M18" i="7" s="1"/>
  <c r="H19" i="7"/>
  <c r="J19" i="7"/>
  <c r="L19" i="7"/>
  <c r="M19" i="7" s="1"/>
  <c r="H20" i="7"/>
  <c r="J20" i="7"/>
  <c r="L20" i="7"/>
  <c r="M20" i="7" s="1"/>
  <c r="H15" i="7"/>
  <c r="J15" i="7"/>
  <c r="L15" i="7"/>
  <c r="M15" i="7" s="1"/>
  <c r="O23" i="7"/>
  <c r="O22" i="7"/>
  <c r="L14" i="7"/>
  <c r="M14" i="7" s="1"/>
  <c r="J14" i="7"/>
  <c r="H14" i="7"/>
  <c r="K19" i="7" l="1"/>
  <c r="N18" i="7"/>
  <c r="O18" i="7" s="1"/>
  <c r="N17" i="7"/>
  <c r="O17" i="7" s="1"/>
  <c r="K20" i="7"/>
  <c r="K18" i="7"/>
  <c r="K17" i="7"/>
  <c r="K15" i="7"/>
  <c r="K16" i="7"/>
  <c r="N20" i="7"/>
  <c r="O20" i="7" s="1"/>
  <c r="N16" i="7"/>
  <c r="O16" i="7" s="1"/>
  <c r="N19" i="7"/>
  <c r="O19" i="7" s="1"/>
  <c r="N15" i="7"/>
  <c r="O15" i="7" s="1"/>
  <c r="O21" i="7"/>
  <c r="O24" i="7" s="1"/>
  <c r="K14" i="7"/>
  <c r="O27" i="7"/>
  <c r="O28" i="7"/>
  <c r="O29" i="7" s="1"/>
  <c r="N14" i="7"/>
  <c r="O14" i="7" s="1"/>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<sst xmlns="http://schemas.openxmlformats.org/spreadsheetml/2006/main" count="110" uniqueCount="89">
  <si>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</si>
  <si>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</si>
  <si>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</si>
  <si>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</si>
  <si>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</si>
  <si>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</si>
  <si>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</si>
  <si>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</si>
  <si>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</si>
  <si>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</si>
  <si>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</si>
  <si>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</si>
  <si>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</si>
  <si>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</si>
  <si>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</si>
  <si>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</si>
  <si>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</si>
  <si>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</si>
  <si>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</si>
  <si>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</si>
  <si>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</si>
  <si>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</si>
  <si>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</si>
  <si>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</si>
  <si>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</si>
  <si>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</si>
  <si>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</si>
  <si>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</si>
  <si>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</si>
  <si>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</si>
  <si>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</si>
  <si>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</si>
  <si>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</si>
  <si>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</si>
  <si>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</si>
  <si>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</si>
  <si>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</si>
  <si>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</si>
  <si>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</si>
  <si>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</si>
  <si>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</si>
  <si>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</si>
  <si>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</si>
  <si>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</si>
  <si>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</si>
  <si>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</si>
  <si>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</si>
  <si>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</si>
  <si>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</si>
  <si>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</si>
  <si>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</si>
  <si>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</si>
  <si>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</si>
  <si>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</si>
  <si>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</si>
  <si>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</si>
  <si>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</si>
  <si>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</si>
  <si>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</si>
  <si>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</si>
  <si>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</si>
  <si>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</si>
  <si>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</si>
  <si>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</si>
  <si>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</si>
  <si>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</si>
  <si>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</si>
  <si>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</si>
  <si>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</si>
  <si>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</si>
  <si>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</si>
  <si>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</si>
  <si>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</si>
  <si>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</si>
  <si>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</si>
  <si>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</si>
  <si>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</si>
  <si>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</si>
  <si>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</si>
  <si>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</si>
  <si>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</si>
  <si>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tapete : Atrapamugre Medidas: 86cm X 60cm Personalizado nombre de la Universidad </t>
  </si>
  <si>
    <t>Servicio de fabricación de tapete  Atrapamugre Medidas: 3m X 1,50cm Personalizado Imagotipo institucional </t>
  </si>
  <si>
    <t>Servicio de fabricación de tapete :  Atrapamugre Medidas: 2m X 1,50cm Personalizado Imagotipo institucional </t>
  </si>
  <si>
    <t>Servicio de fabricación de SELLO AUTOMÁTICO Sello autoentintable retráctil con almohadilla en gel, área de impresión 6X4cm. Marca con logo del CGCA, "CENTRO DE GESTIÓN DEL CONOCIMIENTO Y EL APRENDIZAJE", "Universidad de Cundinamarca", "CGCA", "Tipo Aquisición: Compra, Canje, Donación", "Proveedor y "No. Registro</t>
  </si>
  <si>
    <t>Servicio de fabricación de SELLO SECO INSTITUCIONAL - EM-5 (41mm), sello seco manual para repujado en papel con logotipo de la Universidad de Cundinamarca - Permite grabar sobre papel, no mayor a 300 gramos de espesor</t>
  </si>
  <si>
    <t>Servicio de fabricación SELLO FECHADOR - Los caracteres tienen una medida de 5mm de altura, con un formato de impresión en días, meses abreviados y años en 4 dígitos. Clásico fechador de entintado manual, variable mediante ruedas, incluye almohadilla</t>
  </si>
  <si>
    <t>Servicio de fabricación SELLO AUTOMÁTICO - Sello auto entintable retráctil con almohadilla en gel, área de impresión 3.8X 1.4 cm, con marca "DESCARTE"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</si>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</sst>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4"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126" t="s">
        <v>81</v>
      </c>
      <c r="C14" s="12"/>
      <c r="D14" s="125">
        <v>5</v>
      </c>
      <c r="E14" s="125" t="s">
        <v>88</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x14ac:dyDescent="0.25">
      <c r="A15" s="25">
        <v>2</v>
      </c>
      <c r="B15" s="126" t="s">
        <v>82</v>
      </c>
      <c r="C15" s="12"/>
      <c r="D15" s="125">
        <v>1</v>
      </c>
      <c r="E15" s="125" t="s">
        <v>88</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36" customHeight="1" x14ac:dyDescent="0.25">
      <c r="A16" s="25">
        <v>3</v>
      </c>
      <c r="B16" s="126" t="s">
        <v>83</v>
      </c>
      <c r="C16" s="12"/>
      <c r="D16" s="125">
        <v>1</v>
      </c>
      <c r="E16" s="125" t="s">
        <v>88</v>
      </c>
      <c r="F16" s="56"/>
      <c r="G16" s="11"/>
      <c r="H16" s="1">
        <f t="shared" ref="H16:H20" si="13">+ROUND(F16*G16,0)</f>
        <v>0</v>
      </c>
      <c r="I16" s="11"/>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6">
        <f t="shared" ref="O16:O20" si="19">ROUND(L16+N16+M16,0)</f>
        <v>0</v>
      </c>
    </row>
    <row r="17" spans="1:15" s="9" customFormat="1" ht="93.75" customHeight="1" x14ac:dyDescent="0.25">
      <c r="A17" s="25">
        <v>4</v>
      </c>
      <c r="B17" s="126" t="s">
        <v>84</v>
      </c>
      <c r="C17" s="12"/>
      <c r="D17" s="125">
        <v>2</v>
      </c>
      <c r="E17" s="125" t="s">
        <v>88</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8.5" customHeight="1" x14ac:dyDescent="0.25">
      <c r="A18" s="25">
        <v>5</v>
      </c>
      <c r="B18" s="126" t="s">
        <v>85</v>
      </c>
      <c r="C18" s="12"/>
      <c r="D18" s="125">
        <v>4</v>
      </c>
      <c r="E18" s="125" t="s">
        <v>88</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74.25" customHeight="1" x14ac:dyDescent="0.25">
      <c r="A19" s="25">
        <v>6</v>
      </c>
      <c r="B19" s="126" t="s">
        <v>86</v>
      </c>
      <c r="C19" s="12"/>
      <c r="D19" s="125">
        <v>5</v>
      </c>
      <c r="E19" s="125" t="s">
        <v>88</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thickBot="1" x14ac:dyDescent="0.3">
      <c r="A20" s="25">
        <v>7</v>
      </c>
      <c r="B20" s="126" t="s">
        <v>87</v>
      </c>
      <c r="C20" s="12"/>
      <c r="D20" s="125">
        <v>5</v>
      </c>
      <c r="E20" s="125" t="s">
        <v>88</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42" customHeight="1" thickBot="1" x14ac:dyDescent="0.3">
      <c r="A21" s="89" t="s">
        <v>26</v>
      </c>
      <c r="B21" s="90"/>
      <c r="C21" s="90"/>
      <c r="D21" s="90"/>
      <c r="E21" s="90"/>
      <c r="F21" s="90"/>
      <c r="G21" s="90"/>
      <c r="H21" s="90"/>
      <c r="I21" s="90"/>
      <c r="J21" s="90"/>
      <c r="K21" s="90"/>
      <c r="L21" s="101" t="s">
        <v>27</v>
      </c>
      <c r="M21" s="102"/>
      <c r="N21" s="102"/>
      <c r="O21" s="34">
        <f>SUMIF(G:G,0%,L:L)+SUMIF(G:G,"",L:L)</f>
        <v>0</v>
      </c>
    </row>
    <row r="22" spans="1:15" s="9" customFormat="1" ht="39" customHeight="1" x14ac:dyDescent="0.25">
      <c r="A22" s="73" t="s">
        <v>78</v>
      </c>
      <c r="B22" s="74"/>
      <c r="C22" s="74"/>
      <c r="D22" s="74"/>
      <c r="E22" s="74"/>
      <c r="F22" s="74"/>
      <c r="G22" s="74"/>
      <c r="H22" s="74"/>
      <c r="I22" s="74"/>
      <c r="J22" s="74"/>
      <c r="K22" s="75"/>
      <c r="L22" s="95" t="s">
        <v>28</v>
      </c>
      <c r="M22" s="96"/>
      <c r="N22" s="96"/>
      <c r="O22" s="35">
        <f>SUMIF(G:G,5%,L:L)</f>
        <v>0</v>
      </c>
    </row>
    <row r="23" spans="1:15" s="9" customFormat="1" ht="30" customHeight="1" x14ac:dyDescent="0.25">
      <c r="A23" s="76"/>
      <c r="B23" s="77"/>
      <c r="C23" s="77"/>
      <c r="D23" s="77"/>
      <c r="E23" s="77"/>
      <c r="F23" s="77"/>
      <c r="G23" s="77"/>
      <c r="H23" s="77"/>
      <c r="I23" s="77"/>
      <c r="J23" s="77"/>
      <c r="K23" s="78"/>
      <c r="L23" s="95" t="s">
        <v>29</v>
      </c>
      <c r="M23" s="96"/>
      <c r="N23" s="96"/>
      <c r="O23" s="35">
        <f>SUMIF(G:G,19%,L:L)</f>
        <v>0</v>
      </c>
    </row>
    <row r="24" spans="1:15" s="9" customFormat="1" ht="30" customHeight="1" x14ac:dyDescent="0.25">
      <c r="A24" s="76"/>
      <c r="B24" s="77"/>
      <c r="C24" s="77"/>
      <c r="D24" s="77"/>
      <c r="E24" s="77"/>
      <c r="F24" s="77"/>
      <c r="G24" s="77"/>
      <c r="H24" s="77"/>
      <c r="I24" s="77"/>
      <c r="J24" s="77"/>
      <c r="K24" s="78"/>
      <c r="L24" s="97" t="s">
        <v>22</v>
      </c>
      <c r="M24" s="98"/>
      <c r="N24" s="98"/>
      <c r="O24" s="36">
        <f>SUM(O21:O23)</f>
        <v>0</v>
      </c>
    </row>
    <row r="25" spans="1:15" s="9" customFormat="1" ht="30" customHeight="1" x14ac:dyDescent="0.25">
      <c r="A25" s="76"/>
      <c r="B25" s="77"/>
      <c r="C25" s="77"/>
      <c r="D25" s="77"/>
      <c r="E25" s="77"/>
      <c r="F25" s="77"/>
      <c r="G25" s="77"/>
      <c r="H25" s="77"/>
      <c r="I25" s="77"/>
      <c r="J25" s="77"/>
      <c r="K25" s="78"/>
      <c r="L25" s="99" t="s">
        <v>30</v>
      </c>
      <c r="M25" s="100"/>
      <c r="N25" s="100"/>
      <c r="O25" s="37">
        <f>SUMIF(G:G,5%,M:M)</f>
        <v>0</v>
      </c>
    </row>
    <row r="26" spans="1:15" s="9" customFormat="1" ht="30" customHeight="1" x14ac:dyDescent="0.25">
      <c r="A26" s="76"/>
      <c r="B26" s="77"/>
      <c r="C26" s="77"/>
      <c r="D26" s="77"/>
      <c r="E26" s="77"/>
      <c r="F26" s="77"/>
      <c r="G26" s="77"/>
      <c r="H26" s="77"/>
      <c r="I26" s="77"/>
      <c r="J26" s="77"/>
      <c r="K26" s="78"/>
      <c r="L26" s="99" t="s">
        <v>31</v>
      </c>
      <c r="M26" s="100"/>
      <c r="N26" s="100"/>
      <c r="O26" s="37">
        <f>SUMIF(G:G,19%,M:M)</f>
        <v>0</v>
      </c>
    </row>
    <row r="27" spans="1:15" s="9" customFormat="1" ht="30" customHeight="1" x14ac:dyDescent="0.25">
      <c r="A27" s="76"/>
      <c r="B27" s="77"/>
      <c r="C27" s="77"/>
      <c r="D27" s="77"/>
      <c r="E27" s="77"/>
      <c r="F27" s="77"/>
      <c r="G27" s="77"/>
      <c r="H27" s="77"/>
      <c r="I27" s="77"/>
      <c r="J27" s="77"/>
      <c r="K27" s="78"/>
      <c r="L27" s="97" t="s">
        <v>32</v>
      </c>
      <c r="M27" s="98"/>
      <c r="N27" s="98"/>
      <c r="O27" s="36">
        <f>SUM(O25:O26)</f>
        <v>0</v>
      </c>
    </row>
    <row r="28" spans="1:15" s="9" customFormat="1" ht="30" customHeight="1" x14ac:dyDescent="0.25">
      <c r="A28" s="76"/>
      <c r="B28" s="77"/>
      <c r="C28" s="77"/>
      <c r="D28" s="77"/>
      <c r="E28" s="77"/>
      <c r="F28" s="77"/>
      <c r="G28" s="77"/>
      <c r="H28" s="77"/>
      <c r="I28" s="77"/>
      <c r="J28" s="77"/>
      <c r="K28" s="78"/>
      <c r="L28" s="95" t="s">
        <v>33</v>
      </c>
      <c r="M28" s="96"/>
      <c r="N28" s="96"/>
      <c r="O28" s="35">
        <f>SUMIF(I:I,8%,N:N)</f>
        <v>0</v>
      </c>
    </row>
    <row r="29" spans="1:15" s="9" customFormat="1" ht="37.5" customHeight="1" x14ac:dyDescent="0.25">
      <c r="A29" s="76"/>
      <c r="B29" s="77"/>
      <c r="C29" s="77"/>
      <c r="D29" s="77"/>
      <c r="E29" s="77"/>
      <c r="F29" s="77"/>
      <c r="G29" s="77"/>
      <c r="H29" s="77"/>
      <c r="I29" s="77"/>
      <c r="J29" s="77"/>
      <c r="K29" s="78"/>
      <c r="L29" s="93" t="s">
        <v>34</v>
      </c>
      <c r="M29" s="94"/>
      <c r="N29" s="94"/>
      <c r="O29" s="36">
        <f>SUM(O28)</f>
        <v>0</v>
      </c>
    </row>
    <row r="30" spans="1:15" s="9" customFormat="1" ht="32.25" customHeight="1" thickBot="1" x14ac:dyDescent="0.3">
      <c r="A30" s="79"/>
      <c r="B30" s="80"/>
      <c r="C30" s="80"/>
      <c r="D30" s="80"/>
      <c r="E30" s="80"/>
      <c r="F30" s="80"/>
      <c r="G30" s="80"/>
      <c r="H30" s="80"/>
      <c r="I30" s="80"/>
      <c r="J30" s="80"/>
      <c r="K30" s="81"/>
      <c r="L30" s="91" t="s">
        <v>35</v>
      </c>
      <c r="M30" s="92"/>
      <c r="N30" s="92"/>
      <c r="O30" s="38">
        <f>+O24+O27+O29</f>
        <v>0</v>
      </c>
    </row>
    <row r="32" spans="1:15" ht="50.1" customHeight="1" thickBot="1" x14ac:dyDescent="0.3">
      <c r="B32" s="82"/>
      <c r="C32" s="82"/>
    </row>
    <row r="33" spans="1:17" x14ac:dyDescent="0.25">
      <c r="B33" s="60" t="s">
        <v>36</v>
      </c>
      <c r="C33" s="60"/>
    </row>
    <row r="34" spans="1:17" ht="15" customHeight="1" x14ac:dyDescent="0.25">
      <c r="M34" s="40"/>
      <c r="N34" s="41"/>
      <c r="O34" s="42"/>
    </row>
    <row r="35" spans="1:17" ht="15.75" customHeight="1" x14ac:dyDescent="0.25">
      <c r="M35" s="40"/>
      <c r="N35" s="41"/>
      <c r="O35" s="42"/>
    </row>
    <row r="36" spans="1:17" ht="15" customHeight="1" x14ac:dyDescent="0.25">
      <c r="A36" s="10" t="s">
        <v>37</v>
      </c>
      <c r="M36" s="40"/>
      <c r="N36" s="41"/>
      <c r="O36" s="42"/>
    </row>
    <row r="37" spans="1:17" x14ac:dyDescent="0.25">
      <c r="A37" s="59" t="s">
        <v>38</v>
      </c>
      <c r="B37" s="59"/>
      <c r="C37" s="59"/>
      <c r="D37" s="59"/>
      <c r="E37" s="59"/>
      <c r="F37" s="59"/>
      <c r="G37" s="59"/>
      <c r="H37" s="59"/>
      <c r="I37" s="59"/>
      <c r="J37" s="59"/>
      <c r="K37" s="59"/>
      <c r="L37" s="59"/>
      <c r="M37" s="59"/>
      <c r="N37" s="59"/>
      <c r="O37" s="59"/>
      <c r="P37" s="2"/>
      <c r="Q37" s="2"/>
    </row>
    <row r="38" spans="1:17" ht="15" customHeight="1" x14ac:dyDescent="0.25">
      <c r="A38" s="58" t="s">
        <v>39</v>
      </c>
      <c r="B38" s="58"/>
      <c r="C38" s="58"/>
      <c r="D38" s="58"/>
      <c r="E38" s="58"/>
      <c r="F38" s="58"/>
      <c r="G38" s="58"/>
      <c r="H38" s="58"/>
      <c r="I38" s="58"/>
      <c r="J38" s="58"/>
      <c r="K38" s="58"/>
      <c r="L38" s="58"/>
      <c r="M38" s="58"/>
      <c r="N38" s="58"/>
      <c r="O38" s="58"/>
      <c r="P38" s="39"/>
      <c r="Q38" s="39"/>
    </row>
    <row r="39" spans="1:17" x14ac:dyDescent="0.25">
      <c r="A39" s="57" t="s">
        <v>40</v>
      </c>
      <c r="B39" s="57"/>
      <c r="C39" s="57"/>
      <c r="D39" s="57"/>
      <c r="E39" s="57"/>
      <c r="F39" s="57"/>
      <c r="G39" s="57"/>
      <c r="H39" s="57"/>
      <c r="I39" s="57"/>
      <c r="J39" s="57"/>
      <c r="K39" s="57"/>
      <c r="L39" s="57"/>
      <c r="M39" s="57"/>
      <c r="N39" s="57"/>
      <c r="O39" s="57"/>
      <c r="P39" s="5"/>
      <c r="Q39" s="5"/>
    </row>
    <row r="40" spans="1:17" x14ac:dyDescent="0.25">
      <c r="A40" s="57" t="s">
        <v>41</v>
      </c>
      <c r="B40" s="57"/>
      <c r="C40" s="57"/>
      <c r="D40" s="57"/>
      <c r="E40" s="57"/>
      <c r="F40" s="57"/>
      <c r="G40" s="57"/>
      <c r="H40" s="57"/>
      <c r="I40" s="57"/>
      <c r="J40" s="57"/>
      <c r="K40" s="57"/>
      <c r="L40" s="57"/>
      <c r="M40" s="57"/>
      <c r="N40" s="57"/>
      <c r="O40" s="57"/>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Rxjs4Q7zVJumEUy/aQ8/xEhd7aWSiHi9SsP+5VVSWRl7OTFhVfRmcBtty2OGHxIIDPVioND9HpJpw8YDlunORQ==" saltValue="Xai3j2BEnKDxlDyctAhFWQ=="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2025-08-14T20:33:29Z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