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19. F-CD-235-2025/PUBLICACION/"/>
    </mc:Choice>
  </mc:AlternateContent>
  <xr:revisionPtr revIDLastSave="123" documentId="13_ncr:1_{F325527D-AE3E-4150-8C66-BA9D114568FD}" xr6:coauthVersionLast="47" xr6:coauthVersionMax="47" xr10:uidLastSave="{8FD87C20-E201-447E-8FF2-927EFF6510F6}"/>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9" i="7"/>
  <c r="O2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15" i="7"/>
  <c r="J15" i="7"/>
  <c r="L15" i="7"/>
  <c r="M15" i="7" s="1"/>
  <c r="F22" i="3"/>
  <c r="J22" i="3" s="1"/>
  <c r="F23" i="3"/>
  <c r="H23" i="3" s="1"/>
  <c r="O26" i="7"/>
  <c r="O25" i="7"/>
  <c r="L14" i="7"/>
  <c r="M14" i="7" s="1"/>
  <c r="J14" i="7"/>
  <c r="H14" i="7"/>
  <c r="K16" i="3" l="1"/>
  <c r="J20" i="3"/>
  <c r="J17" i="3"/>
  <c r="H20" i="3"/>
  <c r="H17" i="3"/>
  <c r="J18" i="3"/>
  <c r="O18" i="3" s="1"/>
  <c r="L19" i="3"/>
  <c r="O19" i="3" s="1"/>
  <c r="L16" i="3"/>
  <c r="O16" i="3" s="1"/>
  <c r="L15" i="3"/>
  <c r="H15" i="3"/>
  <c r="J21" i="3"/>
  <c r="H21" i="3"/>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H22" i="3"/>
  <c r="J23" i="3"/>
  <c r="L23" i="3"/>
  <c r="L22" i="3"/>
  <c r="O24" i="7"/>
  <c r="O27" i="7" s="1"/>
  <c r="K14" i="7"/>
  <c r="O30" i="7"/>
  <c r="O31" i="7"/>
  <c r="O32" i="7" s="1"/>
  <c r="N14" i="7"/>
  <c r="O14" i="7" s="1"/>
  <c r="O20" i="3" l="1"/>
  <c r="K20" i="3"/>
  <c r="O17" i="3"/>
  <c r="K18" i="3"/>
  <c r="K17" i="3"/>
  <c r="O21" i="3"/>
  <c r="K15" i="3"/>
  <c r="O15" i="3"/>
  <c r="K21" i="3"/>
  <c r="K22" i="3"/>
  <c r="O23" i="3"/>
  <c r="K23" i="3"/>
  <c r="O22" i="3"/>
  <c r="O3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<sst xmlns="http://schemas.openxmlformats.org/spreadsheetml/2006/main" count="273" uniqueCount="122">
  <si>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</si>
  <si>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</si>
  <si>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</si>
  <si>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</si>
  <si>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</si>
  <si>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</si>
  <si>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</si>
  <si>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</si>
  <si>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</si>
  <si>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</si>
  <si>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</si>
  <si>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</si>
  <si>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</si>
  <si>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</si>
  <si>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</si>
  <si>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</si>
  <si>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</si>
  <si>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</si>
  <si>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</si>
  <si>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</si>
  <si>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</si>
  <si>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</si>
  <si>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</si>
  <si>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</si>
  <si>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</si>
  <si>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</si>
  <si>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</si>
  <si>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</si>
  <si>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</si>
  <si>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</si>
  <si>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</si>
  <si>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</si>
  <si>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</si>
  <si>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</si>
  <si>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</si>
  <si>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</si>
  <si>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</si>
  <si>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</si>
  <si>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</si>
  <si>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</si>
  <si>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</si>
  <si>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</si>
  <si>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</si>
  <si>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</si>
  <si>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</si>
  <si>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</si>
  <si>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</si>
  <si>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</si>
  <si>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</si>
  <si>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</si>
  <si>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</si>
  <si>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</si>
  <si>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</si>
  <si>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</si>
  <si>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</si>
  <si>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</si>
  <si>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</si>
  <si>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</si>
  <si>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</si>
  <si>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</si>
  <si>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</si>
  <si>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</si>
  <si>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</si>
  <si>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</si>
  <si>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</si>
  <si>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</si>
  <si>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</si>
  <si>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</si>
  <si>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</si>
  <si>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</si>
  <si>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</si>
  <si>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</si>
  <si>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</si>
  <si>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</si>
  <si>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</si>
  <si>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</si>
  <si>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</si>
  <si>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</si>
  <si>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</si>
  <si>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</si>
  <si>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</si>
  <si>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</si>
  <si>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</si>
  <si>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</si>
  <si>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</si>
  <si>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</si>
  <si>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</si>
  <si>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</si>
  <si>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</si>
  <si>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</si>
  <si>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</si>
  <si>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</si>
  <si>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</si>
  <si>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</si>
  <si>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</si>
  <si>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</si>
  <si>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</si>
  <si>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</si>
  <si>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</si>
  <si>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</si>
  <si>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</si>
  <si>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</si>
  <si>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</si>
  <si>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</si>
  <si>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</si>
  <si>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</si>
  <si>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</si>
  <si>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</si>
  <si>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</si>
  <si>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</si>
  <si>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</si>
  <si>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SILLA ERGONIMICA SILLA ERGONÓMICA ESPALDAR EN MALLA ASIENTO EN ESPUMA INYECTADA BRAZOS REGULABLES EN ALTURA 3D, APOYO LUMBAR GRADUABLE EN ALTURA Y PROFUNDIDAD, CABECERO GRADUABLE EN ALTURA 2D, SISTEMA SYNCRO BLOQUEO EN 4 POSICIONES SISTEMA SLIDER COLOR NEGRO ARAÑA DE 5 ASPAS CROMADA ACOMPAÑADO DE LLANTAS EN GOMA DOBLE CARRETE PARA PISO ALFOMBRADO O PISO LAMINA  </t>
  </si>
  <si>
    <t>ESCRITORIO SIN CAJONERA ESTRUCTRA METALICA COMPLETA FABRICADA EN TUBO COLD ROLLED 7X4 CAL. 16 ACABADO EN PINTURA ELECTROESTATICA APLICACION EN PLOVO PARA MAYOR ADHERENCIA (NEGRO O GRIS), SUPERFICIE EN AGLOMERADO CONTRAENCHAPADO EN FOMRICA F8 DE 25 MM DE ESPESOR, CANTO RIGIDO TERMOFUNDIDO (COLOR A ELEGIR), ACOMPAÑADO DE PASA CABLES MEDIDAS: 1.60 FRENTE * 0.60 FONDO ESPESOR DE LA LAMINA 25 MM.</t>
  </si>
  <si>
    <t>ARCHIVADOR AEREO FABRICADO EN LAMINA COLD ROLLED CAL 22 ACABADO EN PINTURA ELECTROESTÁTICA APLICACIÓN EN POLVO PARA MAYOR ADHERENCIA FRENTE EN AGLOMERADO CONTRA ENCHAPADO EN FORMICA F8 COLOR A ELEGIR DE 15 MM DE ESPESOR CON SU RESPECTIVA LLAVE YALE DE SEGURIDAD -  MEDIDAS 90 CM DE FRENTE * 50 CM DE ALTO * 40 CM DE FONDO</t>
  </si>
  <si>
    <t>LOCKER 6 PUESTOS LOCKER METÁLICO DE 6 PUESTOS, FABRICADO EN LÁMINA COL ROLLED CALIBRE 22, TERMINADO EN PINTURA EN POLVO APLICACIÓN ELECTROSTÁTICA SECADO  HORNEABLE DE ALTA ADHERENCIA, ESTRUCTURA COLOR A ELEGIR CADA  COMPARTIMIENTO CON TROQUELADO PARA VENTILACIÓN, PORTA RÓTULO, CERRADURA CON LLAVE Y MANIJA. APOYADO SOBRE 04 PATAS EN  POLIPROPILENO DE ALTA RISTENCIA. MEDIDAS: 1.80 M ALTO X 0. 93 M FRENTE X 0.30 M FONDO</t>
  </si>
  <si>
    <t>ESTANTE METÁLICO CORRIENTE ELABORADO EN LAMINA COLD ROLLED PARALES EN ÁNGULO CAL 14 ENTREPAÑOS REFORZADO CAL 20. TERMIANCION EN PINTURA ELECTROSTATICA EN POLVO DE ALTA RESISTENCIA COLOR A ELEGIR. ACOMPAÑADO DE 06 ENTREPAÑOS DE 92 CM X 40 CM REFORZADOS EN “U” Y REFUERZO CENTRAL INTERNO CAL. 22, 4 ESQUINERAS, 4 PARALES EN  ÁNGULO DE 1 ½” DE 2.00 M DE ALTO CAL. 16 TORNILLERIA ¼” X ½”. MEDIDAS Y SOPORTE EN PESO: 2.00 MT DE ALTO * 92 CM DE FRENTE * 40 CM DE FONDO. (CAL. 14 Y 20) SOPORTE MAXIMO POR ENTREPAÑO 100 KG CARGA DISTRIBUIDA.</t>
  </si>
  <si>
    <t>MESA DE JUNTAS 4 PUESTOS FABRICACIÓN Y SUMINISTRO DE MESA PARA JUNTAS TOTALMENTE ELABORADO EN AGLOMERADO CONTRA ENCHAPADO EN FORMICA F8 DE 30 MM DE ESPESOR CONTRACHAPADOS TANTO LA SUPERFICIE COMO LA BASE, CANTO RÍGIDO TERMOFUNDIDO. MEDIDA: 0.90 M DE DIAMETRO EN 30 MM. BASE COMPUESTA CUADRILÁTEROS ENTAMBORADOS, APOYO SOBRE TAPÓN NIVELADOR ANTIDESLIZANTE. ACOMPAÑADO DE 4 SILLAS BOSS ESPALDA MEDIA PARA LA MISMA.</t>
  </si>
  <si>
    <t>ESCRITORIO GERENCIAL EN L ESCRITORIO EN “L” TOTALMENTE ELABORADO EN MADERA TRIPLEX SUSTRATO DE 30 MM DE ESPESOR CONTRACHAPADOS LAMINADOS EN FÓRMICA CALIDAD F 8; SUPERFICE PRINCIPAL SUJETA A BASE ENTAMBORADA EN 30 MM DE ESPESOR APOYADA A PISO SOBRE TAPÓN NIVELADOR EN POLIPROPILENO DE ALTO IMPACTO, CON FALDON, RETORNO CONFORMADO POR CREDENZA MIXTA LADO DERECHO COMO PARTE INTEGRAL DEL ESCRITORIO FABRICADA EN EL MISMO MATERIAL CON CAJONERA 2X1 APOYADA SOBRE NIVELADORES, DOS GAVETAS Y UN ARCHIVADOR CON SEGURIDAD TIPO TRAMPA, CADA CAJÓN CON APOYO SOBRE CORREDERA INDEPENDIENTE FULL EXTENSIÓN CON SEGURIDAD TIPO TRAMPA. MEDIDAS: 78 CM ALTO X 1.60 M LARGO X 70 CM X FONDO CON RETORNO DE 1.50 M X 60 CM</t>
  </si>
  <si>
    <t>ESCRITORIO OPERATIVO EN L ESCRITORIO EN “L” METAL FÓRMICA; SUPERFICE PRINCIPAL EN AGLOMERADO CONTRACHAPADO DE 30 MM DE ESPESOR LAMINADO EN FÓRMICA F8 DE ALTA RESISTENCIA, DOBLE BASE METÁLICA INDEPENDIENTE APOYADA SOBRE NIVELADORES ACERADOS FABRICADA EN COLD ROLLED CAL. 16 EN TUBERÍA RECTANGULAR 4X8 TERMINADO EN PINTURA ELECTROSTÁTICA SECADO HORNEABLE DE ALTA ADHERENCIA, CAJONERO INDEPENDINTE 2X1 CON CERRADURA DE SEGURIDAD TIPO TRAMPA. MEDIDAS: 75 CM ALTO X 1.50 M LARGO X 60 CM FONDO CON RETORNO DE 90 CM X 60 CM</t>
  </si>
  <si>
    <t>MUEBLE BIBLIOTECA COLOR DE 90x45x75h PTAS CORREDIZAS CON CERRADURA CARACTERÍSTICAS: MUEBLE ARCHIVERO CON CERRADURA CON LLAVE MELAMINA 18 MM. COLOR DE PUBLICACIÓN: COLOR, POR OTROS COLORES CONSULTAR. FONDO DE 3 MM MEDIDAS: FRENTE 90 CM. ALTURA 75 CM. PROFUNDIDAD 45.</t>
  </si>
  <si>
    <t>BIBLIOTECA MEDIDAS: LARGO: 61,6 CM ALTO: 183 CM PROF: 35,4 CM PESO RECOMENDADO: 7 KG EN CADA REPISA Y 5 KG EN CADA CAJÓN ESTRUCTURA MDP 12 Y 15 MM INCLUYE: CUATRO (4) ENTREPAÑOS DOS (2) CAJONES KIT DE HERRAJES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</si>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</sst>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topLeftCell="A25"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42.5" customHeight="1" x14ac:dyDescent="0.2">
      <c r="A14" s="30">
        <v>1</v>
      </c>
      <c r="B14" s="293" t="s">
        <v>111</v>
      </c>
      <c r="C14" s="15"/>
      <c r="D14" s="294">
        <v>20</v>
      </c>
      <c r="E14" s="294" t="s">
        <v>121</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54.5" customHeight="1" x14ac:dyDescent="0.2">
      <c r="A15" s="30">
        <v>2</v>
      </c>
      <c r="B15" s="293" t="s">
        <v>112</v>
      </c>
      <c r="C15" s="15"/>
      <c r="D15" s="294">
        <v>15</v>
      </c>
      <c r="E15" s="294" t="s">
        <v>121</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31.25" customHeight="1" x14ac:dyDescent="0.2">
      <c r="A16" s="30">
        <v>3</v>
      </c>
      <c r="B16" s="293" t="s">
        <v>113</v>
      </c>
      <c r="C16" s="15"/>
      <c r="D16" s="294">
        <v>6</v>
      </c>
      <c r="E16" s="294" t="s">
        <v>121</v>
      </c>
      <c r="F16" s="119"/>
      <c r="G16" s="14"/>
      <c r="H16" s="1">
        <f t="shared" ref="H16:H23" si="13">+ROUND(F16*G16,0)</f>
        <v>0</v>
      </c>
      <c r="I16" s="14"/>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31">
        <f t="shared" ref="O16:O23" si="19">ROUND(L16+N16+M16,0)</f>
        <v>0</v>
      </c>
    </row>
    <row r="17" spans="1:15" s="10" customFormat="1" ht="150.75" customHeight="1" x14ac:dyDescent="0.2">
      <c r="A17" s="30">
        <v>4</v>
      </c>
      <c r="B17" s="293" t="s">
        <v>114</v>
      </c>
      <c r="C17" s="15"/>
      <c r="D17" s="294">
        <v>2</v>
      </c>
      <c r="E17" s="294" t="s">
        <v>121</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204" customHeight="1" x14ac:dyDescent="0.2">
      <c r="A18" s="30">
        <v>5</v>
      </c>
      <c r="B18" s="293" t="s">
        <v>115</v>
      </c>
      <c r="C18" s="15"/>
      <c r="D18" s="294">
        <v>30</v>
      </c>
      <c r="E18" s="294" t="s">
        <v>121</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158.25" customHeight="1" x14ac:dyDescent="0.2">
      <c r="A19" s="30">
        <v>6</v>
      </c>
      <c r="B19" s="293" t="s">
        <v>116</v>
      </c>
      <c r="C19" s="15"/>
      <c r="D19" s="294">
        <v>1</v>
      </c>
      <c r="E19" s="294" t="s">
        <v>121</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258.75" customHeight="1" x14ac:dyDescent="0.2">
      <c r="A20" s="30">
        <v>7</v>
      </c>
      <c r="B20" s="293" t="s">
        <v>117</v>
      </c>
      <c r="C20" s="15"/>
      <c r="D20" s="294">
        <v>2</v>
      </c>
      <c r="E20" s="294" t="s">
        <v>121</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200.25" customHeight="1" x14ac:dyDescent="0.2">
      <c r="A21" s="30">
        <v>8</v>
      </c>
      <c r="B21" s="293" t="s">
        <v>118</v>
      </c>
      <c r="C21" s="15"/>
      <c r="D21" s="294">
        <v>7</v>
      </c>
      <c r="E21" s="294" t="s">
        <v>121</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108.75" customHeight="1" x14ac:dyDescent="0.2">
      <c r="A22" s="30">
        <v>9</v>
      </c>
      <c r="B22" s="293" t="s">
        <v>119</v>
      </c>
      <c r="C22" s="15"/>
      <c r="D22" s="294">
        <v>1</v>
      </c>
      <c r="E22" s="294" t="s">
        <v>121</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85.5" customHeight="1" thickBot="1" x14ac:dyDescent="0.25">
      <c r="A23" s="30">
        <v>10</v>
      </c>
      <c r="B23" s="293" t="s">
        <v>120</v>
      </c>
      <c r="C23" s="15"/>
      <c r="D23" s="294">
        <v>1</v>
      </c>
      <c r="E23" s="294" t="s">
        <v>121</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42" customHeight="1" thickBot="1" x14ac:dyDescent="0.3">
      <c r="A24" s="152" t="s">
        <v>26</v>
      </c>
      <c r="B24" s="153"/>
      <c r="C24" s="153"/>
      <c r="D24" s="153"/>
      <c r="E24" s="153"/>
      <c r="F24" s="153"/>
      <c r="G24" s="153"/>
      <c r="H24" s="153"/>
      <c r="I24" s="153"/>
      <c r="J24" s="153"/>
      <c r="K24" s="153"/>
      <c r="L24" s="164" t="s">
        <v>27</v>
      </c>
      <c r="M24" s="165"/>
      <c r="N24" s="165"/>
      <c r="O24" s="58">
        <f>SUMIF(G:G,0%,L:L)+SUMIF(G:G,"",L:L)</f>
        <v>0</v>
      </c>
    </row>
    <row r="25" spans="1:15" s="10" customFormat="1" ht="39" customHeight="1" x14ac:dyDescent="0.25">
      <c r="A25" s="136" t="s">
        <v>107</v>
      </c>
      <c r="B25" s="137"/>
      <c r="C25" s="137"/>
      <c r="D25" s="137"/>
      <c r="E25" s="137"/>
      <c r="F25" s="137"/>
      <c r="G25" s="137"/>
      <c r="H25" s="137"/>
      <c r="I25" s="137"/>
      <c r="J25" s="137"/>
      <c r="K25" s="138"/>
      <c r="L25" s="158" t="s">
        <v>28</v>
      </c>
      <c r="M25" s="159"/>
      <c r="N25" s="159"/>
      <c r="O25" s="59">
        <f>SUMIF(G:G,5%,L:L)</f>
        <v>0</v>
      </c>
    </row>
    <row r="26" spans="1:15" s="10" customFormat="1" ht="30" customHeight="1" x14ac:dyDescent="0.25">
      <c r="A26" s="139"/>
      <c r="B26" s="140"/>
      <c r="C26" s="140"/>
      <c r="D26" s="140"/>
      <c r="E26" s="140"/>
      <c r="F26" s="140"/>
      <c r="G26" s="140"/>
      <c r="H26" s="140"/>
      <c r="I26" s="140"/>
      <c r="J26" s="140"/>
      <c r="K26" s="141"/>
      <c r="L26" s="158" t="s">
        <v>29</v>
      </c>
      <c r="M26" s="159"/>
      <c r="N26" s="159"/>
      <c r="O26" s="59">
        <f>SUMIF(G:G,19%,L:L)</f>
        <v>0</v>
      </c>
    </row>
    <row r="27" spans="1:15" s="10" customFormat="1" ht="30" customHeight="1" x14ac:dyDescent="0.25">
      <c r="A27" s="139"/>
      <c r="B27" s="140"/>
      <c r="C27" s="140"/>
      <c r="D27" s="140"/>
      <c r="E27" s="140"/>
      <c r="F27" s="140"/>
      <c r="G27" s="140"/>
      <c r="H27" s="140"/>
      <c r="I27" s="140"/>
      <c r="J27" s="140"/>
      <c r="K27" s="141"/>
      <c r="L27" s="160" t="s">
        <v>22</v>
      </c>
      <c r="M27" s="161"/>
      <c r="N27" s="161"/>
      <c r="O27" s="60">
        <f>SUM(O24:O26)</f>
        <v>0</v>
      </c>
    </row>
    <row r="28" spans="1:15" s="10" customFormat="1" ht="30" customHeight="1" x14ac:dyDescent="0.25">
      <c r="A28" s="139"/>
      <c r="B28" s="140"/>
      <c r="C28" s="140"/>
      <c r="D28" s="140"/>
      <c r="E28" s="140"/>
      <c r="F28" s="140"/>
      <c r="G28" s="140"/>
      <c r="H28" s="140"/>
      <c r="I28" s="140"/>
      <c r="J28" s="140"/>
      <c r="K28" s="141"/>
      <c r="L28" s="162" t="s">
        <v>30</v>
      </c>
      <c r="M28" s="163"/>
      <c r="N28" s="163"/>
      <c r="O28" s="61">
        <f>SUMIF(G:G,5%,M:M)</f>
        <v>0</v>
      </c>
    </row>
    <row r="29" spans="1:15" s="10" customFormat="1" ht="30" customHeight="1" x14ac:dyDescent="0.25">
      <c r="A29" s="139"/>
      <c r="B29" s="140"/>
      <c r="C29" s="140"/>
      <c r="D29" s="140"/>
      <c r="E29" s="140"/>
      <c r="F29" s="140"/>
      <c r="G29" s="140"/>
      <c r="H29" s="140"/>
      <c r="I29" s="140"/>
      <c r="J29" s="140"/>
      <c r="K29" s="141"/>
      <c r="L29" s="162" t="s">
        <v>31</v>
      </c>
      <c r="M29" s="163"/>
      <c r="N29" s="163"/>
      <c r="O29" s="61">
        <f>SUMIF(G:G,19%,M:M)</f>
        <v>0</v>
      </c>
    </row>
    <row r="30" spans="1:15" s="10" customFormat="1" ht="30" customHeight="1" x14ac:dyDescent="0.25">
      <c r="A30" s="139"/>
      <c r="B30" s="140"/>
      <c r="C30" s="140"/>
      <c r="D30" s="140"/>
      <c r="E30" s="140"/>
      <c r="F30" s="140"/>
      <c r="G30" s="140"/>
      <c r="H30" s="140"/>
      <c r="I30" s="140"/>
      <c r="J30" s="140"/>
      <c r="K30" s="141"/>
      <c r="L30" s="160" t="s">
        <v>32</v>
      </c>
      <c r="M30" s="161"/>
      <c r="N30" s="161"/>
      <c r="O30" s="60">
        <f>SUM(O28:O29)</f>
        <v>0</v>
      </c>
    </row>
    <row r="31" spans="1:15" s="10" customFormat="1" ht="30" customHeight="1" x14ac:dyDescent="0.25">
      <c r="A31" s="139"/>
      <c r="B31" s="140"/>
      <c r="C31" s="140"/>
      <c r="D31" s="140"/>
      <c r="E31" s="140"/>
      <c r="F31" s="140"/>
      <c r="G31" s="140"/>
      <c r="H31" s="140"/>
      <c r="I31" s="140"/>
      <c r="J31" s="140"/>
      <c r="K31" s="141"/>
      <c r="L31" s="158" t="s">
        <v>33</v>
      </c>
      <c r="M31" s="159"/>
      <c r="N31" s="159"/>
      <c r="O31" s="59">
        <f>SUMIF(I:I,8%,N:N)</f>
        <v>0</v>
      </c>
    </row>
    <row r="32" spans="1:15" s="10" customFormat="1" ht="37.5" customHeight="1" x14ac:dyDescent="0.25">
      <c r="A32" s="139"/>
      <c r="B32" s="140"/>
      <c r="C32" s="140"/>
      <c r="D32" s="140"/>
      <c r="E32" s="140"/>
      <c r="F32" s="140"/>
      <c r="G32" s="140"/>
      <c r="H32" s="140"/>
      <c r="I32" s="140"/>
      <c r="J32" s="140"/>
      <c r="K32" s="141"/>
      <c r="L32" s="156" t="s">
        <v>34</v>
      </c>
      <c r="M32" s="157"/>
      <c r="N32" s="157"/>
      <c r="O32" s="60">
        <f>SUM(O31)</f>
        <v>0</v>
      </c>
    </row>
    <row r="33" spans="1:17" s="10" customFormat="1" ht="32.25" customHeight="1" thickBot="1" x14ac:dyDescent="0.3">
      <c r="A33" s="142"/>
      <c r="B33" s="143"/>
      <c r="C33" s="143"/>
      <c r="D33" s="143"/>
      <c r="E33" s="143"/>
      <c r="F33" s="143"/>
      <c r="G33" s="143"/>
      <c r="H33" s="143"/>
      <c r="I33" s="143"/>
      <c r="J33" s="143"/>
      <c r="K33" s="144"/>
      <c r="L33" s="154" t="s">
        <v>35</v>
      </c>
      <c r="M33" s="155"/>
      <c r="N33" s="155"/>
      <c r="O33" s="62">
        <f>+O27+O30+O32</f>
        <v>0</v>
      </c>
    </row>
    <row r="35" spans="1:17" ht="50.1" customHeight="1" thickBot="1" x14ac:dyDescent="0.3">
      <c r="B35" s="145"/>
      <c r="C35" s="145"/>
    </row>
    <row r="36" spans="1:17" x14ac:dyDescent="0.25">
      <c r="B36" s="123" t="s">
        <v>36</v>
      </c>
      <c r="C36" s="123"/>
    </row>
    <row r="37" spans="1:17" ht="15" customHeight="1" x14ac:dyDescent="0.25">
      <c r="M37" s="72"/>
      <c r="N37" s="73"/>
      <c r="O37" s="74"/>
    </row>
    <row r="38" spans="1:17" ht="15.75" customHeight="1" x14ac:dyDescent="0.25">
      <c r="M38" s="72"/>
      <c r="N38" s="73"/>
      <c r="O38" s="74"/>
    </row>
    <row r="39" spans="1:17" ht="15" customHeight="1" x14ac:dyDescent="0.25">
      <c r="A39" s="13" t="s">
        <v>37</v>
      </c>
      <c r="M39" s="72"/>
      <c r="N39" s="73"/>
      <c r="O39" s="74"/>
    </row>
    <row r="40" spans="1:17" x14ac:dyDescent="0.25">
      <c r="A40" s="122" t="s">
        <v>38</v>
      </c>
      <c r="B40" s="122"/>
      <c r="C40" s="122"/>
      <c r="D40" s="122"/>
      <c r="E40" s="122"/>
      <c r="F40" s="122"/>
      <c r="G40" s="122"/>
      <c r="H40" s="122"/>
      <c r="I40" s="122"/>
      <c r="J40" s="122"/>
      <c r="K40" s="122"/>
      <c r="L40" s="122"/>
      <c r="M40" s="122"/>
      <c r="N40" s="122"/>
      <c r="O40" s="122"/>
      <c r="P40" s="2"/>
      <c r="Q40" s="2"/>
    </row>
    <row r="41" spans="1:17" ht="15" customHeight="1" x14ac:dyDescent="0.25">
      <c r="A41" s="121" t="s">
        <v>39</v>
      </c>
      <c r="B41" s="121"/>
      <c r="C41" s="121"/>
      <c r="D41" s="121"/>
      <c r="E41" s="121"/>
      <c r="F41" s="121"/>
      <c r="G41" s="121"/>
      <c r="H41" s="121"/>
      <c r="I41" s="121"/>
      <c r="J41" s="121"/>
      <c r="K41" s="121"/>
      <c r="L41" s="121"/>
      <c r="M41" s="121"/>
      <c r="N41" s="121"/>
      <c r="O41" s="121"/>
      <c r="P41" s="63"/>
      <c r="Q41" s="63"/>
    </row>
    <row r="42" spans="1:17" x14ac:dyDescent="0.25">
      <c r="A42" s="120" t="s">
        <v>40</v>
      </c>
      <c r="B42" s="120"/>
      <c r="C42" s="120"/>
      <c r="D42" s="120"/>
      <c r="E42" s="120"/>
      <c r="F42" s="120"/>
      <c r="G42" s="120"/>
      <c r="H42" s="120"/>
      <c r="I42" s="120"/>
      <c r="J42" s="120"/>
      <c r="K42" s="120"/>
      <c r="L42" s="120"/>
      <c r="M42" s="120"/>
      <c r="N42" s="120"/>
      <c r="O42" s="120"/>
      <c r="P42" s="5"/>
      <c r="Q42" s="5"/>
    </row>
    <row r="43" spans="1:17" x14ac:dyDescent="0.25">
      <c r="A43" s="120" t="s">
        <v>41</v>
      </c>
      <c r="B43" s="120"/>
      <c r="C43" s="120"/>
      <c r="D43" s="120"/>
      <c r="E43" s="120"/>
      <c r="F43" s="120"/>
      <c r="G43" s="120"/>
      <c r="H43" s="120"/>
      <c r="I43" s="120"/>
      <c r="J43" s="120"/>
      <c r="K43" s="120"/>
      <c r="L43" s="120"/>
      <c r="M43" s="120"/>
      <c r="N43" s="120"/>
      <c r="O43" s="120"/>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bSRfyCeGcsfb8//fmPqDut9Go/wKoeGrUBnk6xGyqrUDQH/es7A0FAv2RrmzhRDQYrVzsTvVfApZoKTDzgnc/w==" saltValue="dB5olGtC4aMDQO7AQZiF4g=="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2025-06-19T23:51:43Z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