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201/DOCUMENTOS A PUBLICAR/"/>
    </mc:Choice>
  </mc:AlternateContent>
  <xr:revisionPtr revIDLastSave="85" documentId="13_ncr:1_{F325527D-AE3E-4150-8C66-BA9D114568FD}" xr6:coauthVersionLast="47" xr6:coauthVersionMax="47" xr10:uidLastSave="{0F494E10-CE2D-40CA-B7ED-7C3849AF519E}"/>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7" l="1"/>
  <c r="H16" i="7" l="1"/>
  <c r="J16" i="7"/>
  <c r="L16" i="7"/>
  <c r="M16" i="7" s="1"/>
  <c r="H15" i="7"/>
  <c r="J15" i="7"/>
  <c r="L15" i="7"/>
  <c r="M15" i="7" s="1"/>
  <c r="O18" i="7"/>
  <c r="L14" i="7"/>
  <c r="M14" i="7" s="1"/>
  <c r="O22" i="7" s="1"/>
  <c r="J14" i="7"/>
  <c r="H14" i="7"/>
  <c r="O19" i="7" l="1"/>
  <c r="K15" i="7"/>
  <c r="K16" i="7"/>
  <c r="N16" i="7"/>
  <c r="O16" i="7" s="1"/>
  <c r="N15" i="7"/>
  <c r="O15" i="7" s="1"/>
  <c r="O17" i="7"/>
  <c r="K14" i="7"/>
  <c r="O23" i="7"/>
  <c r="O24" i="7"/>
  <c r="O25" i="7" s="1"/>
  <c r="N14" i="7"/>
  <c r="O14" i="7" s="1"/>
  <c r="O20" i="7" l="1"/>
  <c r="O26" i="7"/>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<sst xmlns="http://schemas.openxmlformats.org/spreadsheetml/2006/main" count="102" uniqueCount="85">
  <si>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</si>
  <si>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</si>
  <si>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</si>
  <si>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</si>
  <si>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</si>
  <si>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</si>
  <si>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</si>
  <si>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</si>
  <si>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</si>
  <si>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</si>
  <si>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</si>
  <si>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</si>
  <si>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</si>
  <si>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</si>
  <si>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</si>
  <si>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</si>
  <si>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</si>
  <si>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</si>
  <si>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</si>
  <si>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</si>
  <si>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</si>
  <si>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</si>
  <si>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</si>
  <si>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</si>
  <si>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</si>
  <si>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</si>
  <si>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</si>
  <si>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</si>
  <si>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</si>
  <si>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</si>
  <si>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</si>
  <si>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</si>
  <si>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</si>
  <si>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</si>
  <si>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</si>
  <si>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</si>
  <si>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</si>
  <si>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</si>
  <si>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</si>
  <si>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</si>
  <si>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</si>
  <si>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</si>
  <si>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</si>
  <si>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</si>
  <si>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</si>
  <si>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</si>
  <si>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</si>
  <si>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</si>
  <si>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</si>
  <si>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</si>
  <si>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</si>
  <si>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</si>
  <si>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</si>
  <si>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</si>
  <si>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</si>
  <si>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</si>
  <si>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</si>
  <si>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</si>
  <si>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</si>
  <si>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</si>
  <si>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</si>
  <si>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</si>
  <si>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</si>
  <si>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</si>
  <si>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</si>
  <si>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</si>
  <si>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</si>
  <si>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</si>
  <si>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</si>
  <si>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</si>
  <si>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</si>
  <si>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</si>
  <si>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</si>
  <si>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</si>
  <si>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</si>
  <si>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</si>
  <si>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</si>
  <si>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</si>
  <si>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</si>
  <si>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</si>
  <si>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</si>
  <si>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MUEBLE PARA PORTATILES capacidad de almacenamiento para carga mínimo 30 portátiles de 14 pulgadas mínimo. Disposición de portátiles Vertical. Estructura: Fabricado en lamina Cold rolled Cal. 20/22. Cuatro espacios, con 3 bandejas (27 cms mínimo de separación), cada una con mínimo 10 separadores (8,5 cms mínimo): En lamina cold rolled cal 22 reforzados. Puertas delanteras y traseras abatibles con su respectiva chapa, con perforaciones redondas. Tomas eléctricas reguladas en los laterales con botón on/off: 110 voltios mínimo. Mínimo dos (2) ventiladores con conexión a AC 110/220V. Ruedas: Dos (2) giratorias, dos (2) con Freno Acabados: En pintura epoxi poliéster en sistema de horneado industrial, color a elegir. Con Instalación eléctrica con interruptor automático magnetotérmico. Medidas aproximadas mínimas Fondo: 55 cms, Ancho: 100 cms incluyendo manijas, Alto: 128 cms con ruedas. Extensión Soacha</t>
  </si>
  <si>
    <t>MUEBLE CON VITRINA PARA DRONES, CON SISTEMA DE MOVIMIENTO CARACTERISTICAS GENERALES: Estructura: Metálica elaborada en tubo cuadrado de 1` cal 18 mínimo, con acabados en pintura en polvo de aplicaciónelectroestática horneable ruedas de goma para piso duro tipo pesado con freno. Parte inferior: elaborada en aglomerado de 18mm contrachapada en formica de alta presión f8 color a escoger, cubre canto anti choque en perfil de PVC rígido pegado al calor del mismo color de la superficie. formica f8 y bordes con sus respectivas puertas y dos entrepaños graduables, sistema de movimiento. Parte superior: panorámica, elaborada en vidrio laminado 3+3 o templado 6mm de espesor tipo vitrina, 2 entrepaños y puertas corredizas y o sistema de apertura convencional con chapa. DIMENSIONES EXTERNAS: 0,80m Frente X 0,80m Fondo X 2,00m Alto. Extensión Soacha</t>
  </si>
  <si>
    <t>Suministro de sillas cuatro patas• Inyectada en polipropileno texturizado espesor 3 mm• Cobertor plástico de protección• Estructura metálica 4 patas en tubería COLL ROLLED calibre14 con recubrimiento en pintura electroestática.• Cubierta de goma con tope antideslizante por cada pata.• Capacidad de carga vertical de 170 kg y horizontal de 40 kg• Diseño y color por elegir•Asiento remachado cuatro tornillos y espaldar con tornillos• Las medidas de la silla deben cumplir con las normas NTP-242 y NTC4734 requisitos de ergonomía. Incluye instalación. Sede Fusagasugá</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</si>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</sst>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left" vertical="top"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view="pageBreakPreview" topLeftCell="A13" zoomScale="70" zoomScaleNormal="70" zoomScaleSheetLayoutView="7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255.75" customHeight="1" x14ac:dyDescent="0.25">
      <c r="A14" s="25">
        <v>1</v>
      </c>
      <c r="B14" s="125" t="s">
        <v>81</v>
      </c>
      <c r="C14" s="12"/>
      <c r="D14" s="126">
        <v>1</v>
      </c>
      <c r="E14" s="126" t="s">
        <v>84</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232.5" customHeight="1" x14ac:dyDescent="0.25">
      <c r="A15" s="25">
        <v>2</v>
      </c>
      <c r="B15" s="125" t="s">
        <v>82</v>
      </c>
      <c r="C15" s="12"/>
      <c r="D15" s="126">
        <v>1</v>
      </c>
      <c r="E15" s="126" t="s">
        <v>84</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141.75" customHeight="1" thickBot="1" x14ac:dyDescent="0.3">
      <c r="A16" s="25">
        <v>3</v>
      </c>
      <c r="B16" s="125" t="s">
        <v>83</v>
      </c>
      <c r="C16" s="12"/>
      <c r="D16" s="126">
        <v>247</v>
      </c>
      <c r="E16" s="126" t="s">
        <v>84</v>
      </c>
      <c r="F16" s="56"/>
      <c r="G16" s="11"/>
      <c r="H16" s="1">
        <f t="shared" ref="H16" si="13">+ROUND(F16*G16,0)</f>
        <v>0</v>
      </c>
      <c r="I16" s="11"/>
      <c r="J16" s="1">
        <f t="shared" ref="J16" si="14">ROUND(F16*I16,0)</f>
        <v>0</v>
      </c>
      <c r="K16" s="1">
        <f t="shared" ref="K16" si="15">ROUND(F16+H16+J16,0)</f>
        <v>0</v>
      </c>
      <c r="L16" s="1">
        <f t="shared" ref="L16" si="16">ROUND(F16*D16,0)</f>
        <v>0</v>
      </c>
      <c r="M16" s="1">
        <f t="shared" ref="M16" si="17">ROUND(L16*G16,0)</f>
        <v>0</v>
      </c>
      <c r="N16" s="1">
        <f t="shared" ref="N16" si="18">ROUND(L16*I16,0)</f>
        <v>0</v>
      </c>
      <c r="O16" s="26">
        <f t="shared" ref="O16" si="19">ROUND(L16+N16+M16,0)</f>
        <v>0</v>
      </c>
    </row>
    <row r="17" spans="1:15" s="9" customFormat="1" ht="42" customHeight="1" thickBot="1" x14ac:dyDescent="0.3">
      <c r="A17" s="89" t="s">
        <v>26</v>
      </c>
      <c r="B17" s="90"/>
      <c r="C17" s="90"/>
      <c r="D17" s="90"/>
      <c r="E17" s="90"/>
      <c r="F17" s="90"/>
      <c r="G17" s="90"/>
      <c r="H17" s="90"/>
      <c r="I17" s="90"/>
      <c r="J17" s="90"/>
      <c r="K17" s="90"/>
      <c r="L17" s="101" t="s">
        <v>27</v>
      </c>
      <c r="M17" s="102"/>
      <c r="N17" s="102"/>
      <c r="O17" s="34">
        <f>SUMIF(G:G,0%,L:L)+SUMIF(G:G,"",L:L)</f>
        <v>0</v>
      </c>
    </row>
    <row r="18" spans="1:15" s="9" customFormat="1" ht="39" customHeight="1" x14ac:dyDescent="0.25">
      <c r="A18" s="73" t="s">
        <v>78</v>
      </c>
      <c r="B18" s="74"/>
      <c r="C18" s="74"/>
      <c r="D18" s="74"/>
      <c r="E18" s="74"/>
      <c r="F18" s="74"/>
      <c r="G18" s="74"/>
      <c r="H18" s="74"/>
      <c r="I18" s="74"/>
      <c r="J18" s="74"/>
      <c r="K18" s="75"/>
      <c r="L18" s="95" t="s">
        <v>28</v>
      </c>
      <c r="M18" s="96"/>
      <c r="N18" s="96"/>
      <c r="O18" s="35">
        <f>SUMIF(G:G,5%,L:L)</f>
        <v>0</v>
      </c>
    </row>
    <row r="19" spans="1:15" s="9" customFormat="1" ht="30" customHeight="1" x14ac:dyDescent="0.25">
      <c r="A19" s="76"/>
      <c r="B19" s="77"/>
      <c r="C19" s="77"/>
      <c r="D19" s="77"/>
      <c r="E19" s="77"/>
      <c r="F19" s="77"/>
      <c r="G19" s="77"/>
      <c r="H19" s="77"/>
      <c r="I19" s="77"/>
      <c r="J19" s="77"/>
      <c r="K19" s="78"/>
      <c r="L19" s="95" t="s">
        <v>29</v>
      </c>
      <c r="M19" s="96"/>
      <c r="N19" s="96"/>
      <c r="O19" s="35">
        <f>SUMIF(G:G,19%,L:L)</f>
        <v>0</v>
      </c>
    </row>
    <row r="20" spans="1:15" s="9" customFormat="1" ht="30" customHeight="1" x14ac:dyDescent="0.25">
      <c r="A20" s="76"/>
      <c r="B20" s="77"/>
      <c r="C20" s="77"/>
      <c r="D20" s="77"/>
      <c r="E20" s="77"/>
      <c r="F20" s="77"/>
      <c r="G20" s="77"/>
      <c r="H20" s="77"/>
      <c r="I20" s="77"/>
      <c r="J20" s="77"/>
      <c r="K20" s="78"/>
      <c r="L20" s="97" t="s">
        <v>22</v>
      </c>
      <c r="M20" s="98"/>
      <c r="N20" s="98"/>
      <c r="O20" s="36">
        <f>SUM(O17:O19)</f>
        <v>0</v>
      </c>
    </row>
    <row r="21" spans="1:15" s="9" customFormat="1" ht="30" customHeight="1" x14ac:dyDescent="0.25">
      <c r="A21" s="76"/>
      <c r="B21" s="77"/>
      <c r="C21" s="77"/>
      <c r="D21" s="77"/>
      <c r="E21" s="77"/>
      <c r="F21" s="77"/>
      <c r="G21" s="77"/>
      <c r="H21" s="77"/>
      <c r="I21" s="77"/>
      <c r="J21" s="77"/>
      <c r="K21" s="78"/>
      <c r="L21" s="99" t="s">
        <v>30</v>
      </c>
      <c r="M21" s="100"/>
      <c r="N21" s="100"/>
      <c r="O21" s="37">
        <f>SUMIF(G:G,5%,M:M)</f>
        <v>0</v>
      </c>
    </row>
    <row r="22" spans="1:15" s="9" customFormat="1" ht="30" customHeight="1" x14ac:dyDescent="0.25">
      <c r="A22" s="76"/>
      <c r="B22" s="77"/>
      <c r="C22" s="77"/>
      <c r="D22" s="77"/>
      <c r="E22" s="77"/>
      <c r="F22" s="77"/>
      <c r="G22" s="77"/>
      <c r="H22" s="77"/>
      <c r="I22" s="77"/>
      <c r="J22" s="77"/>
      <c r="K22" s="78"/>
      <c r="L22" s="99" t="s">
        <v>31</v>
      </c>
      <c r="M22" s="100"/>
      <c r="N22" s="100"/>
      <c r="O22" s="37">
        <f>SUMIF(G:G,19%,M:M)</f>
        <v>0</v>
      </c>
    </row>
    <row r="23" spans="1:15" s="9" customFormat="1" ht="30" customHeight="1" x14ac:dyDescent="0.25">
      <c r="A23" s="76"/>
      <c r="B23" s="77"/>
      <c r="C23" s="77"/>
      <c r="D23" s="77"/>
      <c r="E23" s="77"/>
      <c r="F23" s="77"/>
      <c r="G23" s="77"/>
      <c r="H23" s="77"/>
      <c r="I23" s="77"/>
      <c r="J23" s="77"/>
      <c r="K23" s="78"/>
      <c r="L23" s="97" t="s">
        <v>32</v>
      </c>
      <c r="M23" s="98"/>
      <c r="N23" s="98"/>
      <c r="O23" s="36">
        <f>SUM(O21:O22)</f>
        <v>0</v>
      </c>
    </row>
    <row r="24" spans="1:15" s="9" customFormat="1" ht="30" customHeight="1" x14ac:dyDescent="0.25">
      <c r="A24" s="76"/>
      <c r="B24" s="77"/>
      <c r="C24" s="77"/>
      <c r="D24" s="77"/>
      <c r="E24" s="77"/>
      <c r="F24" s="77"/>
      <c r="G24" s="77"/>
      <c r="H24" s="77"/>
      <c r="I24" s="77"/>
      <c r="J24" s="77"/>
      <c r="K24" s="78"/>
      <c r="L24" s="95" t="s">
        <v>33</v>
      </c>
      <c r="M24" s="96"/>
      <c r="N24" s="96"/>
      <c r="O24" s="35">
        <f>SUMIF(I:I,8%,N:N)</f>
        <v>0</v>
      </c>
    </row>
    <row r="25" spans="1:15" s="9" customFormat="1" ht="37.5" customHeight="1" x14ac:dyDescent="0.25">
      <c r="A25" s="76"/>
      <c r="B25" s="77"/>
      <c r="C25" s="77"/>
      <c r="D25" s="77"/>
      <c r="E25" s="77"/>
      <c r="F25" s="77"/>
      <c r="G25" s="77"/>
      <c r="H25" s="77"/>
      <c r="I25" s="77"/>
      <c r="J25" s="77"/>
      <c r="K25" s="78"/>
      <c r="L25" s="93" t="s">
        <v>34</v>
      </c>
      <c r="M25" s="94"/>
      <c r="N25" s="94"/>
      <c r="O25" s="36">
        <f>SUM(O24)</f>
        <v>0</v>
      </c>
    </row>
    <row r="26" spans="1:15" s="9" customFormat="1" ht="32.25" customHeight="1" thickBot="1" x14ac:dyDescent="0.3">
      <c r="A26" s="79"/>
      <c r="B26" s="80"/>
      <c r="C26" s="80"/>
      <c r="D26" s="80"/>
      <c r="E26" s="80"/>
      <c r="F26" s="80"/>
      <c r="G26" s="80"/>
      <c r="H26" s="80"/>
      <c r="I26" s="80"/>
      <c r="J26" s="80"/>
      <c r="K26" s="81"/>
      <c r="L26" s="91" t="s">
        <v>35</v>
      </c>
      <c r="M26" s="92"/>
      <c r="N26" s="92"/>
      <c r="O26" s="38">
        <f>+O20+O23+O25</f>
        <v>0</v>
      </c>
    </row>
    <row r="28" spans="1:15" ht="50.1" customHeight="1" thickBot="1" x14ac:dyDescent="0.3">
      <c r="B28" s="82"/>
      <c r="C28" s="82"/>
    </row>
    <row r="29" spans="1:15" x14ac:dyDescent="0.25">
      <c r="B29" s="60" t="s">
        <v>36</v>
      </c>
      <c r="C29" s="60"/>
    </row>
    <row r="30" spans="1:15" ht="15" customHeight="1" x14ac:dyDescent="0.25">
      <c r="M30" s="40"/>
      <c r="N30" s="41"/>
      <c r="O30" s="42"/>
    </row>
    <row r="31" spans="1:15" ht="15.75" customHeight="1" x14ac:dyDescent="0.25">
      <c r="M31" s="40"/>
      <c r="N31" s="41"/>
      <c r="O31" s="42"/>
    </row>
    <row r="32" spans="1:15" ht="15" customHeight="1" x14ac:dyDescent="0.25">
      <c r="A32" s="10" t="s">
        <v>37</v>
      </c>
      <c r="M32" s="40"/>
      <c r="N32" s="41"/>
      <c r="O32" s="42"/>
    </row>
    <row r="33" spans="1:17" x14ac:dyDescent="0.25">
      <c r="A33" s="59" t="s">
        <v>38</v>
      </c>
      <c r="B33" s="59"/>
      <c r="C33" s="59"/>
      <c r="D33" s="59"/>
      <c r="E33" s="59"/>
      <c r="F33" s="59"/>
      <c r="G33" s="59"/>
      <c r="H33" s="59"/>
      <c r="I33" s="59"/>
      <c r="J33" s="59"/>
      <c r="K33" s="59"/>
      <c r="L33" s="59"/>
      <c r="M33" s="59"/>
      <c r="N33" s="59"/>
      <c r="O33" s="59"/>
      <c r="P33" s="2"/>
      <c r="Q33" s="2"/>
    </row>
    <row r="34" spans="1:17" ht="15" customHeight="1" x14ac:dyDescent="0.25">
      <c r="A34" s="58" t="s">
        <v>39</v>
      </c>
      <c r="B34" s="58"/>
      <c r="C34" s="58"/>
      <c r="D34" s="58"/>
      <c r="E34" s="58"/>
      <c r="F34" s="58"/>
      <c r="G34" s="58"/>
      <c r="H34" s="58"/>
      <c r="I34" s="58"/>
      <c r="J34" s="58"/>
      <c r="K34" s="58"/>
      <c r="L34" s="58"/>
      <c r="M34" s="58"/>
      <c r="N34" s="58"/>
      <c r="O34" s="58"/>
      <c r="P34" s="39"/>
      <c r="Q34" s="39"/>
    </row>
    <row r="35" spans="1:17" x14ac:dyDescent="0.25">
      <c r="A35" s="57" t="s">
        <v>40</v>
      </c>
      <c r="B35" s="57"/>
      <c r="C35" s="57"/>
      <c r="D35" s="57"/>
      <c r="E35" s="57"/>
      <c r="F35" s="57"/>
      <c r="G35" s="57"/>
      <c r="H35" s="57"/>
      <c r="I35" s="57"/>
      <c r="J35" s="57"/>
      <c r="K35" s="57"/>
      <c r="L35" s="57"/>
      <c r="M35" s="57"/>
      <c r="N35" s="57"/>
      <c r="O35" s="57"/>
      <c r="P35" s="5"/>
      <c r="Q35" s="5"/>
    </row>
    <row r="36" spans="1:17" x14ac:dyDescent="0.25">
      <c r="A36" s="57" t="s">
        <v>41</v>
      </c>
      <c r="B36" s="57"/>
      <c r="C36" s="57"/>
      <c r="D36" s="57"/>
      <c r="E36" s="57"/>
      <c r="F36" s="57"/>
      <c r="G36" s="57"/>
      <c r="H36" s="57"/>
      <c r="I36" s="57"/>
      <c r="J36" s="57"/>
      <c r="K36" s="57"/>
      <c r="L36" s="57"/>
      <c r="M36" s="57"/>
      <c r="N36" s="57"/>
      <c r="O36" s="57"/>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x5RmPCcLpaeK3Jac9z3kdNYaCvxCMBS+IkzwPkJVFLGm85t7skaRGPf5/tMwyXktyJZhp6gJUW0aF14UrCeSMA==" saltValue="kOCmr+xljQEthg4IMOZwRg==" spinCount="100000" sheet="1" selectLockedCells="1"/>
  <mergeCells count="35">
    <mergeCell ref="L21:N21"/>
    <mergeCell ref="L20:N20"/>
    <mergeCell ref="L19:N19"/>
    <mergeCell ref="L18:N18"/>
    <mergeCell ref="L17:N17"/>
    <mergeCell ref="L26:N26"/>
    <mergeCell ref="L25:N25"/>
    <mergeCell ref="L24:N24"/>
    <mergeCell ref="L23:N23"/>
    <mergeCell ref="L22:N22"/>
    <mergeCell ref="A18:K26"/>
    <mergeCell ref="F9:I9"/>
    <mergeCell ref="B28:C28"/>
    <mergeCell ref="A9:B11"/>
    <mergeCell ref="D9:E9"/>
    <mergeCell ref="D11:E11"/>
    <mergeCell ref="A17:K17"/>
    <mergeCell ref="M11:N11"/>
    <mergeCell ref="M9:N9"/>
    <mergeCell ref="K9:L9"/>
    <mergeCell ref="K11:L11"/>
    <mergeCell ref="F11:I11"/>
    <mergeCell ref="A2:A5"/>
    <mergeCell ref="B2:M2"/>
    <mergeCell ref="N2:O2"/>
    <mergeCell ref="B3:M3"/>
    <mergeCell ref="N3:O3"/>
    <mergeCell ref="B4:M5"/>
    <mergeCell ref="N4:O4"/>
    <mergeCell ref="N5:O5"/>
    <mergeCell ref="A36:O36"/>
    <mergeCell ref="A35:O35"/>
    <mergeCell ref="A34:O34"/>
    <mergeCell ref="A33:O33"/>
    <mergeCell ref="B29:C2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2025-07-21T20:11:35Z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