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5. F-CD-174-2025/DOCUMENTOS DE PUBLICACIÓN CONTRATACIÓN DIRECTA/"/>
    </mc:Choice>
  </mc:AlternateContent>
  <xr:revisionPtr revIDLastSave="137" documentId="13_ncr:1_{F325527D-AE3E-4150-8C66-BA9D114568FD}" xr6:coauthVersionLast="47" xr6:coauthVersionMax="47" xr10:uidLastSave="{867019DD-C06E-4AB4-A96A-BDB7491E78AE}"/>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Servicios'!$A$1:$O$56</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15" i="7"/>
  <c r="J15" i="7"/>
  <c r="L15" i="7"/>
  <c r="M15" i="7" s="1"/>
  <c r="F22" i="3"/>
  <c r="J22" i="3" s="1"/>
  <c r="F23" i="3"/>
  <c r="H23" i="3" s="1"/>
  <c r="O37" i="7"/>
  <c r="L14" i="7"/>
  <c r="M14" i="7" s="1"/>
  <c r="J14" i="7"/>
  <c r="H14" i="7"/>
  <c r="O38" i="7" l="1"/>
  <c r="M21" i="7"/>
  <c r="O21" i="7" s="1"/>
  <c r="K16" i="3"/>
  <c r="J20" i="3"/>
  <c r="J17" i="3"/>
  <c r="H20" i="3"/>
  <c r="H17" i="3"/>
  <c r="J18" i="3"/>
  <c r="O18" i="3" s="1"/>
  <c r="L19" i="3"/>
  <c r="O19" i="3" s="1"/>
  <c r="L16" i="3"/>
  <c r="O16" i="3" s="1"/>
  <c r="L15" i="3"/>
  <c r="H15" i="3"/>
  <c r="J21" i="3"/>
  <c r="H21" i="3"/>
  <c r="M22" i="7"/>
  <c r="O22" i="7" s="1"/>
  <c r="K30" i="7"/>
  <c r="K21" i="7"/>
  <c r="K19" i="7"/>
  <c r="N18" i="7"/>
  <c r="O18" i="7" s="1"/>
  <c r="K24" i="7"/>
  <c r="K27" i="7"/>
  <c r="K35" i="7"/>
  <c r="M34" i="7"/>
  <c r="O34" i="7" s="1"/>
  <c r="K31" i="7"/>
  <c r="N27" i="7"/>
  <c r="O27" i="7" s="1"/>
  <c r="N17" i="7"/>
  <c r="O17" i="7" s="1"/>
  <c r="K25" i="7"/>
  <c r="M29" i="7"/>
  <c r="O29" i="7" s="1"/>
  <c r="N26" i="7"/>
  <c r="O26" i="7" s="1"/>
  <c r="K20" i="7"/>
  <c r="K23" i="7"/>
  <c r="K29" i="7"/>
  <c r="K26" i="7"/>
  <c r="M35" i="7"/>
  <c r="O35" i="7" s="1"/>
  <c r="N28" i="7"/>
  <c r="O28" i="7" s="1"/>
  <c r="K33"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24" i="7"/>
  <c r="O24" i="7" s="1"/>
  <c r="N15" i="7"/>
  <c r="O15" i="7" s="1"/>
  <c r="H22" i="3"/>
  <c r="J23" i="3"/>
  <c r="L23" i="3"/>
  <c r="L22" i="3"/>
  <c r="O36" i="7"/>
  <c r="O39" i="7" s="1"/>
  <c r="K14" i="7"/>
  <c r="O43" i="7"/>
  <c r="O44" i="7" s="1"/>
  <c r="N14" i="7"/>
  <c r="O14" i="7" s="1"/>
  <c r="O40" i="7" l="1"/>
  <c r="O41" i="7"/>
  <c r="O20" i="3"/>
  <c r="K20" i="3"/>
  <c r="O17" i="3"/>
  <c r="K18" i="3"/>
  <c r="K17" i="3"/>
  <c r="O21" i="3"/>
  <c r="K15" i="3"/>
  <c r="O15" i="3"/>
  <c r="K21" i="3"/>
  <c r="K22" i="3"/>
  <c r="O23" i="3"/>
  <c r="K23" i="3"/>
  <c r="O22" i="3"/>
  <c r="O42" i="7" l="1"/>
  <c r="O45" i="7" s="1"/>
  <c r="L117" i="6"/>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<sst xmlns="http://schemas.openxmlformats.org/spreadsheetml/2006/main" count="297" uniqueCount="133">
  <si>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</si>
  <si>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</si>
  <si>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</si>
  <si>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</si>
  <si>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</si>
  <si>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</si>
  <si>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</si>
  <si>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</si>
  <si>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</si>
  <si>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</si>
  <si>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</si>
  <si>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</si>
  <si>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</si>
  <si>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</si>
  <si>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</si>
  <si>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</si>
  <si>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</si>
  <si>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</si>
  <si>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</si>
  <si>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</si>
  <si>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</si>
  <si>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</si>
  <si>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</si>
  <si>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</si>
  <si>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</si>
  <si>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</si>
  <si>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</si>
  <si>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</si>
  <si>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</si>
  <si>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</si>
  <si>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</si>
  <si>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</si>
  <si>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</si>
  <si>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</si>
  <si>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</si>
  <si>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</si>
  <si>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</si>
  <si>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</si>
  <si>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</si>
  <si>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</si>
  <si>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</si>
  <si>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</si>
  <si>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</si>
  <si>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</si>
  <si>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</si>
  <si>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</si>
  <si>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</si>
  <si>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</si>
  <si>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</si>
  <si>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</si>
  <si>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</si>
  <si>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</si>
  <si>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</si>
  <si>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</si>
  <si>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</si>
  <si>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</si>
  <si>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</si>
  <si>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</si>
  <si>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</si>
  <si>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</si>
  <si>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</si>
  <si>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</si>
  <si>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</si>
  <si>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</si>
  <si>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</si>
  <si>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</si>
  <si>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</si>
  <si>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</si>
  <si>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</si>
  <si>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</si>
  <si>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</si>
  <si>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</si>
  <si>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</si>
  <si>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</si>
  <si>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</si>
  <si>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</si>
  <si>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</si>
  <si>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</si>
  <si>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</si>
  <si>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</si>
  <si>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</si>
  <si>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</si>
  <si>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</si>
  <si>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</si>
  <si>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</si>
  <si>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</si>
  <si>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</si>
  <si>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</si>
  <si>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</si>
  <si>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</si>
  <si>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</si>
  <si>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</si>
  <si>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</si>
  <si>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</si>
  <si>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</si>
  <si>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</si>
  <si>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</si>
  <si>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</si>
  <si>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</si>
  <si>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</si>
  <si>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</si>
  <si>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</si>
  <si>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</si>
  <si>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</si>
  <si>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</si>
  <si>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</si>
  <si>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</si>
  <si>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</si>
  <si>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</si>
  <si>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</si>
  <si>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</si>
  <si>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ELABORACION E INSTALACION JAULA GESTACION MARCO LATERAL. largo 2.20mt, alto 1mt (superior), 80cm (inferior), 1 mt de altura, MARCO EN VARILLA DE 20 MM , varillas horizontales de 16mm y verticales de 14mm de diametro Material: acero galvanizado en caliente.  </t>
  </si>
  <si>
    <t>SERVICIO DE ELABORACION E INSTALACION JAULA DE GESTACION PUERTA TRASERA. (alto 60 y ancho 50cm) Puerta para Jaula de Gestación galvanizada en caliente con espacio para falicitar la inseminación en la cerda</t>
  </si>
  <si>
    <t>SERVICIO DE ELABORACION E INSTALACIONJAULA GESTACION PUERTA DELANTERA. puerta delantera galvanizada para jaula de gestación ALTO 80 cm , ancho 50 cm(RECOMENDADA POR BIENESTAR ANIMAL) Material: acero galvanizado en caliente</t>
  </si>
  <si>
    <t>SERVICIO DE ELABORACION E INSTALACION BEBEDERO CHUPO COMPACTO EN ACERO 1/2 </t>
  </si>
  <si>
    <t>SERVICIO DE ELABORACION E INSTALACION PISO PESADO 60*60*2.5 NEGRO -19% plastica de polipropileno</t>
  </si>
  <si>
    <t>SERVICIO DE ELABORACION E INSTALACION PISO TITANIUM PRECEBO 60*60 VERDE - 0% plastica de polipropileno</t>
  </si>
  <si>
    <t>SERVICIO DE ELABORACION E INSTALACION TRAMO PLETINA FIBRA DE VIDRIO 12 cm X 4,00 MT</t>
  </si>
  <si>
    <t>SERVICIO DE ELABORACION E INSTALACION SOPORTE PARA VIGUETA O PLETINA 12 CM</t>
  </si>
  <si>
    <t>SERVICIO DE ELABORACION E INSTALACION BEBEDERO CHUPO COMPACTO EN ACERO 3/8 ACERO + BAJANTE</t>
  </si>
  <si>
    <t>SERVICIO DE ELABORACION E INSTALACION COMEDERO SECO HUMEDO CEBA - 80 KG _ 0%. Estructura en acero galvanizado, con bandeja y tubería en acero inoxidable, 20 puntos de regulación de alimento, alimenta hasta 50 cerdos gordos, para levante ceba, capacidad 80kg. Con pin metálico en la perilla</t>
  </si>
  <si>
    <t>SERVICIO DE ELABORACION E INSTALACION JAULA MATERNIDAD BAJADA AGUA TORNILLERIA - 0%. Jaula paridera galvanizada en caliente, con barra antiaplastamiento y antireculeo, 2.50mt de largo, 0,60mt. De ancho, 1,06mt. De altura. Apertura de puerta trasera y delantera.Espesor TUBERIA 2,7mm, diametro 1 1/4".</t>
  </si>
  <si>
    <t>SERVICIO DE ELABORACION E INSTALACION COMEDERO CON REFUERZO. Comedero ideal para madres en paridera , con refuerzo en acero galvanizado en caliente. 40x35x15cm. Se ensambla con tornillos a la jaula paridera.</t>
  </si>
  <si>
    <t>SERVICIO DE ELABORACION E INSTALACION PISO TITANIUM MATERNIDAD 60*40 VERDE - 0% plastica de polipropileno</t>
  </si>
  <si>
    <t>SERVICIO DE ELABORACION E INSTALACIONPISO CIEGO 60*60CM VERDE - 0% plastica de polipropileno</t>
  </si>
  <si>
    <t>SERVICIO DE ELABORACION E INSTALACION SEPARADOR PVC PANEL 500*2500*35MM</t>
  </si>
  <si>
    <t>SERVICIO DE ELABORACION E INSTALACION HERRAJE 2 LADOS ACERO GALVANIZADO</t>
  </si>
  <si>
    <t>SSERVICIO DE ELABORACION E INSTALACION PLETINA FIBRA DE VIDRIO (VIGUETA) 12 cm X MT</t>
  </si>
  <si>
    <t>SERVICIO DE ELABORACION E INSTALACION BEBEDERO CHUPO COMPACTO EN ACERO 1/2 ACERO</t>
  </si>
  <si>
    <t>SERVICIO DE ELABORACION E INSTALACION CAMPANA MATERNIDAD CHICA ALUMINIO - 5%</t>
  </si>
  <si>
    <t>SERVICIO DE ELABORACION E INSTALACION CUARZO 125 WATTS LAMPARA INFRA - 19%  250W 120V 250R40/1/HDRP</t>
  </si>
  <si>
    <t>SERVICIO DE ELABORACION E INSTALACION MAXIGROW 3000 COMEDERO LECHON VERDE 19%. Comedero plástico ergonómico con diseño triangular de 3 espacios individuales.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</si>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</sst>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
  <sheetViews>
    <sheetView showGridLines="0" tabSelected="1" view="pageBreakPreview" topLeftCell="A31" zoomScale="90" zoomScaleNormal="70" zoomScaleSheetLayoutView="90" zoomScalePageLayoutView="55" workbookViewId="0">
      <selection activeCell="I34" sqref="I3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97.5" customHeight="1" x14ac:dyDescent="0.25">
      <c r="A14" s="30">
        <v>1</v>
      </c>
      <c r="B14" s="294" t="s">
        <v>111</v>
      </c>
      <c r="C14" s="15"/>
      <c r="D14" s="293">
        <v>16</v>
      </c>
      <c r="E14" s="293" t="s">
        <v>132</v>
      </c>
      <c r="F14" s="119"/>
      <c r="G14" s="14">
        <v>0</v>
      </c>
      <c r="H14" s="1">
        <f>+ROUND(F14*G14,0)</f>
        <v>0</v>
      </c>
      <c r="I14" s="14">
        <v>0</v>
      </c>
      <c r="J14" s="1">
        <f>ROUND(F14*I14,0)</f>
        <v>0</v>
      </c>
      <c r="K14" s="1">
        <f t="shared" ref="K14" si="0">ROUND(F14+H14+J14,0)</f>
        <v>0</v>
      </c>
      <c r="L14" s="1">
        <f t="shared" ref="L14" si="1">ROUND(F14*D14,0)</f>
        <v>0</v>
      </c>
      <c r="M14" s="1">
        <f t="shared" ref="M14" si="2">ROUND(L14*G14,0)</f>
        <v>0</v>
      </c>
      <c r="N14" s="1">
        <f>ROUND(L14*I14,0)</f>
        <v>0</v>
      </c>
      <c r="O14" s="31">
        <f t="shared" ref="O14" si="3">ROUND(L14+N14+M14,0)</f>
        <v>0</v>
      </c>
    </row>
    <row r="15" spans="1:15" s="10" customFormat="1" ht="84" customHeight="1" x14ac:dyDescent="0.25">
      <c r="A15" s="30">
        <v>2</v>
      </c>
      <c r="B15" s="294" t="s">
        <v>112</v>
      </c>
      <c r="C15" s="15"/>
      <c r="D15" s="293">
        <v>14</v>
      </c>
      <c r="E15" s="293" t="s">
        <v>132</v>
      </c>
      <c r="F15" s="119"/>
      <c r="G15" s="14">
        <v>0</v>
      </c>
      <c r="H15" s="1">
        <f t="shared" ref="H15" si="4">+ROUND(F15*G15,0)</f>
        <v>0</v>
      </c>
      <c r="I15" s="14">
        <v>0</v>
      </c>
      <c r="J15" s="1">
        <f>ROUND(F15*I15,0)</f>
        <v>0</v>
      </c>
      <c r="K15" s="1">
        <f t="shared" ref="K15" si="5">ROUND(F15+H15+J15,0)</f>
        <v>0</v>
      </c>
      <c r="L15" s="1">
        <f t="shared" ref="L15" si="6">ROUND(F15*D15,0)</f>
        <v>0</v>
      </c>
      <c r="M15" s="1">
        <f t="shared" ref="M15" si="7">ROUND(L15*G15,0)</f>
        <v>0</v>
      </c>
      <c r="N15" s="1">
        <f>ROUND(L15*I15,0)</f>
        <v>0</v>
      </c>
      <c r="O15" s="31">
        <f t="shared" ref="O15" si="8">ROUND(L15+N15+M15,0)</f>
        <v>0</v>
      </c>
    </row>
    <row r="16" spans="1:15" s="10" customFormat="1" ht="93.75" customHeight="1" x14ac:dyDescent="0.25">
      <c r="A16" s="30">
        <v>3</v>
      </c>
      <c r="B16" s="294" t="s">
        <v>113</v>
      </c>
      <c r="C16" s="15"/>
      <c r="D16" s="293">
        <v>14</v>
      </c>
      <c r="E16" s="293" t="s">
        <v>132</v>
      </c>
      <c r="F16" s="119"/>
      <c r="G16" s="14">
        <v>0</v>
      </c>
      <c r="H16" s="1">
        <f t="shared" ref="H16:H35" si="9">+ROUND(F16*G16,0)</f>
        <v>0</v>
      </c>
      <c r="I16" s="14">
        <v>0</v>
      </c>
      <c r="J16" s="1">
        <f t="shared" ref="J16:J35" si="10">ROUND(F16*I16,0)</f>
        <v>0</v>
      </c>
      <c r="K16" s="1">
        <f t="shared" ref="K16:K35" si="11">ROUND(F16+H16+J16,0)</f>
        <v>0</v>
      </c>
      <c r="L16" s="1">
        <f t="shared" ref="L16:L35" si="12">ROUND(F16*D16,0)</f>
        <v>0</v>
      </c>
      <c r="M16" s="1">
        <f t="shared" ref="M16:M35" si="13">ROUND(L16*G16,0)</f>
        <v>0</v>
      </c>
      <c r="N16" s="1">
        <f t="shared" ref="N16:N35" si="14">ROUND(L16*I16,0)</f>
        <v>0</v>
      </c>
      <c r="O16" s="31">
        <f t="shared" ref="O16:O35" si="15">ROUND(L16+N16+M16,0)</f>
        <v>0</v>
      </c>
    </row>
    <row r="17" spans="1:15" s="10" customFormat="1" ht="44.25" customHeight="1" x14ac:dyDescent="0.25">
      <c r="A17" s="30">
        <v>4</v>
      </c>
      <c r="B17" s="294" t="s">
        <v>114</v>
      </c>
      <c r="C17" s="15"/>
      <c r="D17" s="293">
        <v>14</v>
      </c>
      <c r="E17" s="293" t="s">
        <v>132</v>
      </c>
      <c r="F17" s="119"/>
      <c r="G17" s="14">
        <v>0</v>
      </c>
      <c r="H17" s="1">
        <f t="shared" si="9"/>
        <v>0</v>
      </c>
      <c r="I17" s="14">
        <v>0</v>
      </c>
      <c r="J17" s="1">
        <f t="shared" si="10"/>
        <v>0</v>
      </c>
      <c r="K17" s="1">
        <f t="shared" si="11"/>
        <v>0</v>
      </c>
      <c r="L17" s="1">
        <f t="shared" si="12"/>
        <v>0</v>
      </c>
      <c r="M17" s="1">
        <f t="shared" si="13"/>
        <v>0</v>
      </c>
      <c r="N17" s="1">
        <f t="shared" si="14"/>
        <v>0</v>
      </c>
      <c r="O17" s="31">
        <f t="shared" si="15"/>
        <v>0</v>
      </c>
    </row>
    <row r="18" spans="1:15" s="10" customFormat="1" ht="39.75" customHeight="1" x14ac:dyDescent="0.25">
      <c r="A18" s="30">
        <v>5</v>
      </c>
      <c r="B18" s="294" t="s">
        <v>115</v>
      </c>
      <c r="C18" s="15"/>
      <c r="D18" s="293">
        <v>22</v>
      </c>
      <c r="E18" s="293" t="s">
        <v>132</v>
      </c>
      <c r="F18" s="119"/>
      <c r="G18" s="14">
        <v>0</v>
      </c>
      <c r="H18" s="1">
        <f t="shared" si="9"/>
        <v>0</v>
      </c>
      <c r="I18" s="14">
        <v>0</v>
      </c>
      <c r="J18" s="1">
        <f t="shared" si="10"/>
        <v>0</v>
      </c>
      <c r="K18" s="1">
        <f t="shared" si="11"/>
        <v>0</v>
      </c>
      <c r="L18" s="1">
        <f t="shared" si="12"/>
        <v>0</v>
      </c>
      <c r="M18" s="1">
        <f t="shared" si="13"/>
        <v>0</v>
      </c>
      <c r="N18" s="1">
        <f t="shared" si="14"/>
        <v>0</v>
      </c>
      <c r="O18" s="31">
        <f t="shared" si="15"/>
        <v>0</v>
      </c>
    </row>
    <row r="19" spans="1:15" s="10" customFormat="1" ht="57" customHeight="1" x14ac:dyDescent="0.25">
      <c r="A19" s="30">
        <v>6</v>
      </c>
      <c r="B19" s="294" t="s">
        <v>116</v>
      </c>
      <c r="C19" s="15"/>
      <c r="D19" s="293">
        <v>315</v>
      </c>
      <c r="E19" s="293" t="s">
        <v>132</v>
      </c>
      <c r="F19" s="119"/>
      <c r="G19" s="14">
        <v>0</v>
      </c>
      <c r="H19" s="1">
        <f t="shared" si="9"/>
        <v>0</v>
      </c>
      <c r="I19" s="14">
        <v>0</v>
      </c>
      <c r="J19" s="1">
        <f t="shared" si="10"/>
        <v>0</v>
      </c>
      <c r="K19" s="1">
        <f t="shared" si="11"/>
        <v>0</v>
      </c>
      <c r="L19" s="1">
        <f t="shared" si="12"/>
        <v>0</v>
      </c>
      <c r="M19" s="1">
        <f t="shared" si="13"/>
        <v>0</v>
      </c>
      <c r="N19" s="1">
        <f t="shared" si="14"/>
        <v>0</v>
      </c>
      <c r="O19" s="31">
        <f t="shared" si="15"/>
        <v>0</v>
      </c>
    </row>
    <row r="20" spans="1:15" s="10" customFormat="1" ht="40.5" customHeight="1" x14ac:dyDescent="0.25">
      <c r="A20" s="30">
        <v>7</v>
      </c>
      <c r="B20" s="294" t="s">
        <v>117</v>
      </c>
      <c r="C20" s="15"/>
      <c r="D20" s="293">
        <v>45</v>
      </c>
      <c r="E20" s="293" t="s">
        <v>132</v>
      </c>
      <c r="F20" s="119"/>
      <c r="G20" s="14">
        <v>0</v>
      </c>
      <c r="H20" s="1">
        <f t="shared" si="9"/>
        <v>0</v>
      </c>
      <c r="I20" s="14">
        <v>0</v>
      </c>
      <c r="J20" s="1">
        <f t="shared" si="10"/>
        <v>0</v>
      </c>
      <c r="K20" s="1">
        <f t="shared" si="11"/>
        <v>0</v>
      </c>
      <c r="L20" s="1">
        <f t="shared" si="12"/>
        <v>0</v>
      </c>
      <c r="M20" s="1">
        <f t="shared" si="13"/>
        <v>0</v>
      </c>
      <c r="N20" s="1">
        <f t="shared" si="14"/>
        <v>0</v>
      </c>
      <c r="O20" s="31">
        <f t="shared" si="15"/>
        <v>0</v>
      </c>
    </row>
    <row r="21" spans="1:15" s="10" customFormat="1" ht="42.75" customHeight="1" x14ac:dyDescent="0.25">
      <c r="A21" s="30">
        <v>8</v>
      </c>
      <c r="B21" s="294" t="s">
        <v>118</v>
      </c>
      <c r="C21" s="15"/>
      <c r="D21" s="293">
        <v>175</v>
      </c>
      <c r="E21" s="293" t="s">
        <v>132</v>
      </c>
      <c r="F21" s="119"/>
      <c r="G21" s="14">
        <v>0</v>
      </c>
      <c r="H21" s="1">
        <f t="shared" si="9"/>
        <v>0</v>
      </c>
      <c r="I21" s="14">
        <v>0</v>
      </c>
      <c r="J21" s="1">
        <f t="shared" si="10"/>
        <v>0</v>
      </c>
      <c r="K21" s="1">
        <f t="shared" si="11"/>
        <v>0</v>
      </c>
      <c r="L21" s="1">
        <f t="shared" si="12"/>
        <v>0</v>
      </c>
      <c r="M21" s="1">
        <f t="shared" si="13"/>
        <v>0</v>
      </c>
      <c r="N21" s="1">
        <f t="shared" si="14"/>
        <v>0</v>
      </c>
      <c r="O21" s="31">
        <f t="shared" si="15"/>
        <v>0</v>
      </c>
    </row>
    <row r="22" spans="1:15" s="10" customFormat="1" ht="55.5" customHeight="1" x14ac:dyDescent="0.25">
      <c r="A22" s="30">
        <v>9</v>
      </c>
      <c r="B22" s="294" t="s">
        <v>119</v>
      </c>
      <c r="C22" s="15"/>
      <c r="D22" s="293">
        <v>8</v>
      </c>
      <c r="E22" s="293" t="s">
        <v>132</v>
      </c>
      <c r="F22" s="119"/>
      <c r="G22" s="14">
        <v>0</v>
      </c>
      <c r="H22" s="1">
        <f t="shared" si="9"/>
        <v>0</v>
      </c>
      <c r="I22" s="14">
        <v>0</v>
      </c>
      <c r="J22" s="1">
        <f t="shared" si="10"/>
        <v>0</v>
      </c>
      <c r="K22" s="1">
        <f t="shared" si="11"/>
        <v>0</v>
      </c>
      <c r="L22" s="1">
        <f t="shared" si="12"/>
        <v>0</v>
      </c>
      <c r="M22" s="1">
        <f t="shared" si="13"/>
        <v>0</v>
      </c>
      <c r="N22" s="1">
        <f t="shared" si="14"/>
        <v>0</v>
      </c>
      <c r="O22" s="31">
        <f t="shared" si="15"/>
        <v>0</v>
      </c>
    </row>
    <row r="23" spans="1:15" s="10" customFormat="1" ht="100.5" customHeight="1" x14ac:dyDescent="0.25">
      <c r="A23" s="30">
        <v>10</v>
      </c>
      <c r="B23" s="294" t="s">
        <v>120</v>
      </c>
      <c r="C23" s="15"/>
      <c r="D23" s="293">
        <v>6</v>
      </c>
      <c r="E23" s="293" t="s">
        <v>132</v>
      </c>
      <c r="F23" s="119"/>
      <c r="G23" s="14">
        <v>0</v>
      </c>
      <c r="H23" s="1">
        <f t="shared" si="9"/>
        <v>0</v>
      </c>
      <c r="I23" s="14">
        <v>0</v>
      </c>
      <c r="J23" s="1">
        <f t="shared" si="10"/>
        <v>0</v>
      </c>
      <c r="K23" s="1">
        <f t="shared" si="11"/>
        <v>0</v>
      </c>
      <c r="L23" s="1">
        <f t="shared" si="12"/>
        <v>0</v>
      </c>
      <c r="M23" s="1">
        <f t="shared" si="13"/>
        <v>0</v>
      </c>
      <c r="N23" s="1">
        <f t="shared" si="14"/>
        <v>0</v>
      </c>
      <c r="O23" s="31">
        <f t="shared" si="15"/>
        <v>0</v>
      </c>
    </row>
    <row r="24" spans="1:15" s="10" customFormat="1" ht="97.5" customHeight="1" x14ac:dyDescent="0.25">
      <c r="A24" s="30">
        <v>11</v>
      </c>
      <c r="B24" s="294" t="s">
        <v>121</v>
      </c>
      <c r="C24" s="15"/>
      <c r="D24" s="293">
        <v>4</v>
      </c>
      <c r="E24" s="293" t="s">
        <v>132</v>
      </c>
      <c r="F24" s="119"/>
      <c r="G24" s="14">
        <v>0</v>
      </c>
      <c r="H24" s="1">
        <f t="shared" si="9"/>
        <v>0</v>
      </c>
      <c r="I24" s="14">
        <v>0</v>
      </c>
      <c r="J24" s="1">
        <f t="shared" si="10"/>
        <v>0</v>
      </c>
      <c r="K24" s="1">
        <f t="shared" si="11"/>
        <v>0</v>
      </c>
      <c r="L24" s="1">
        <f t="shared" si="12"/>
        <v>0</v>
      </c>
      <c r="M24" s="1">
        <f t="shared" si="13"/>
        <v>0</v>
      </c>
      <c r="N24" s="1">
        <f t="shared" si="14"/>
        <v>0</v>
      </c>
      <c r="O24" s="31">
        <f t="shared" si="15"/>
        <v>0</v>
      </c>
    </row>
    <row r="25" spans="1:15" s="10" customFormat="1" ht="90.75" customHeight="1" x14ac:dyDescent="0.25">
      <c r="A25" s="30">
        <v>12</v>
      </c>
      <c r="B25" s="294" t="s">
        <v>122</v>
      </c>
      <c r="C25" s="15"/>
      <c r="D25" s="293">
        <v>4</v>
      </c>
      <c r="E25" s="293" t="s">
        <v>132</v>
      </c>
      <c r="F25" s="119"/>
      <c r="G25" s="14">
        <v>0</v>
      </c>
      <c r="H25" s="1">
        <f t="shared" si="9"/>
        <v>0</v>
      </c>
      <c r="I25" s="14">
        <v>0</v>
      </c>
      <c r="J25" s="1">
        <f t="shared" si="10"/>
        <v>0</v>
      </c>
      <c r="K25" s="1">
        <f t="shared" si="11"/>
        <v>0</v>
      </c>
      <c r="L25" s="1">
        <f t="shared" si="12"/>
        <v>0</v>
      </c>
      <c r="M25" s="1">
        <f t="shared" si="13"/>
        <v>0</v>
      </c>
      <c r="N25" s="1">
        <f t="shared" si="14"/>
        <v>0</v>
      </c>
      <c r="O25" s="31">
        <f t="shared" si="15"/>
        <v>0</v>
      </c>
    </row>
    <row r="26" spans="1:15" s="10" customFormat="1" ht="57" customHeight="1" x14ac:dyDescent="0.25">
      <c r="A26" s="30">
        <v>13</v>
      </c>
      <c r="B26" s="294" t="s">
        <v>123</v>
      </c>
      <c r="C26" s="15"/>
      <c r="D26" s="293">
        <v>32</v>
      </c>
      <c r="E26" s="293" t="s">
        <v>132</v>
      </c>
      <c r="F26" s="119"/>
      <c r="G26" s="14">
        <v>0</v>
      </c>
      <c r="H26" s="1">
        <f t="shared" si="9"/>
        <v>0</v>
      </c>
      <c r="I26" s="14">
        <v>0</v>
      </c>
      <c r="J26" s="1">
        <f t="shared" si="10"/>
        <v>0</v>
      </c>
      <c r="K26" s="1">
        <f t="shared" si="11"/>
        <v>0</v>
      </c>
      <c r="L26" s="1">
        <f t="shared" si="12"/>
        <v>0</v>
      </c>
      <c r="M26" s="1">
        <f t="shared" si="13"/>
        <v>0</v>
      </c>
      <c r="N26" s="1">
        <f t="shared" si="14"/>
        <v>0</v>
      </c>
      <c r="O26" s="31">
        <f t="shared" si="15"/>
        <v>0</v>
      </c>
    </row>
    <row r="27" spans="1:15" s="10" customFormat="1" ht="57" customHeight="1" x14ac:dyDescent="0.25">
      <c r="A27" s="30">
        <v>14</v>
      </c>
      <c r="B27" s="294" t="s">
        <v>116</v>
      </c>
      <c r="C27" s="15"/>
      <c r="D27" s="293">
        <v>24</v>
      </c>
      <c r="E27" s="293" t="s">
        <v>132</v>
      </c>
      <c r="F27" s="119"/>
      <c r="G27" s="14">
        <v>0</v>
      </c>
      <c r="H27" s="1">
        <f t="shared" si="9"/>
        <v>0</v>
      </c>
      <c r="I27" s="14">
        <v>0</v>
      </c>
      <c r="J27" s="1">
        <f t="shared" si="10"/>
        <v>0</v>
      </c>
      <c r="K27" s="1">
        <f t="shared" si="11"/>
        <v>0</v>
      </c>
      <c r="L27" s="1">
        <f t="shared" si="12"/>
        <v>0</v>
      </c>
      <c r="M27" s="1">
        <f t="shared" si="13"/>
        <v>0</v>
      </c>
      <c r="N27" s="1">
        <f t="shared" si="14"/>
        <v>0</v>
      </c>
      <c r="O27" s="31">
        <f t="shared" si="15"/>
        <v>0</v>
      </c>
    </row>
    <row r="28" spans="1:15" s="10" customFormat="1" ht="38.25" customHeight="1" x14ac:dyDescent="0.25">
      <c r="A28" s="30">
        <v>15</v>
      </c>
      <c r="B28" s="294" t="s">
        <v>124</v>
      </c>
      <c r="C28" s="15"/>
      <c r="D28" s="293">
        <v>8</v>
      </c>
      <c r="E28" s="293" t="s">
        <v>132</v>
      </c>
      <c r="F28" s="119"/>
      <c r="G28" s="14">
        <v>0</v>
      </c>
      <c r="H28" s="1">
        <f t="shared" si="9"/>
        <v>0</v>
      </c>
      <c r="I28" s="14">
        <v>0</v>
      </c>
      <c r="J28" s="1">
        <f t="shared" si="10"/>
        <v>0</v>
      </c>
      <c r="K28" s="1">
        <f t="shared" si="11"/>
        <v>0</v>
      </c>
      <c r="L28" s="1">
        <f t="shared" si="12"/>
        <v>0</v>
      </c>
      <c r="M28" s="1">
        <f t="shared" si="13"/>
        <v>0</v>
      </c>
      <c r="N28" s="1">
        <f t="shared" si="14"/>
        <v>0</v>
      </c>
      <c r="O28" s="31">
        <f t="shared" si="15"/>
        <v>0</v>
      </c>
    </row>
    <row r="29" spans="1:15" s="10" customFormat="1" ht="37.5" customHeight="1" x14ac:dyDescent="0.25">
      <c r="A29" s="30">
        <v>16</v>
      </c>
      <c r="B29" s="294" t="s">
        <v>125</v>
      </c>
      <c r="C29" s="15"/>
      <c r="D29" s="293">
        <v>12</v>
      </c>
      <c r="E29" s="293" t="s">
        <v>132</v>
      </c>
      <c r="F29" s="119"/>
      <c r="G29" s="14">
        <v>0</v>
      </c>
      <c r="H29" s="1">
        <f t="shared" si="9"/>
        <v>0</v>
      </c>
      <c r="I29" s="14">
        <v>0</v>
      </c>
      <c r="J29" s="1">
        <f t="shared" si="10"/>
        <v>0</v>
      </c>
      <c r="K29" s="1">
        <f t="shared" si="11"/>
        <v>0</v>
      </c>
      <c r="L29" s="1">
        <f t="shared" si="12"/>
        <v>0</v>
      </c>
      <c r="M29" s="1">
        <f t="shared" si="13"/>
        <v>0</v>
      </c>
      <c r="N29" s="1">
        <f t="shared" si="14"/>
        <v>0</v>
      </c>
      <c r="O29" s="31">
        <f t="shared" si="15"/>
        <v>0</v>
      </c>
    </row>
    <row r="30" spans="1:15" s="10" customFormat="1" ht="37.5" customHeight="1" x14ac:dyDescent="0.25">
      <c r="A30" s="30">
        <v>17</v>
      </c>
      <c r="B30" s="294" t="s">
        <v>126</v>
      </c>
      <c r="C30" s="15"/>
      <c r="D30" s="293">
        <v>16</v>
      </c>
      <c r="E30" s="293" t="s">
        <v>132</v>
      </c>
      <c r="F30" s="119"/>
      <c r="G30" s="14">
        <v>0</v>
      </c>
      <c r="H30" s="1">
        <f t="shared" si="9"/>
        <v>0</v>
      </c>
      <c r="I30" s="14">
        <v>0</v>
      </c>
      <c r="J30" s="1">
        <f t="shared" si="10"/>
        <v>0</v>
      </c>
      <c r="K30" s="1">
        <f t="shared" si="11"/>
        <v>0</v>
      </c>
      <c r="L30" s="1">
        <f t="shared" si="12"/>
        <v>0</v>
      </c>
      <c r="M30" s="1">
        <f t="shared" si="13"/>
        <v>0</v>
      </c>
      <c r="N30" s="1">
        <f t="shared" si="14"/>
        <v>0</v>
      </c>
      <c r="O30" s="31">
        <f t="shared" si="15"/>
        <v>0</v>
      </c>
    </row>
    <row r="31" spans="1:15" s="10" customFormat="1" ht="36.75" customHeight="1" x14ac:dyDescent="0.25">
      <c r="A31" s="30">
        <v>18</v>
      </c>
      <c r="B31" s="294" t="s">
        <v>127</v>
      </c>
      <c r="C31" s="15"/>
      <c r="D31" s="293">
        <v>20</v>
      </c>
      <c r="E31" s="293" t="s">
        <v>132</v>
      </c>
      <c r="F31" s="119"/>
      <c r="G31" s="14">
        <v>0</v>
      </c>
      <c r="H31" s="1">
        <f t="shared" si="9"/>
        <v>0</v>
      </c>
      <c r="I31" s="14">
        <v>0</v>
      </c>
      <c r="J31" s="1">
        <f t="shared" si="10"/>
        <v>0</v>
      </c>
      <c r="K31" s="1">
        <f t="shared" si="11"/>
        <v>0</v>
      </c>
      <c r="L31" s="1">
        <f t="shared" si="12"/>
        <v>0</v>
      </c>
      <c r="M31" s="1">
        <f t="shared" si="13"/>
        <v>0</v>
      </c>
      <c r="N31" s="1">
        <f t="shared" si="14"/>
        <v>0</v>
      </c>
      <c r="O31" s="31">
        <f t="shared" si="15"/>
        <v>0</v>
      </c>
    </row>
    <row r="32" spans="1:15" s="10" customFormat="1" ht="42.75" x14ac:dyDescent="0.25">
      <c r="A32" s="30">
        <v>19</v>
      </c>
      <c r="B32" s="294" t="s">
        <v>128</v>
      </c>
      <c r="C32" s="15"/>
      <c r="D32" s="293">
        <v>4</v>
      </c>
      <c r="E32" s="293" t="s">
        <v>132</v>
      </c>
      <c r="F32" s="119"/>
      <c r="G32" s="14">
        <v>0</v>
      </c>
      <c r="H32" s="1">
        <f t="shared" si="9"/>
        <v>0</v>
      </c>
      <c r="I32" s="14">
        <v>0</v>
      </c>
      <c r="J32" s="1">
        <f t="shared" si="10"/>
        <v>0</v>
      </c>
      <c r="K32" s="1">
        <f t="shared" si="11"/>
        <v>0</v>
      </c>
      <c r="L32" s="1">
        <f t="shared" si="12"/>
        <v>0</v>
      </c>
      <c r="M32" s="1">
        <f t="shared" si="13"/>
        <v>0</v>
      </c>
      <c r="N32" s="1">
        <f t="shared" si="14"/>
        <v>0</v>
      </c>
      <c r="O32" s="31">
        <f t="shared" si="15"/>
        <v>0</v>
      </c>
    </row>
    <row r="33" spans="1:15" s="10" customFormat="1" ht="38.25" customHeight="1" x14ac:dyDescent="0.25">
      <c r="A33" s="30">
        <v>20</v>
      </c>
      <c r="B33" s="294" t="s">
        <v>129</v>
      </c>
      <c r="C33" s="15"/>
      <c r="D33" s="293">
        <v>4</v>
      </c>
      <c r="E33" s="293" t="s">
        <v>132</v>
      </c>
      <c r="F33" s="119"/>
      <c r="G33" s="14">
        <v>0</v>
      </c>
      <c r="H33" s="1">
        <f t="shared" si="9"/>
        <v>0</v>
      </c>
      <c r="I33" s="14">
        <v>0</v>
      </c>
      <c r="J33" s="1">
        <f t="shared" si="10"/>
        <v>0</v>
      </c>
      <c r="K33" s="1">
        <f t="shared" si="11"/>
        <v>0</v>
      </c>
      <c r="L33" s="1">
        <f t="shared" si="12"/>
        <v>0</v>
      </c>
      <c r="M33" s="1">
        <f t="shared" si="13"/>
        <v>0</v>
      </c>
      <c r="N33" s="1">
        <f t="shared" si="14"/>
        <v>0</v>
      </c>
      <c r="O33" s="31">
        <f t="shared" si="15"/>
        <v>0</v>
      </c>
    </row>
    <row r="34" spans="1:15" s="10" customFormat="1" ht="54.75" customHeight="1" x14ac:dyDescent="0.25">
      <c r="A34" s="30">
        <v>21</v>
      </c>
      <c r="B34" s="294" t="s">
        <v>130</v>
      </c>
      <c r="C34" s="15"/>
      <c r="D34" s="293">
        <v>4</v>
      </c>
      <c r="E34" s="293" t="s">
        <v>132</v>
      </c>
      <c r="F34" s="119"/>
      <c r="G34" s="14">
        <v>0</v>
      </c>
      <c r="H34" s="1">
        <f t="shared" si="9"/>
        <v>0</v>
      </c>
      <c r="I34" s="14">
        <v>0</v>
      </c>
      <c r="J34" s="1">
        <f t="shared" si="10"/>
        <v>0</v>
      </c>
      <c r="K34" s="1">
        <f t="shared" si="11"/>
        <v>0</v>
      </c>
      <c r="L34" s="1">
        <f t="shared" si="12"/>
        <v>0</v>
      </c>
      <c r="M34" s="1">
        <f t="shared" si="13"/>
        <v>0</v>
      </c>
      <c r="N34" s="1">
        <f t="shared" si="14"/>
        <v>0</v>
      </c>
      <c r="O34" s="31">
        <f t="shared" si="15"/>
        <v>0</v>
      </c>
    </row>
    <row r="35" spans="1:15" s="10" customFormat="1" ht="68.25" customHeight="1" thickBot="1" x14ac:dyDescent="0.3">
      <c r="A35" s="30">
        <v>22</v>
      </c>
      <c r="B35" s="294" t="s">
        <v>131</v>
      </c>
      <c r="C35" s="15"/>
      <c r="D35" s="293">
        <v>4</v>
      </c>
      <c r="E35" s="293" t="s">
        <v>132</v>
      </c>
      <c r="F35" s="119"/>
      <c r="G35" s="14">
        <v>0</v>
      </c>
      <c r="H35" s="1">
        <f t="shared" si="9"/>
        <v>0</v>
      </c>
      <c r="I35" s="14">
        <v>0</v>
      </c>
      <c r="J35" s="1">
        <f t="shared" si="10"/>
        <v>0</v>
      </c>
      <c r="K35" s="1">
        <f t="shared" si="11"/>
        <v>0</v>
      </c>
      <c r="L35" s="1">
        <f t="shared" si="12"/>
        <v>0</v>
      </c>
      <c r="M35" s="1">
        <f t="shared" si="13"/>
        <v>0</v>
      </c>
      <c r="N35" s="1">
        <f t="shared" si="14"/>
        <v>0</v>
      </c>
      <c r="O35" s="31">
        <f t="shared" si="15"/>
        <v>0</v>
      </c>
    </row>
    <row r="36" spans="1:15" s="10" customFormat="1" ht="42" customHeight="1" thickBot="1" x14ac:dyDescent="0.3">
      <c r="A36" s="152" t="s">
        <v>26</v>
      </c>
      <c r="B36" s="153"/>
      <c r="C36" s="153"/>
      <c r="D36" s="153"/>
      <c r="E36" s="153"/>
      <c r="F36" s="153"/>
      <c r="G36" s="153"/>
      <c r="H36" s="153"/>
      <c r="I36" s="153"/>
      <c r="J36" s="153"/>
      <c r="K36" s="153"/>
      <c r="L36" s="164" t="s">
        <v>27</v>
      </c>
      <c r="M36" s="165"/>
      <c r="N36" s="165"/>
      <c r="O36" s="58">
        <f>SUMIF(G:G,0%,L:L)+SUMIF(G:G,"",L:L)</f>
        <v>0</v>
      </c>
    </row>
    <row r="37" spans="1:15" s="10" customFormat="1" ht="39" customHeight="1" x14ac:dyDescent="0.25">
      <c r="A37" s="136" t="s">
        <v>107</v>
      </c>
      <c r="B37" s="137"/>
      <c r="C37" s="137"/>
      <c r="D37" s="137"/>
      <c r="E37" s="137"/>
      <c r="F37" s="137"/>
      <c r="G37" s="137"/>
      <c r="H37" s="137"/>
      <c r="I37" s="137"/>
      <c r="J37" s="137"/>
      <c r="K37" s="138"/>
      <c r="L37" s="158" t="s">
        <v>28</v>
      </c>
      <c r="M37" s="159"/>
      <c r="N37" s="159"/>
      <c r="O37" s="59">
        <f>SUMIF(G:G,5%,L:L)</f>
        <v>0</v>
      </c>
    </row>
    <row r="38" spans="1:15" s="10" customFormat="1" ht="30" customHeight="1" x14ac:dyDescent="0.25">
      <c r="A38" s="139"/>
      <c r="B38" s="140"/>
      <c r="C38" s="140"/>
      <c r="D38" s="140"/>
      <c r="E38" s="140"/>
      <c r="F38" s="140"/>
      <c r="G38" s="140"/>
      <c r="H38" s="140"/>
      <c r="I38" s="140"/>
      <c r="J38" s="140"/>
      <c r="K38" s="141"/>
      <c r="L38" s="158" t="s">
        <v>29</v>
      </c>
      <c r="M38" s="159"/>
      <c r="N38" s="159"/>
      <c r="O38" s="59">
        <f>SUMIF(G:G,19%,L:L)</f>
        <v>0</v>
      </c>
    </row>
    <row r="39" spans="1:15" s="10" customFormat="1" ht="30" customHeight="1" x14ac:dyDescent="0.25">
      <c r="A39" s="139"/>
      <c r="B39" s="140"/>
      <c r="C39" s="140"/>
      <c r="D39" s="140"/>
      <c r="E39" s="140"/>
      <c r="F39" s="140"/>
      <c r="G39" s="140"/>
      <c r="H39" s="140"/>
      <c r="I39" s="140"/>
      <c r="J39" s="140"/>
      <c r="K39" s="141"/>
      <c r="L39" s="160" t="s">
        <v>22</v>
      </c>
      <c r="M39" s="161"/>
      <c r="N39" s="161"/>
      <c r="O39" s="60">
        <f>SUM(O36:O38)</f>
        <v>0</v>
      </c>
    </row>
    <row r="40" spans="1:15" s="10" customFormat="1" ht="30" customHeight="1" x14ac:dyDescent="0.25">
      <c r="A40" s="139"/>
      <c r="B40" s="140"/>
      <c r="C40" s="140"/>
      <c r="D40" s="140"/>
      <c r="E40" s="140"/>
      <c r="F40" s="140"/>
      <c r="G40" s="140"/>
      <c r="H40" s="140"/>
      <c r="I40" s="140"/>
      <c r="J40" s="140"/>
      <c r="K40" s="141"/>
      <c r="L40" s="162" t="s">
        <v>30</v>
      </c>
      <c r="M40" s="163"/>
      <c r="N40" s="163"/>
      <c r="O40" s="61">
        <f>SUMIF(G:G,5%,M:M)</f>
        <v>0</v>
      </c>
    </row>
    <row r="41" spans="1:15" s="10" customFormat="1" ht="30" customHeight="1" x14ac:dyDescent="0.25">
      <c r="A41" s="139"/>
      <c r="B41" s="140"/>
      <c r="C41" s="140"/>
      <c r="D41" s="140"/>
      <c r="E41" s="140"/>
      <c r="F41" s="140"/>
      <c r="G41" s="140"/>
      <c r="H41" s="140"/>
      <c r="I41" s="140"/>
      <c r="J41" s="140"/>
      <c r="K41" s="141"/>
      <c r="L41" s="162" t="s">
        <v>31</v>
      </c>
      <c r="M41" s="163"/>
      <c r="N41" s="163"/>
      <c r="O41" s="61">
        <f>SUMIF(G:G,19%,M:M)</f>
        <v>0</v>
      </c>
    </row>
    <row r="42" spans="1:15" s="10" customFormat="1" ht="30" customHeight="1" x14ac:dyDescent="0.25">
      <c r="A42" s="139"/>
      <c r="B42" s="140"/>
      <c r="C42" s="140"/>
      <c r="D42" s="140"/>
      <c r="E42" s="140"/>
      <c r="F42" s="140"/>
      <c r="G42" s="140"/>
      <c r="H42" s="140"/>
      <c r="I42" s="140"/>
      <c r="J42" s="140"/>
      <c r="K42" s="141"/>
      <c r="L42" s="160" t="s">
        <v>32</v>
      </c>
      <c r="M42" s="161"/>
      <c r="N42" s="161"/>
      <c r="O42" s="60">
        <f>SUM(O40:O41)</f>
        <v>0</v>
      </c>
    </row>
    <row r="43" spans="1:15" s="10" customFormat="1" ht="30" customHeight="1" x14ac:dyDescent="0.25">
      <c r="A43" s="139"/>
      <c r="B43" s="140"/>
      <c r="C43" s="140"/>
      <c r="D43" s="140"/>
      <c r="E43" s="140"/>
      <c r="F43" s="140"/>
      <c r="G43" s="140"/>
      <c r="H43" s="140"/>
      <c r="I43" s="140"/>
      <c r="J43" s="140"/>
      <c r="K43" s="141"/>
      <c r="L43" s="158" t="s">
        <v>33</v>
      </c>
      <c r="M43" s="159"/>
      <c r="N43" s="159"/>
      <c r="O43" s="59">
        <f>SUMIF(I:I,8%,N:N)</f>
        <v>0</v>
      </c>
    </row>
    <row r="44" spans="1:15" s="10" customFormat="1" ht="37.5" customHeight="1" x14ac:dyDescent="0.25">
      <c r="A44" s="139"/>
      <c r="B44" s="140"/>
      <c r="C44" s="140"/>
      <c r="D44" s="140"/>
      <c r="E44" s="140"/>
      <c r="F44" s="140"/>
      <c r="G44" s="140"/>
      <c r="H44" s="140"/>
      <c r="I44" s="140"/>
      <c r="J44" s="140"/>
      <c r="K44" s="141"/>
      <c r="L44" s="156" t="s">
        <v>34</v>
      </c>
      <c r="M44" s="157"/>
      <c r="N44" s="157"/>
      <c r="O44" s="60">
        <f>SUM(O43)</f>
        <v>0</v>
      </c>
    </row>
    <row r="45" spans="1:15" s="10" customFormat="1" ht="32.25" customHeight="1" thickBot="1" x14ac:dyDescent="0.3">
      <c r="A45" s="142"/>
      <c r="B45" s="143"/>
      <c r="C45" s="143"/>
      <c r="D45" s="143"/>
      <c r="E45" s="143"/>
      <c r="F45" s="143"/>
      <c r="G45" s="143"/>
      <c r="H45" s="143"/>
      <c r="I45" s="143"/>
      <c r="J45" s="143"/>
      <c r="K45" s="144"/>
      <c r="L45" s="154" t="s">
        <v>35</v>
      </c>
      <c r="M45" s="155"/>
      <c r="N45" s="155"/>
      <c r="O45" s="62">
        <f>+O39+O42+O44</f>
        <v>0</v>
      </c>
    </row>
    <row r="47" spans="1:15" ht="50.1" customHeight="1" thickBot="1" x14ac:dyDescent="0.3">
      <c r="B47" s="145"/>
      <c r="C47" s="145"/>
    </row>
    <row r="48" spans="1:15" x14ac:dyDescent="0.25">
      <c r="B48" s="123" t="s">
        <v>36</v>
      </c>
      <c r="C48" s="123"/>
    </row>
    <row r="49" spans="1:17" ht="15" customHeight="1" x14ac:dyDescent="0.25">
      <c r="M49" s="72"/>
      <c r="N49" s="73"/>
      <c r="O49" s="74"/>
    </row>
    <row r="50" spans="1:17" ht="15.75" customHeight="1" x14ac:dyDescent="0.25">
      <c r="M50" s="72"/>
      <c r="N50" s="73"/>
      <c r="O50" s="74"/>
    </row>
    <row r="51" spans="1:17" ht="15" customHeight="1" x14ac:dyDescent="0.25">
      <c r="A51" s="13" t="s">
        <v>37</v>
      </c>
      <c r="M51" s="72"/>
      <c r="N51" s="73"/>
      <c r="O51" s="74"/>
    </row>
    <row r="52" spans="1:17" x14ac:dyDescent="0.25">
      <c r="A52" s="122" t="s">
        <v>38</v>
      </c>
      <c r="B52" s="122"/>
      <c r="C52" s="122"/>
      <c r="D52" s="122"/>
      <c r="E52" s="122"/>
      <c r="F52" s="122"/>
      <c r="G52" s="122"/>
      <c r="H52" s="122"/>
      <c r="I52" s="122"/>
      <c r="J52" s="122"/>
      <c r="K52" s="122"/>
      <c r="L52" s="122"/>
      <c r="M52" s="122"/>
      <c r="N52" s="122"/>
      <c r="O52" s="122"/>
      <c r="P52" s="2"/>
      <c r="Q52" s="2"/>
    </row>
    <row r="53" spans="1:17" ht="15" customHeight="1" x14ac:dyDescent="0.25">
      <c r="A53" s="121" t="s">
        <v>39</v>
      </c>
      <c r="B53" s="121"/>
      <c r="C53" s="121"/>
      <c r="D53" s="121"/>
      <c r="E53" s="121"/>
      <c r="F53" s="121"/>
      <c r="G53" s="121"/>
      <c r="H53" s="121"/>
      <c r="I53" s="121"/>
      <c r="J53" s="121"/>
      <c r="K53" s="121"/>
      <c r="L53" s="121"/>
      <c r="M53" s="121"/>
      <c r="N53" s="121"/>
      <c r="O53" s="121"/>
      <c r="P53" s="63"/>
      <c r="Q53" s="63"/>
    </row>
    <row r="54" spans="1:17" x14ac:dyDescent="0.25">
      <c r="A54" s="120" t="s">
        <v>40</v>
      </c>
      <c r="B54" s="120"/>
      <c r="C54" s="120"/>
      <c r="D54" s="120"/>
      <c r="E54" s="120"/>
      <c r="F54" s="120"/>
      <c r="G54" s="120"/>
      <c r="H54" s="120"/>
      <c r="I54" s="120"/>
      <c r="J54" s="120"/>
      <c r="K54" s="120"/>
      <c r="L54" s="120"/>
      <c r="M54" s="120"/>
      <c r="N54" s="120"/>
      <c r="O54" s="120"/>
      <c r="P54" s="5"/>
      <c r="Q54" s="5"/>
    </row>
    <row r="55" spans="1:17" x14ac:dyDescent="0.25">
      <c r="A55" s="120" t="s">
        <v>41</v>
      </c>
      <c r="B55" s="120"/>
      <c r="C55" s="120"/>
      <c r="D55" s="120"/>
      <c r="E55" s="120"/>
      <c r="F55" s="120"/>
      <c r="G55" s="120"/>
      <c r="H55" s="120"/>
      <c r="I55" s="120"/>
      <c r="J55" s="120"/>
      <c r="K55" s="120"/>
      <c r="L55" s="120"/>
      <c r="M55" s="120"/>
      <c r="N55" s="120"/>
      <c r="O55" s="120"/>
      <c r="P55" s="5"/>
      <c r="Q55" s="5"/>
    </row>
    <row r="56" spans="1:17" x14ac:dyDescent="0.25">
      <c r="K56" s="2"/>
      <c r="L56" s="2"/>
      <c r="M56" s="2"/>
      <c r="N56" s="2"/>
    </row>
    <row r="98" spans="11:15" s="2" customFormat="1" x14ac:dyDescent="0.25">
      <c r="K98" s="4"/>
      <c r="L98" s="4"/>
      <c r="M98" s="4"/>
      <c r="N98" s="4"/>
      <c r="O98" s="4"/>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sheetData>
  <sheetProtection algorithmName="SHA-512" hashValue="uN2AG0b/QTVw8BiR0QD76yQ0X7VdCewya/XBh/1yA4WQkT4zYzpcVOfb+8i4zsTjq13Cv/t/ZbIYsX0Y+NXEkA==" saltValue="hVnoi9x08XMBb5dFQ50FYQ==" spinCount="100000" sheet="1" selectLockedCells="1"/>
  <mergeCells count="35">
    <mergeCell ref="L40:N40"/>
    <mergeCell ref="L39:N39"/>
    <mergeCell ref="L38:N38"/>
    <mergeCell ref="L37:N37"/>
    <mergeCell ref="L36:N36"/>
    <mergeCell ref="L45:N45"/>
    <mergeCell ref="L44:N44"/>
    <mergeCell ref="L43:N43"/>
    <mergeCell ref="L42:N42"/>
    <mergeCell ref="L41:N41"/>
    <mergeCell ref="A37:K45"/>
    <mergeCell ref="F9:I9"/>
    <mergeCell ref="B47:C47"/>
    <mergeCell ref="A9:B11"/>
    <mergeCell ref="D9:E9"/>
    <mergeCell ref="D11:E11"/>
    <mergeCell ref="A36:K36"/>
    <mergeCell ref="M11:N11"/>
    <mergeCell ref="M9:N9"/>
    <mergeCell ref="K9:L9"/>
    <mergeCell ref="K11:L11"/>
    <mergeCell ref="F11:I11"/>
    <mergeCell ref="A2:A5"/>
    <mergeCell ref="B2:M2"/>
    <mergeCell ref="N2:O2"/>
    <mergeCell ref="B3:M3"/>
    <mergeCell ref="N3:O3"/>
    <mergeCell ref="B4:M5"/>
    <mergeCell ref="N4:O4"/>
    <mergeCell ref="N5:O5"/>
    <mergeCell ref="A55:O55"/>
    <mergeCell ref="A54:O54"/>
    <mergeCell ref="A53:O53"/>
    <mergeCell ref="A52:O52"/>
    <mergeCell ref="B48:C4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G14:G35</xm:sqref>
        </x14:dataValidation>
        <x14:dataValidation type="list" allowBlank="1" showInputMessage="1" showErrorMessage="1" xr:uid="{00000000-0002-0000-0000-000008000000}">
          <x14:formula1>
            <xm:f>Cálculos!$F$7:$F$8</xm:f>
          </x14:formula1>
          <xm:sqref>I14:I35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2025-08-06T17:57:34Z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