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5/PROCESOS 2025/F-CD-157/DOCUMENTOS DE PUBLICACIÓN CONTRATACIÓN DIRECTA/"/>
    </mc:Choice>
  </mc:AlternateContent>
  <xr:revisionPtr revIDLastSave="144" documentId="13_ncr:1_{F325527D-AE3E-4150-8C66-BA9D114568FD}" xr6:coauthVersionLast="47" xr6:coauthVersionMax="47" xr10:uidLastSave="{264BEE45-4789-4A81-A8F6-29A9A6C57655}"/>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7" i="7" l="1"/>
  <c r="O26" i="7"/>
  <c r="H16" i="7" l="1"/>
  <c r="J16" i="7"/>
  <c r="L16" i="7"/>
  <c r="M16" i="7" s="1"/>
  <c r="H17" i="7"/>
  <c r="J17" i="7"/>
  <c r="L17" i="7"/>
  <c r="M17" i="7" s="1"/>
  <c r="H18" i="7"/>
  <c r="J18" i="7"/>
  <c r="L18" i="7"/>
  <c r="M18" i="7" s="1"/>
  <c r="H19" i="7"/>
  <c r="J19" i="7"/>
  <c r="L19" i="7"/>
  <c r="M19" i="7" s="1"/>
  <c r="H20" i="7"/>
  <c r="J20" i="7"/>
  <c r="L20" i="7"/>
  <c r="M20" i="7" s="1"/>
  <c r="H21" i="7"/>
  <c r="J21" i="7"/>
  <c r="L21" i="7"/>
  <c r="N21" i="7" s="1"/>
  <c r="H15" i="7"/>
  <c r="J15" i="7"/>
  <c r="L15" i="7"/>
  <c r="M15" i="7" s="1"/>
  <c r="O24" i="7"/>
  <c r="O23" i="7"/>
  <c r="L14" i="7"/>
  <c r="M14" i="7" s="1"/>
  <c r="J14" i="7"/>
  <c r="H14" i="7"/>
  <c r="M21" i="7" l="1"/>
  <c r="O21" i="7" s="1"/>
  <c r="K21" i="7"/>
  <c r="K19" i="7"/>
  <c r="N18" i="7"/>
  <c r="O18" i="7" s="1"/>
  <c r="N17" i="7"/>
  <c r="O17" i="7" s="1"/>
  <c r="K20" i="7"/>
  <c r="K18" i="7"/>
  <c r="K17" i="7"/>
  <c r="K15" i="7"/>
  <c r="K16" i="7"/>
  <c r="N20" i="7"/>
  <c r="O20" i="7" s="1"/>
  <c r="N16" i="7"/>
  <c r="O16" i="7" s="1"/>
  <c r="N19" i="7"/>
  <c r="O19" i="7" s="1"/>
  <c r="N15" i="7"/>
  <c r="O15" i="7" s="1"/>
  <c r="O22" i="7"/>
  <c r="O25" i="7" s="1"/>
  <c r="K14" i="7"/>
  <c r="O28" i="7"/>
  <c r="O29" i="7"/>
  <c r="O30" i="7" s="1"/>
  <c r="N14" i="7"/>
  <c r="O14" i="7" s="1"/>
  <c r="O31" i="7" l="1"/>
</calcChain>
</file>

<file path=xl/sharedStrings.xml><?xml version="1.0" encoding="utf-8"?>
<sst xmlns="http://schemas.openxmlformats.org/spreadsheetml/2006/main" count="112" uniqueCount="90">
  <si>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</si>
  <si>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</si>
  <si>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</si>
  <si>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</si>
  <si>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</si>
  <si>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</si>
  <si>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</si>
  <si>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</si>
  <si>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</si>
  <si>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</si>
  <si>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</si>
  <si>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</si>
  <si>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</si>
  <si>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</si>
  <si>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</si>
  <si>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</si>
  <si>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</si>
  <si>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</si>
  <si>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</si>
  <si>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</si>
  <si>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</si>
  <si>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</si>
  <si>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</si>
  <si>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</si>
  <si>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</si>
  <si>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</si>
  <si>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</si>
  <si>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</si>
  <si>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</si>
  <si>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</si>
  <si>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</si>
  <si>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</si>
  <si>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</si>
  <si>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</si>
  <si>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</si>
  <si>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</si>
  <si>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</si>
  <si>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</si>
  <si>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</si>
  <si>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</si>
  <si>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</si>
  <si>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</si>
  <si>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</si>
  <si>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</si>
  <si>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</si>
  <si>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</si>
  <si>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</si>
  <si>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</si>
  <si>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</si>
  <si>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</si>
  <si>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</si>
  <si>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</si>
  <si>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</si>
  <si>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</si>
  <si>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</si>
  <si>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</si>
  <si>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</si>
  <si>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</si>
  <si>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</si>
  <si>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</si>
  <si>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</si>
  <si>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</si>
  <si>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</si>
  <si>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</si>
  <si>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</si>
  <si>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</si>
  <si>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</si>
  <si>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</si>
  <si>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</si>
  <si>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</si>
  <si>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</si>
  <si>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</si>
  <si>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</si>
  <si>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</si>
  <si>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</si>
  <si>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</si>
  <si>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</si>
  <si>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</si>
  <si>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</si>
  <si>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</si>
  <si>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</si>
  <si>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 Servicio de limpieza, desinfección, fumigación y desodorización en los depósitos de los Archivos de la Universidad de Cundinamarca, por medio de un proceso de termo nebulización (Nebulización).
* Limpieza de cajas, (utilizar aspiradora).
* Limpieza de estantería (bayetilla humedecida con una solución de agua con Alcohol.
SEDE FUSAGASUGÁ
Archivo Central: 165,11 metros cuadrados.
Archivo Secretaría General: 19,85 metros cuadrados.
Archivo Tesorería 14,51. metros cuadrados.
Archivo Admisiones: 12,74 metros cuadrados.
Archivo Talento Humano Bloque Administrativo: 13,96 metros
cuadrados.
Archivo Talento Humano Bloque D: 13,56 metros cuadrados.
Archivo Compras: 20 56 metros cuadrados
Archivo de Jurídica:15 metros cuadrados
Archivo Recursos Físicos: 20 metros cuadrados
Archivo Unidad de Apoyo Financiero: 23 metros cuadrados.</t>
  </si>
  <si>
    <t>* Servicio de limpieza, desinfección, fumigación y desodorización en los depósitos de los Archivos de la Universidad de Cundinamarca, por medio de un proceso de termo nebulización (Nebulización).
* Limpieza de cajas, (utilizar aspiradora).
* Limpieza de estantería (bayetilla humedecida con una solución de agua con Alcohol.
SEDE BOGOTÁ
Archivo 1 de Proyectos Especiales y Relaciones
Interinstitucionales: 20 metros Cuadrados.
Archivo de Proyectos Especiales y Relaciones
Interinstitucionales: Archivo 2: 85 metros cuadrados.</t>
  </si>
  <si>
    <t>* Servicio de limpieza, desinfección, fumigación y desodorización en los depósitos de los Archivos de la Universidad de Cundinamarca, por medio de un proceso de termo nebulización (Nebulización).
* Limpieza de cajas, (utilizar aspiradora).
* Limpieza de estantería (bayetilla humedecida con una solución de agua con Alcohol.
SECCIONAL UBATÉ
Archivo Seccional Ubaté: 69,62 metros cuadrados.</t>
  </si>
  <si>
    <t>* Servicio de limpieza, desinfección, fumigación y desodorización en los depósitos de los Archivos de la Universidad de Cundinamarca, por medio de un proceso de termo nebulización (Nebulización).
* Limpieza de cajas, (utilizar aspiradora).
* Limpieza de estantería (bayetilla humedecida con una solución de agua con Alcohol.
SECCIONAL GIRARDOT
Archivo Seccional Girardot: Depósitos A: 13,07 metros
cuadrados.
Archivo Seccional Girardot: Depósitos B: 24,39 metros
cuadrados.</t>
  </si>
  <si>
    <t>* Servicio de limpieza, desinfección, fumigación y desodorización en los depósitos de los Archivos de la Universidad de Cundinamarca, por medio de un proceso de termo nebulización (Nebulización).
* Limpieza de cajas, (utilizar aspiradora).
* Limpieza de estantería (bayetilla humedecida con una solución de agua con Alcohol.
EXTENSIÓN CHÍA
Archivo Extensión Chía: 11,17 metros cuadrados.</t>
  </si>
  <si>
    <t>* Servicio de limpieza, desinfección, fumigación y desodorización en los depósitos de los Archivos de la Universidad de Cundinamarca, por medio de un proceso de termo nebulización (Nebulización).
* Limpieza de cajas, (utilizar aspiradora).
* Limpieza de estantería (bayetilla humedecida con una solución de agua con Alcohol.
EXTENSIÓN DE FACTATIVÁ
Archivo Extensión Facatativá: 87,31 metros cuadrados.</t>
  </si>
  <si>
    <t>* Servicio de limpieza, desinfección, fumigación y desodorización en los depósitos de los Archivos de la Universidad de Cundinamarca, por medio de un proceso de termo nebulización (Nebulización).
* Limpieza de cajas, (utilizar aspiradora).
* Limpieza de estantería (bayetilla humedecida con una solución de agua con Alcohol.
EXTENSIÓN SOACHA
Archivo de Control Disciplinario: 14 metros Cuadrados
Archivo Extensión Soacha deposito 1: 19,42 metros cuadrados.
Archivo Extensión Soacha deposito 2 bloque D segundo piso:
200 metros cuadrados.
Archivo Extensión Soacha deposito 3 bloque D tercer piso: 200
metros cuadrados.
Archivo Extensión Soacha deposito 4 convenio: 200 metros
cuadrados.</t>
  </si>
  <si>
    <t>* Servicio de limpieza, desinfección, fumigación y desodorización en los depósitos de los Archivos de la Universidad de Cundinamarca, por medio de un proceso de termo nebulización (Nebulización).
* Limpieza de cajas, (utilizar aspiradora).
* Limpieza de estantería (bayetilla humedecida con una solución de agua con Alcohol.
EXTENSIÓN ZIAPQUIRA
Archivo Extensión Zipaquirá: 87 metros cuadrados.</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</si>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</sst>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7"/>
  <sheetViews>
    <sheetView showGridLines="0" tabSelected="1" view="pageBreakPreview" zoomScale="80" zoomScaleNormal="70" zoomScaleSheetLayoutView="8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9"/>
      <c r="B2" s="100" t="s">
        <v>0</v>
      </c>
      <c r="C2" s="100"/>
      <c r="D2" s="100"/>
      <c r="E2" s="100"/>
      <c r="F2" s="100"/>
      <c r="G2" s="100"/>
      <c r="H2" s="100"/>
      <c r="I2" s="100"/>
      <c r="J2" s="100"/>
      <c r="K2" s="100"/>
      <c r="L2" s="100"/>
      <c r="M2" s="100"/>
      <c r="N2" s="101" t="s">
        <v>80</v>
      </c>
      <c r="O2" s="101"/>
    </row>
    <row r="3" spans="1:15" ht="15.75" customHeight="1" x14ac:dyDescent="0.25">
      <c r="A3" s="99"/>
      <c r="B3" s="100" t="s">
        <v>2</v>
      </c>
      <c r="C3" s="100"/>
      <c r="D3" s="100"/>
      <c r="E3" s="100"/>
      <c r="F3" s="100"/>
      <c r="G3" s="100"/>
      <c r="H3" s="100"/>
      <c r="I3" s="100"/>
      <c r="J3" s="100"/>
      <c r="K3" s="100"/>
      <c r="L3" s="100"/>
      <c r="M3" s="100"/>
      <c r="N3" s="101" t="s">
        <v>77</v>
      </c>
      <c r="O3" s="101"/>
    </row>
    <row r="4" spans="1:15" ht="16.5" customHeight="1" x14ac:dyDescent="0.25">
      <c r="A4" s="99"/>
      <c r="B4" s="100" t="s">
        <v>3</v>
      </c>
      <c r="C4" s="100"/>
      <c r="D4" s="100"/>
      <c r="E4" s="100"/>
      <c r="F4" s="100"/>
      <c r="G4" s="100"/>
      <c r="H4" s="100"/>
      <c r="I4" s="100"/>
      <c r="J4" s="100"/>
      <c r="K4" s="100"/>
      <c r="L4" s="100"/>
      <c r="M4" s="100"/>
      <c r="N4" s="101" t="s">
        <v>79</v>
      </c>
      <c r="O4" s="101"/>
    </row>
    <row r="5" spans="1:15" ht="15" customHeight="1" x14ac:dyDescent="0.25">
      <c r="A5" s="99"/>
      <c r="B5" s="100"/>
      <c r="C5" s="100"/>
      <c r="D5" s="100"/>
      <c r="E5" s="100"/>
      <c r="F5" s="100"/>
      <c r="G5" s="100"/>
      <c r="H5" s="100"/>
      <c r="I5" s="100"/>
      <c r="J5" s="100"/>
      <c r="K5" s="100"/>
      <c r="L5" s="100"/>
      <c r="M5" s="100"/>
      <c r="N5" s="101" t="s">
        <v>4</v>
      </c>
      <c r="O5" s="101"/>
    </row>
    <row r="7" spans="1:15" x14ac:dyDescent="0.25">
      <c r="A7" s="5" t="s">
        <v>5</v>
      </c>
    </row>
    <row r="8" spans="1:15" ht="9.9499999999999993" customHeight="1" x14ac:dyDescent="0.25">
      <c r="A8" s="6"/>
    </row>
    <row r="9" spans="1:15" ht="30" customHeight="1" x14ac:dyDescent="0.25">
      <c r="A9" s="85" t="s">
        <v>6</v>
      </c>
      <c r="B9" s="86"/>
      <c r="D9" s="91" t="s">
        <v>7</v>
      </c>
      <c r="E9" s="92"/>
      <c r="F9" s="81"/>
      <c r="G9" s="82"/>
      <c r="H9" s="82"/>
      <c r="I9" s="83"/>
      <c r="K9" s="91" t="s">
        <v>8</v>
      </c>
      <c r="L9" s="92"/>
      <c r="M9" s="97"/>
      <c r="N9" s="98"/>
    </row>
    <row r="10" spans="1:15" ht="8.25" customHeight="1" x14ac:dyDescent="0.25">
      <c r="A10" s="87"/>
      <c r="B10" s="88"/>
      <c r="C10" s="7"/>
      <c r="E10" s="8"/>
      <c r="F10" s="8"/>
      <c r="M10" s="8"/>
      <c r="N10" s="2"/>
    </row>
    <row r="11" spans="1:15" ht="30" customHeight="1" x14ac:dyDescent="0.25">
      <c r="A11" s="89"/>
      <c r="B11" s="90"/>
      <c r="D11" s="91" t="s">
        <v>9</v>
      </c>
      <c r="E11" s="92"/>
      <c r="F11" s="81"/>
      <c r="G11" s="82"/>
      <c r="H11" s="82"/>
      <c r="I11" s="83"/>
      <c r="K11" s="91" t="s">
        <v>10</v>
      </c>
      <c r="L11" s="92"/>
      <c r="M11" s="95"/>
      <c r="N11" s="96"/>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295.5" customHeight="1" x14ac:dyDescent="0.25">
      <c r="A14" s="27">
        <v>1</v>
      </c>
      <c r="B14" s="29" t="s">
        <v>81</v>
      </c>
      <c r="C14" s="13"/>
      <c r="D14" s="10">
        <v>2</v>
      </c>
      <c r="E14" s="14" t="s">
        <v>89</v>
      </c>
      <c r="F14" s="59"/>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204.75" customHeight="1" x14ac:dyDescent="0.25">
      <c r="A15" s="27">
        <v>2</v>
      </c>
      <c r="B15" s="29" t="s">
        <v>82</v>
      </c>
      <c r="C15" s="13"/>
      <c r="D15" s="10">
        <v>2</v>
      </c>
      <c r="E15" s="14" t="s">
        <v>89</v>
      </c>
      <c r="F15" s="59"/>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166.5" customHeight="1" x14ac:dyDescent="0.25">
      <c r="A16" s="27">
        <v>3</v>
      </c>
      <c r="B16" s="29" t="s">
        <v>83</v>
      </c>
      <c r="C16" s="13"/>
      <c r="D16" s="10">
        <v>2</v>
      </c>
      <c r="E16" s="14" t="s">
        <v>89</v>
      </c>
      <c r="F16" s="59"/>
      <c r="G16" s="12"/>
      <c r="H16" s="1">
        <f t="shared" ref="H16:H21" si="13">+ROUND(F16*G16,0)</f>
        <v>0</v>
      </c>
      <c r="I16" s="12"/>
      <c r="J16" s="1">
        <f t="shared" ref="J16:J21" si="14">ROUND(F16*I16,0)</f>
        <v>0</v>
      </c>
      <c r="K16" s="1">
        <f t="shared" ref="K16:K21" si="15">ROUND(F16+H16+J16,0)</f>
        <v>0</v>
      </c>
      <c r="L16" s="1">
        <f t="shared" ref="L16:L21" si="16">ROUND(F16*D16,0)</f>
        <v>0</v>
      </c>
      <c r="M16" s="1">
        <f t="shared" ref="M16:M21" si="17">ROUND(L16*G16,0)</f>
        <v>0</v>
      </c>
      <c r="N16" s="1">
        <f t="shared" ref="N16:N21" si="18">ROUND(L16*I16,0)</f>
        <v>0</v>
      </c>
      <c r="O16" s="28">
        <f t="shared" ref="O16:O21" si="19">ROUND(L16+N16+M16,0)</f>
        <v>0</v>
      </c>
    </row>
    <row r="17" spans="1:15" s="9" customFormat="1" ht="195" customHeight="1" x14ac:dyDescent="0.25">
      <c r="A17" s="27">
        <v>4</v>
      </c>
      <c r="B17" s="29" t="s">
        <v>84</v>
      </c>
      <c r="C17" s="13"/>
      <c r="D17" s="10">
        <v>2</v>
      </c>
      <c r="E17" s="14" t="s">
        <v>89</v>
      </c>
      <c r="F17" s="59"/>
      <c r="G17" s="12"/>
      <c r="H17" s="1">
        <f t="shared" si="13"/>
        <v>0</v>
      </c>
      <c r="I17" s="12"/>
      <c r="J17" s="1">
        <f t="shared" si="14"/>
        <v>0</v>
      </c>
      <c r="K17" s="1">
        <f t="shared" si="15"/>
        <v>0</v>
      </c>
      <c r="L17" s="1">
        <f t="shared" si="16"/>
        <v>0</v>
      </c>
      <c r="M17" s="1">
        <f t="shared" si="17"/>
        <v>0</v>
      </c>
      <c r="N17" s="1">
        <f t="shared" si="18"/>
        <v>0</v>
      </c>
      <c r="O17" s="28">
        <f t="shared" si="19"/>
        <v>0</v>
      </c>
    </row>
    <row r="18" spans="1:15" s="9" customFormat="1" ht="162.75" customHeight="1" x14ac:dyDescent="0.25">
      <c r="A18" s="27">
        <v>5</v>
      </c>
      <c r="B18" s="29" t="s">
        <v>85</v>
      </c>
      <c r="C18" s="13"/>
      <c r="D18" s="10">
        <v>2</v>
      </c>
      <c r="E18" s="14" t="s">
        <v>89</v>
      </c>
      <c r="F18" s="59"/>
      <c r="G18" s="12"/>
      <c r="H18" s="1">
        <f t="shared" si="13"/>
        <v>0</v>
      </c>
      <c r="I18" s="12"/>
      <c r="J18" s="1">
        <f t="shared" si="14"/>
        <v>0</v>
      </c>
      <c r="K18" s="1">
        <f t="shared" si="15"/>
        <v>0</v>
      </c>
      <c r="L18" s="1">
        <f t="shared" si="16"/>
        <v>0</v>
      </c>
      <c r="M18" s="1">
        <f t="shared" si="17"/>
        <v>0</v>
      </c>
      <c r="N18" s="1">
        <f t="shared" si="18"/>
        <v>0</v>
      </c>
      <c r="O18" s="28">
        <f t="shared" si="19"/>
        <v>0</v>
      </c>
    </row>
    <row r="19" spans="1:15" s="9" customFormat="1" ht="159.75" customHeight="1" x14ac:dyDescent="0.25">
      <c r="A19" s="27">
        <v>6</v>
      </c>
      <c r="B19" s="29" t="s">
        <v>86</v>
      </c>
      <c r="C19" s="13"/>
      <c r="D19" s="10">
        <v>2</v>
      </c>
      <c r="E19" s="14" t="s">
        <v>89</v>
      </c>
      <c r="F19" s="59"/>
      <c r="G19" s="12"/>
      <c r="H19" s="1">
        <f t="shared" si="13"/>
        <v>0</v>
      </c>
      <c r="I19" s="12"/>
      <c r="J19" s="1">
        <f t="shared" si="14"/>
        <v>0</v>
      </c>
      <c r="K19" s="1">
        <f t="shared" si="15"/>
        <v>0</v>
      </c>
      <c r="L19" s="1">
        <f t="shared" si="16"/>
        <v>0</v>
      </c>
      <c r="M19" s="1">
        <f t="shared" si="17"/>
        <v>0</v>
      </c>
      <c r="N19" s="1">
        <f t="shared" si="18"/>
        <v>0</v>
      </c>
      <c r="O19" s="28">
        <f t="shared" si="19"/>
        <v>0</v>
      </c>
    </row>
    <row r="20" spans="1:15" s="9" customFormat="1" ht="246.75" customHeight="1" x14ac:dyDescent="0.25">
      <c r="A20" s="27">
        <v>7</v>
      </c>
      <c r="B20" s="29" t="s">
        <v>87</v>
      </c>
      <c r="C20" s="13"/>
      <c r="D20" s="10">
        <v>2</v>
      </c>
      <c r="E20" s="14" t="s">
        <v>89</v>
      </c>
      <c r="F20" s="59"/>
      <c r="G20" s="12"/>
      <c r="H20" s="1">
        <f t="shared" si="13"/>
        <v>0</v>
      </c>
      <c r="I20" s="12"/>
      <c r="J20" s="1">
        <f t="shared" si="14"/>
        <v>0</v>
      </c>
      <c r="K20" s="1">
        <f t="shared" si="15"/>
        <v>0</v>
      </c>
      <c r="L20" s="1">
        <f t="shared" si="16"/>
        <v>0</v>
      </c>
      <c r="M20" s="1">
        <f t="shared" si="17"/>
        <v>0</v>
      </c>
      <c r="N20" s="1">
        <f t="shared" si="18"/>
        <v>0</v>
      </c>
      <c r="O20" s="28">
        <f t="shared" si="19"/>
        <v>0</v>
      </c>
    </row>
    <row r="21" spans="1:15" s="9" customFormat="1" ht="153.75" customHeight="1" thickBot="1" x14ac:dyDescent="0.3">
      <c r="A21" s="27">
        <v>8</v>
      </c>
      <c r="B21" s="29" t="s">
        <v>88</v>
      </c>
      <c r="C21" s="13"/>
      <c r="D21" s="10">
        <v>2</v>
      </c>
      <c r="E21" s="14" t="s">
        <v>89</v>
      </c>
      <c r="F21" s="59"/>
      <c r="G21" s="12"/>
      <c r="H21" s="1">
        <f t="shared" si="13"/>
        <v>0</v>
      </c>
      <c r="I21" s="12"/>
      <c r="J21" s="1">
        <f t="shared" si="14"/>
        <v>0</v>
      </c>
      <c r="K21" s="1">
        <f t="shared" si="15"/>
        <v>0</v>
      </c>
      <c r="L21" s="1">
        <f t="shared" si="16"/>
        <v>0</v>
      </c>
      <c r="M21" s="1">
        <f t="shared" si="17"/>
        <v>0</v>
      </c>
      <c r="N21" s="1">
        <f t="shared" si="18"/>
        <v>0</v>
      </c>
      <c r="O21" s="28">
        <f t="shared" si="19"/>
        <v>0</v>
      </c>
    </row>
    <row r="22" spans="1:15" s="9" customFormat="1" ht="42" customHeight="1" thickBot="1" x14ac:dyDescent="0.3">
      <c r="A22" s="93" t="s">
        <v>26</v>
      </c>
      <c r="B22" s="94"/>
      <c r="C22" s="94"/>
      <c r="D22" s="94"/>
      <c r="E22" s="94"/>
      <c r="F22" s="94"/>
      <c r="G22" s="94"/>
      <c r="H22" s="94"/>
      <c r="I22" s="94"/>
      <c r="J22" s="94"/>
      <c r="K22" s="94"/>
      <c r="L22" s="66" t="s">
        <v>27</v>
      </c>
      <c r="M22" s="67"/>
      <c r="N22" s="67"/>
      <c r="O22" s="37">
        <f>SUMIF(G:G,0%,L:L)+SUMIF(G:G,"",L:L)</f>
        <v>0</v>
      </c>
    </row>
    <row r="23" spans="1:15" s="9" customFormat="1" ht="39" customHeight="1" x14ac:dyDescent="0.25">
      <c r="A23" s="72" t="s">
        <v>78</v>
      </c>
      <c r="B23" s="73"/>
      <c r="C23" s="73"/>
      <c r="D23" s="73"/>
      <c r="E23" s="73"/>
      <c r="F23" s="73"/>
      <c r="G23" s="73"/>
      <c r="H23" s="73"/>
      <c r="I23" s="73"/>
      <c r="J23" s="73"/>
      <c r="K23" s="74"/>
      <c r="L23" s="64" t="s">
        <v>28</v>
      </c>
      <c r="M23" s="65"/>
      <c r="N23" s="65"/>
      <c r="O23" s="38">
        <f>SUMIF(G:G,5%,L:L)</f>
        <v>0</v>
      </c>
    </row>
    <row r="24" spans="1:15" s="9" customFormat="1" ht="30" customHeight="1" x14ac:dyDescent="0.25">
      <c r="A24" s="75"/>
      <c r="B24" s="76"/>
      <c r="C24" s="76"/>
      <c r="D24" s="76"/>
      <c r="E24" s="76"/>
      <c r="F24" s="76"/>
      <c r="G24" s="76"/>
      <c r="H24" s="76"/>
      <c r="I24" s="76"/>
      <c r="J24" s="76"/>
      <c r="K24" s="77"/>
      <c r="L24" s="64" t="s">
        <v>29</v>
      </c>
      <c r="M24" s="65"/>
      <c r="N24" s="65"/>
      <c r="O24" s="38">
        <f>SUMIF(G:G,19%,L:L)</f>
        <v>0</v>
      </c>
    </row>
    <row r="25" spans="1:15" s="9" customFormat="1" ht="30" customHeight="1" x14ac:dyDescent="0.25">
      <c r="A25" s="75"/>
      <c r="B25" s="76"/>
      <c r="C25" s="76"/>
      <c r="D25" s="76"/>
      <c r="E25" s="76"/>
      <c r="F25" s="76"/>
      <c r="G25" s="76"/>
      <c r="H25" s="76"/>
      <c r="I25" s="76"/>
      <c r="J25" s="76"/>
      <c r="K25" s="77"/>
      <c r="L25" s="62" t="s">
        <v>22</v>
      </c>
      <c r="M25" s="63"/>
      <c r="N25" s="63"/>
      <c r="O25" s="39">
        <f>SUM(O22:O24)</f>
        <v>0</v>
      </c>
    </row>
    <row r="26" spans="1:15" s="9" customFormat="1" ht="30" customHeight="1" x14ac:dyDescent="0.25">
      <c r="A26" s="75"/>
      <c r="B26" s="76"/>
      <c r="C26" s="76"/>
      <c r="D26" s="76"/>
      <c r="E26" s="76"/>
      <c r="F26" s="76"/>
      <c r="G26" s="76"/>
      <c r="H26" s="76"/>
      <c r="I26" s="76"/>
      <c r="J26" s="76"/>
      <c r="K26" s="77"/>
      <c r="L26" s="60" t="s">
        <v>30</v>
      </c>
      <c r="M26" s="61"/>
      <c r="N26" s="61"/>
      <c r="O26" s="40">
        <f>SUMIF(G:G,5%,M:M)</f>
        <v>0</v>
      </c>
    </row>
    <row r="27" spans="1:15" s="9" customFormat="1" ht="30" customHeight="1" x14ac:dyDescent="0.25">
      <c r="A27" s="75"/>
      <c r="B27" s="76"/>
      <c r="C27" s="76"/>
      <c r="D27" s="76"/>
      <c r="E27" s="76"/>
      <c r="F27" s="76"/>
      <c r="G27" s="76"/>
      <c r="H27" s="76"/>
      <c r="I27" s="76"/>
      <c r="J27" s="76"/>
      <c r="K27" s="77"/>
      <c r="L27" s="60" t="s">
        <v>31</v>
      </c>
      <c r="M27" s="61"/>
      <c r="N27" s="61"/>
      <c r="O27" s="40">
        <f>SUMIF(G:G,19%,M:M)</f>
        <v>0</v>
      </c>
    </row>
    <row r="28" spans="1:15" s="9" customFormat="1" ht="30" customHeight="1" x14ac:dyDescent="0.25">
      <c r="A28" s="75"/>
      <c r="B28" s="76"/>
      <c r="C28" s="76"/>
      <c r="D28" s="76"/>
      <c r="E28" s="76"/>
      <c r="F28" s="76"/>
      <c r="G28" s="76"/>
      <c r="H28" s="76"/>
      <c r="I28" s="76"/>
      <c r="J28" s="76"/>
      <c r="K28" s="77"/>
      <c r="L28" s="62" t="s">
        <v>32</v>
      </c>
      <c r="M28" s="63"/>
      <c r="N28" s="63"/>
      <c r="O28" s="39">
        <f>SUM(O26:O27)</f>
        <v>0</v>
      </c>
    </row>
    <row r="29" spans="1:15" s="9" customFormat="1" ht="30" customHeight="1" x14ac:dyDescent="0.25">
      <c r="A29" s="75"/>
      <c r="B29" s="76"/>
      <c r="C29" s="76"/>
      <c r="D29" s="76"/>
      <c r="E29" s="76"/>
      <c r="F29" s="76"/>
      <c r="G29" s="76"/>
      <c r="H29" s="76"/>
      <c r="I29" s="76"/>
      <c r="J29" s="76"/>
      <c r="K29" s="77"/>
      <c r="L29" s="64" t="s">
        <v>33</v>
      </c>
      <c r="M29" s="65"/>
      <c r="N29" s="65"/>
      <c r="O29" s="38">
        <f>SUMIF(I:I,8%,N:N)</f>
        <v>0</v>
      </c>
    </row>
    <row r="30" spans="1:15" s="9" customFormat="1" ht="37.5" customHeight="1" x14ac:dyDescent="0.25">
      <c r="A30" s="75"/>
      <c r="B30" s="76"/>
      <c r="C30" s="76"/>
      <c r="D30" s="76"/>
      <c r="E30" s="76"/>
      <c r="F30" s="76"/>
      <c r="G30" s="76"/>
      <c r="H30" s="76"/>
      <c r="I30" s="76"/>
      <c r="J30" s="76"/>
      <c r="K30" s="77"/>
      <c r="L30" s="70" t="s">
        <v>34</v>
      </c>
      <c r="M30" s="71"/>
      <c r="N30" s="71"/>
      <c r="O30" s="39">
        <f>SUM(O29)</f>
        <v>0</v>
      </c>
    </row>
    <row r="31" spans="1:15" s="9" customFormat="1" ht="32.25" customHeight="1" thickBot="1" x14ac:dyDescent="0.3">
      <c r="A31" s="78"/>
      <c r="B31" s="79"/>
      <c r="C31" s="79"/>
      <c r="D31" s="79"/>
      <c r="E31" s="79"/>
      <c r="F31" s="79"/>
      <c r="G31" s="79"/>
      <c r="H31" s="79"/>
      <c r="I31" s="79"/>
      <c r="J31" s="79"/>
      <c r="K31" s="80"/>
      <c r="L31" s="68" t="s">
        <v>35</v>
      </c>
      <c r="M31" s="69"/>
      <c r="N31" s="69"/>
      <c r="O31" s="41">
        <f>+O25+O28+O30</f>
        <v>0</v>
      </c>
    </row>
    <row r="33" spans="1:17" ht="50.1" customHeight="1" thickBot="1" x14ac:dyDescent="0.3">
      <c r="B33" s="84"/>
      <c r="C33" s="84"/>
    </row>
    <row r="34" spans="1:17" x14ac:dyDescent="0.25">
      <c r="B34" s="105" t="s">
        <v>36</v>
      </c>
      <c r="C34" s="105"/>
    </row>
    <row r="35" spans="1:17" ht="15" customHeight="1" x14ac:dyDescent="0.25">
      <c r="M35" s="43"/>
      <c r="N35" s="44"/>
      <c r="O35" s="45"/>
    </row>
    <row r="36" spans="1:17" ht="15.75" customHeight="1" x14ac:dyDescent="0.25">
      <c r="M36" s="43"/>
      <c r="N36" s="44"/>
      <c r="O36" s="45"/>
    </row>
    <row r="37" spans="1:17" ht="15" customHeight="1" x14ac:dyDescent="0.25">
      <c r="A37" s="11" t="s">
        <v>37</v>
      </c>
      <c r="M37" s="43"/>
      <c r="N37" s="44"/>
      <c r="O37" s="45"/>
    </row>
    <row r="38" spans="1:17" x14ac:dyDescent="0.25">
      <c r="A38" s="104" t="s">
        <v>38</v>
      </c>
      <c r="B38" s="104"/>
      <c r="C38" s="104"/>
      <c r="D38" s="104"/>
      <c r="E38" s="104"/>
      <c r="F38" s="104"/>
      <c r="G38" s="104"/>
      <c r="H38" s="104"/>
      <c r="I38" s="104"/>
      <c r="J38" s="104"/>
      <c r="K38" s="104"/>
      <c r="L38" s="104"/>
      <c r="M38" s="104"/>
      <c r="N38" s="104"/>
      <c r="O38" s="104"/>
      <c r="P38" s="2"/>
      <c r="Q38" s="2"/>
    </row>
    <row r="39" spans="1:17" ht="15" customHeight="1" x14ac:dyDescent="0.25">
      <c r="A39" s="103" t="s">
        <v>39</v>
      </c>
      <c r="B39" s="103"/>
      <c r="C39" s="103"/>
      <c r="D39" s="103"/>
      <c r="E39" s="103"/>
      <c r="F39" s="103"/>
      <c r="G39" s="103"/>
      <c r="H39" s="103"/>
      <c r="I39" s="103"/>
      <c r="J39" s="103"/>
      <c r="K39" s="103"/>
      <c r="L39" s="103"/>
      <c r="M39" s="103"/>
      <c r="N39" s="103"/>
      <c r="O39" s="103"/>
      <c r="P39" s="42"/>
      <c r="Q39" s="42"/>
    </row>
    <row r="40" spans="1:17" x14ac:dyDescent="0.25">
      <c r="A40" s="102" t="s">
        <v>40</v>
      </c>
      <c r="B40" s="102"/>
      <c r="C40" s="102"/>
      <c r="D40" s="102"/>
      <c r="E40" s="102"/>
      <c r="F40" s="102"/>
      <c r="G40" s="102"/>
      <c r="H40" s="102"/>
      <c r="I40" s="102"/>
      <c r="J40" s="102"/>
      <c r="K40" s="102"/>
      <c r="L40" s="102"/>
      <c r="M40" s="102"/>
      <c r="N40" s="102"/>
      <c r="O40" s="102"/>
      <c r="P40" s="5"/>
      <c r="Q40" s="5"/>
    </row>
    <row r="41" spans="1:17" x14ac:dyDescent="0.25">
      <c r="A41" s="102" t="s">
        <v>41</v>
      </c>
      <c r="B41" s="102"/>
      <c r="C41" s="102"/>
      <c r="D41" s="102"/>
      <c r="E41" s="102"/>
      <c r="F41" s="102"/>
      <c r="G41" s="102"/>
      <c r="H41" s="102"/>
      <c r="I41" s="102"/>
      <c r="J41" s="102"/>
      <c r="K41" s="102"/>
      <c r="L41" s="102"/>
      <c r="M41" s="102"/>
      <c r="N41" s="102"/>
      <c r="O41" s="102"/>
      <c r="P41" s="5"/>
      <c r="Q41" s="5"/>
    </row>
    <row r="42" spans="1:17" x14ac:dyDescent="0.25">
      <c r="K42" s="2"/>
      <c r="L42" s="2"/>
      <c r="M42" s="2"/>
      <c r="N42" s="2"/>
    </row>
    <row r="84" spans="11:15" s="2" customFormat="1" x14ac:dyDescent="0.25">
      <c r="K84" s="4"/>
      <c r="L84" s="4"/>
      <c r="M84" s="4"/>
      <c r="N84" s="4"/>
      <c r="O84" s="4"/>
    </row>
    <row r="85" spans="11:15" s="2" customFormat="1" x14ac:dyDescent="0.25">
      <c r="K85" s="4"/>
      <c r="L85" s="4"/>
      <c r="M85" s="4"/>
      <c r="N85" s="4"/>
      <c r="O85" s="4"/>
    </row>
    <row r="86" spans="11:15" s="2" customFormat="1" x14ac:dyDescent="0.25">
      <c r="K86" s="4"/>
      <c r="L86" s="4"/>
      <c r="M86" s="4"/>
      <c r="N86" s="4"/>
      <c r="O86" s="4"/>
    </row>
    <row r="87" spans="11:15" s="2" customFormat="1" x14ac:dyDescent="0.25">
      <c r="K87" s="4"/>
      <c r="L87" s="4"/>
      <c r="M87" s="4"/>
      <c r="N87" s="4"/>
      <c r="O87" s="4"/>
    </row>
  </sheetData>
  <sheetProtection algorithmName="SHA-512" hashValue="KYjz3ynHEOKqc7zfp4JidW0RueQbLejUFhZR+Bn1+0BeWPiA5a4MWoVava8FfAjtduzs8Y5XE10jB6j7n5SGyw==" saltValue="J9RaAPQYhb7nlV7EKwMJMQ==" spinCount="100000" sheet="1" scenarios="1" selectLockedCells="1"/>
  <mergeCells count="35">
    <mergeCell ref="A41:O41"/>
    <mergeCell ref="A40:O40"/>
    <mergeCell ref="A39:O39"/>
    <mergeCell ref="A38:O38"/>
    <mergeCell ref="B34:C34"/>
    <mergeCell ref="A2:A5"/>
    <mergeCell ref="B2:M2"/>
    <mergeCell ref="N2:O2"/>
    <mergeCell ref="B3:M3"/>
    <mergeCell ref="N3:O3"/>
    <mergeCell ref="B4:M5"/>
    <mergeCell ref="N4:O4"/>
    <mergeCell ref="N5:O5"/>
    <mergeCell ref="M11:N11"/>
    <mergeCell ref="M9:N9"/>
    <mergeCell ref="K9:L9"/>
    <mergeCell ref="K11:L11"/>
    <mergeCell ref="F11:I11"/>
    <mergeCell ref="A23:K31"/>
    <mergeCell ref="F9:I9"/>
    <mergeCell ref="B33:C33"/>
    <mergeCell ref="A9:B11"/>
    <mergeCell ref="D9:E9"/>
    <mergeCell ref="D11:E11"/>
    <mergeCell ref="A22:K22"/>
    <mergeCell ref="L31:N31"/>
    <mergeCell ref="L30:N30"/>
    <mergeCell ref="L29:N29"/>
    <mergeCell ref="L28:N28"/>
    <mergeCell ref="L27:N27"/>
    <mergeCell ref="L26:N26"/>
    <mergeCell ref="L25:N25"/>
    <mergeCell ref="L24:N24"/>
    <mergeCell ref="L23:N23"/>
    <mergeCell ref="L22:N22"/>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F21" xr:uid="{00000000-0002-0000-0000-000002000000}">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G14:G21</xm:sqref>
        </x14:dataValidation>
        <x14:dataValidation type="list" allowBlank="1" showInputMessage="1" showErrorMessage="1" xr:uid="{00000000-0002-0000-0000-000008000000}">
          <x14:formula1>
            <xm:f>Cálculos!$F$7:$F$8</xm:f>
          </x14:formula1>
          <xm:sqref>I14:I21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7"/>
      <c r="C2" s="107"/>
      <c r="D2" s="116" t="s">
        <v>0</v>
      </c>
      <c r="E2" s="118"/>
      <c r="F2" s="118"/>
      <c r="G2" s="118"/>
      <c r="H2" s="117"/>
      <c r="I2" s="116" t="s">
        <v>1</v>
      </c>
      <c r="J2" s="117"/>
      <c r="K2" s="57"/>
    </row>
    <row r="3" spans="2:11" ht="15" customHeight="1" x14ac:dyDescent="0.25">
      <c r="B3" s="107"/>
      <c r="C3" s="107"/>
      <c r="D3" s="116" t="s">
        <v>2</v>
      </c>
      <c r="E3" s="118"/>
      <c r="F3" s="118"/>
      <c r="G3" s="118"/>
      <c r="H3" s="117"/>
      <c r="I3" s="116" t="s">
        <v>77</v>
      </c>
      <c r="J3" s="117"/>
      <c r="K3" s="56"/>
    </row>
    <row r="4" spans="2:11" ht="15" customHeight="1" x14ac:dyDescent="0.25">
      <c r="B4" s="107"/>
      <c r="C4" s="107"/>
      <c r="D4" s="119" t="s">
        <v>3</v>
      </c>
      <c r="E4" s="120"/>
      <c r="F4" s="120"/>
      <c r="G4" s="120"/>
      <c r="H4" s="121"/>
      <c r="I4" s="116" t="s">
        <v>79</v>
      </c>
      <c r="J4" s="117"/>
      <c r="K4" s="56"/>
    </row>
    <row r="5" spans="2:11" ht="15" customHeight="1" x14ac:dyDescent="0.25">
      <c r="B5" s="107"/>
      <c r="C5" s="107"/>
      <c r="D5" s="122"/>
      <c r="E5" s="123"/>
      <c r="F5" s="123"/>
      <c r="G5" s="123"/>
      <c r="H5" s="124"/>
      <c r="I5" s="116" t="s">
        <v>47</v>
      </c>
      <c r="J5" s="117"/>
      <c r="K5" s="56"/>
    </row>
    <row r="6" spans="2:11" x14ac:dyDescent="0.25">
      <c r="K6" s="48"/>
    </row>
    <row r="7" spans="2:11" ht="15.75" customHeight="1" x14ac:dyDescent="0.25">
      <c r="B7" s="111" t="s">
        <v>48</v>
      </c>
      <c r="C7" s="111"/>
      <c r="D7" s="111"/>
      <c r="E7" s="111"/>
      <c r="F7" s="111"/>
      <c r="G7" s="111"/>
      <c r="H7" s="111"/>
      <c r="I7" s="111"/>
      <c r="J7" s="111"/>
      <c r="K7" s="53"/>
    </row>
    <row r="8" spans="2:11" ht="15.75" customHeight="1" x14ac:dyDescent="0.25">
      <c r="B8" s="106" t="s">
        <v>49</v>
      </c>
      <c r="C8" s="106" t="s">
        <v>50</v>
      </c>
      <c r="D8" s="106"/>
      <c r="E8" s="106"/>
      <c r="F8" s="106"/>
      <c r="G8" s="111" t="s">
        <v>51</v>
      </c>
      <c r="H8" s="111"/>
      <c r="I8" s="111"/>
      <c r="J8" s="111"/>
      <c r="K8" s="53"/>
    </row>
    <row r="9" spans="2:11" ht="15.75" customHeight="1" x14ac:dyDescent="0.25">
      <c r="B9" s="106"/>
      <c r="C9" s="52" t="s">
        <v>52</v>
      </c>
      <c r="D9" s="52" t="s">
        <v>53</v>
      </c>
      <c r="E9" s="106" t="s">
        <v>54</v>
      </c>
      <c r="F9" s="106"/>
      <c r="G9" s="111"/>
      <c r="H9" s="111"/>
      <c r="I9" s="111"/>
      <c r="J9" s="111"/>
      <c r="K9" s="53"/>
    </row>
    <row r="10" spans="2:11" ht="15.75" customHeight="1" x14ac:dyDescent="0.25">
      <c r="B10" s="50">
        <v>1</v>
      </c>
      <c r="C10" s="50">
        <v>2021</v>
      </c>
      <c r="D10" s="50">
        <v>5</v>
      </c>
      <c r="E10" s="125">
        <v>24</v>
      </c>
      <c r="F10" s="125"/>
      <c r="G10" s="114" t="s">
        <v>55</v>
      </c>
      <c r="H10" s="114"/>
      <c r="I10" s="114"/>
      <c r="J10" s="114"/>
      <c r="K10" s="55"/>
    </row>
    <row r="11" spans="2:11" ht="57.75" customHeight="1" x14ac:dyDescent="0.25">
      <c r="B11" s="50">
        <v>2</v>
      </c>
      <c r="C11" s="50">
        <v>2022</v>
      </c>
      <c r="D11" s="50">
        <v>5</v>
      </c>
      <c r="E11" s="112">
        <v>31</v>
      </c>
      <c r="F11" s="113"/>
      <c r="G11" s="108" t="s">
        <v>56</v>
      </c>
      <c r="H11" s="109"/>
      <c r="I11" s="109"/>
      <c r="J11" s="110"/>
      <c r="K11" s="55"/>
    </row>
    <row r="12" spans="2:11" ht="82.5" customHeight="1" x14ac:dyDescent="0.25">
      <c r="B12" s="50">
        <v>3</v>
      </c>
      <c r="C12" s="50">
        <v>2022</v>
      </c>
      <c r="D12" s="50">
        <v>7</v>
      </c>
      <c r="E12" s="112">
        <v>27</v>
      </c>
      <c r="F12" s="113"/>
      <c r="G12" s="108" t="s">
        <v>57</v>
      </c>
      <c r="H12" s="109"/>
      <c r="I12" s="109"/>
      <c r="J12" s="110"/>
      <c r="K12" s="55"/>
    </row>
    <row r="13" spans="2:11" ht="100.5" customHeight="1" x14ac:dyDescent="0.25">
      <c r="B13" s="50">
        <v>4</v>
      </c>
      <c r="C13" s="50">
        <v>2023</v>
      </c>
      <c r="D13" s="50">
        <v>11</v>
      </c>
      <c r="E13" s="112">
        <v>30</v>
      </c>
      <c r="F13" s="113"/>
      <c r="G13" s="108" t="s">
        <v>72</v>
      </c>
      <c r="H13" s="109"/>
      <c r="I13" s="109"/>
      <c r="J13" s="110"/>
      <c r="K13" s="55"/>
    </row>
    <row r="14" spans="2:11" ht="70.5" customHeight="1" x14ac:dyDescent="0.25">
      <c r="B14" s="50">
        <v>5</v>
      </c>
      <c r="C14" s="50">
        <v>2024</v>
      </c>
      <c r="D14" s="58" t="s">
        <v>71</v>
      </c>
      <c r="E14" s="112">
        <v>27</v>
      </c>
      <c r="F14" s="113"/>
      <c r="G14" s="108" t="s">
        <v>73</v>
      </c>
      <c r="H14" s="109"/>
      <c r="I14" s="109"/>
      <c r="J14" s="110"/>
      <c r="K14" s="55"/>
    </row>
    <row r="15" spans="2:11" ht="76.5" customHeight="1" x14ac:dyDescent="0.25">
      <c r="B15" s="50">
        <v>6</v>
      </c>
      <c r="C15" s="50">
        <v>2024</v>
      </c>
      <c r="D15" s="58" t="s">
        <v>74</v>
      </c>
      <c r="E15" s="112"/>
      <c r="F15" s="113"/>
      <c r="G15" s="108" t="s">
        <v>76</v>
      </c>
      <c r="H15" s="109"/>
      <c r="I15" s="109"/>
      <c r="J15" s="110"/>
      <c r="K15" s="55"/>
    </row>
    <row r="16" spans="2:11" ht="15.75" customHeight="1" x14ac:dyDescent="0.25">
      <c r="B16" s="106" t="s">
        <v>58</v>
      </c>
      <c r="C16" s="106"/>
      <c r="D16" s="106"/>
      <c r="E16" s="106"/>
      <c r="F16" s="106"/>
      <c r="G16" s="106"/>
      <c r="H16" s="106"/>
      <c r="I16" s="106"/>
      <c r="J16" s="106"/>
      <c r="K16" s="51"/>
    </row>
    <row r="17" spans="2:11" x14ac:dyDescent="0.25">
      <c r="B17" s="106" t="s">
        <v>59</v>
      </c>
      <c r="C17" s="106"/>
      <c r="D17" s="106"/>
      <c r="E17" s="106"/>
      <c r="F17" s="106" t="s">
        <v>60</v>
      </c>
      <c r="G17" s="106"/>
      <c r="H17" s="106"/>
      <c r="I17" s="106"/>
      <c r="J17" s="106"/>
      <c r="K17" s="51"/>
    </row>
    <row r="18" spans="2:11" ht="15.75" customHeight="1" x14ac:dyDescent="0.25">
      <c r="B18" s="125" t="s">
        <v>61</v>
      </c>
      <c r="C18" s="125"/>
      <c r="D18" s="125"/>
      <c r="E18" s="125"/>
      <c r="F18" s="125" t="s">
        <v>75</v>
      </c>
      <c r="G18" s="125"/>
      <c r="H18" s="125"/>
      <c r="I18" s="125"/>
      <c r="J18" s="125"/>
      <c r="K18" s="49"/>
    </row>
    <row r="19" spans="2:11" x14ac:dyDescent="0.25">
      <c r="B19" s="106" t="s">
        <v>62</v>
      </c>
      <c r="C19" s="106"/>
      <c r="D19" s="106"/>
      <c r="E19" s="106"/>
      <c r="F19" s="106"/>
      <c r="G19" s="106"/>
      <c r="H19" s="106"/>
      <c r="I19" s="106"/>
      <c r="J19" s="106"/>
      <c r="K19" s="51"/>
    </row>
    <row r="20" spans="2:11" x14ac:dyDescent="0.25">
      <c r="B20" s="106" t="s">
        <v>59</v>
      </c>
      <c r="C20" s="106"/>
      <c r="D20" s="106"/>
      <c r="E20" s="106"/>
      <c r="F20" s="106" t="s">
        <v>60</v>
      </c>
      <c r="G20" s="106"/>
      <c r="H20" s="106"/>
      <c r="I20" s="106"/>
      <c r="J20" s="106"/>
      <c r="K20" s="51"/>
    </row>
    <row r="21" spans="2:11" ht="15.75" customHeight="1" x14ac:dyDescent="0.25">
      <c r="B21" s="127" t="s">
        <v>63</v>
      </c>
      <c r="C21" s="127"/>
      <c r="D21" s="127"/>
      <c r="E21" s="127"/>
      <c r="F21" s="127" t="s">
        <v>64</v>
      </c>
      <c r="G21" s="127"/>
      <c r="H21" s="127"/>
      <c r="I21" s="127"/>
      <c r="J21" s="127"/>
      <c r="K21" s="54"/>
    </row>
    <row r="22" spans="2:11" ht="15.75" customHeight="1" x14ac:dyDescent="0.25">
      <c r="B22" s="111" t="s">
        <v>65</v>
      </c>
      <c r="C22" s="111"/>
      <c r="D22" s="111"/>
      <c r="E22" s="111"/>
      <c r="F22" s="111"/>
      <c r="G22" s="111"/>
      <c r="H22" s="111"/>
      <c r="I22" s="111"/>
      <c r="J22" s="111"/>
      <c r="K22" s="53"/>
    </row>
    <row r="23" spans="2:11" x14ac:dyDescent="0.25">
      <c r="B23" s="106" t="s">
        <v>59</v>
      </c>
      <c r="C23" s="106"/>
      <c r="D23" s="106"/>
      <c r="E23" s="106" t="s">
        <v>60</v>
      </c>
      <c r="F23" s="106"/>
      <c r="G23" s="106"/>
      <c r="H23" s="106" t="s">
        <v>66</v>
      </c>
      <c r="I23" s="106"/>
      <c r="J23" s="106"/>
      <c r="K23" s="51"/>
    </row>
    <row r="24" spans="2:11" x14ac:dyDescent="0.25">
      <c r="B24" s="106"/>
      <c r="C24" s="106"/>
      <c r="D24" s="106"/>
      <c r="E24" s="106"/>
      <c r="F24" s="106"/>
      <c r="G24" s="106"/>
      <c r="H24" s="52" t="s">
        <v>52</v>
      </c>
      <c r="I24" s="52" t="s">
        <v>53</v>
      </c>
      <c r="J24" s="52" t="s">
        <v>54</v>
      </c>
      <c r="K24" s="51"/>
    </row>
    <row r="25" spans="2:11" x14ac:dyDescent="0.25">
      <c r="B25" s="125" t="s">
        <v>67</v>
      </c>
      <c r="C25" s="125"/>
      <c r="D25" s="125"/>
      <c r="E25" s="127" t="s">
        <v>68</v>
      </c>
      <c r="F25" s="127"/>
      <c r="G25" s="127"/>
      <c r="H25" s="50">
        <v>2024</v>
      </c>
      <c r="I25" s="58" t="s">
        <v>74</v>
      </c>
      <c r="J25" s="50"/>
      <c r="K25" s="49"/>
    </row>
    <row r="26" spans="2:11" x14ac:dyDescent="0.25">
      <c r="K26" s="48"/>
    </row>
    <row r="27" spans="2:11" ht="56.25" customHeight="1" x14ac:dyDescent="0.25">
      <c r="B27" s="48"/>
      <c r="C27" s="126" t="s">
        <v>69</v>
      </c>
      <c r="D27" s="126"/>
      <c r="E27" s="126"/>
      <c r="F27" s="126"/>
      <c r="G27" s="126"/>
      <c r="H27" s="126"/>
      <c r="I27" s="126"/>
      <c r="K27" s="48"/>
    </row>
    <row r="28" spans="2:11" ht="16.5" customHeight="1" x14ac:dyDescent="0.25">
      <c r="E28" s="115" t="s">
        <v>70</v>
      </c>
      <c r="F28" s="115"/>
      <c r="G28" s="115"/>
      <c r="H28" s="115"/>
      <c r="I28" s="115"/>
      <c r="J28" s="115"/>
      <c r="K28" s="47"/>
    </row>
    <row r="29" spans="2:11" x14ac:dyDescent="0.25">
      <c r="B29" s="48"/>
      <c r="C29" s="48"/>
      <c r="D29" s="48"/>
      <c r="E29" s="115"/>
      <c r="F29" s="115"/>
      <c r="G29" s="115"/>
      <c r="H29" s="115"/>
      <c r="I29" s="115"/>
      <c r="J29" s="115"/>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GIOVANA ASTRID MOLINA RIVERA</cp:lastModifiedBy>
  <cp:revision/>
  <cp:lastPrinted>2024-07-22T22:04:40Z</cp:lastPrinted>
  <dcterms:created xsi:type="dcterms:W3CDTF">2017-04-28T13:22:52Z</dcterms:created>
  <dcterms:modified xsi:type="dcterms:W3CDTF">2025-01-30T20:17:23Z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