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0 DE 2025/DOCUMENTOS DE PUBLICACIÓN CONTRATACIÓN DIRECTA/"/>
    </mc:Choice>
  </mc:AlternateContent>
  <xr:revisionPtr revIDLastSave="46" documentId="8_{4504AC58-6D76-4FF0-B125-0DD75D65EAC4}" xr6:coauthVersionLast="47" xr6:coauthVersionMax="47" xr10:uidLastSave="{F15671A9-88E5-4767-8832-9153D145FA7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5" i="7"/>
  <c r="J15" i="7"/>
  <c r="L15" i="7"/>
  <c r="M15" i="7" s="1"/>
  <c r="O22" i="7" s="1"/>
  <c r="O20" i="7"/>
  <c r="O19" i="7"/>
  <c r="L14" i="7"/>
  <c r="M14" i="7" s="1"/>
  <c r="O23" i="7" s="1"/>
  <c r="J14" i="7"/>
  <c r="H14" i="7"/>
  <c r="N17" i="7" l="1"/>
  <c r="O17" i="7" s="1"/>
  <c r="K17" i="7"/>
  <c r="K15" i="7"/>
  <c r="K16" i="7"/>
  <c r="N16" i="7"/>
  <c r="O16" i="7" s="1"/>
  <c r="N15" i="7"/>
  <c r="O15" i="7" s="1"/>
  <c r="O18" i="7"/>
  <c r="O21" i="7" s="1"/>
  <c r="K14" i="7"/>
  <c r="O24" i="7"/>
  <c r="N14" i="7"/>
  <c r="O14" i="7" s="1"/>
  <c r="O25" i="7" l="1"/>
  <c r="O26" i="7" s="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<sst xmlns="http://schemas.openxmlformats.org/spreadsheetml/2006/main" count="104" uniqueCount="86">
  <si>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</si>
  <si>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</si>
  <si>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</si>
  <si>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</si>
  <si>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</si>
  <si>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</si>
  <si>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</si>
  <si>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</si>
  <si>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</si>
  <si>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</si>
  <si>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</si>
  <si>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</si>
  <si>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</si>
  <si>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</si>
  <si>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</si>
  <si>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</si>
  <si>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</si>
  <si>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</si>
  <si>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</si>
  <si>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</si>
  <si>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</si>
  <si>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</si>
  <si>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</si>
  <si>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</si>
  <si>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</si>
  <si>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</si>
  <si>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</si>
  <si>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</si>
  <si>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</si>
  <si>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</si>
  <si>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</si>
  <si>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</si>
  <si>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</si>
  <si>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</si>
  <si>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</si>
  <si>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</si>
  <si>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</si>
  <si>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</si>
  <si>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</si>
  <si>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</si>
  <si>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</si>
  <si>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</si>
  <si>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</si>
  <si>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</si>
  <si>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</si>
  <si>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</si>
  <si>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</si>
  <si>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</si>
  <si>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</si>
  <si>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</si>
  <si>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</si>
  <si>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</si>
  <si>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</si>
  <si>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</si>
  <si>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</si>
  <si>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</si>
  <si>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</si>
  <si>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</si>
  <si>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</si>
  <si>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</si>
  <si>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</si>
  <si>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</si>
  <si>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</si>
  <si>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</si>
  <si>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</si>
  <si>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</si>
  <si>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</si>
  <si>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</si>
  <si>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</si>
  <si>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</si>
  <si>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</si>
  <si>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</si>
  <si>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</si>
  <si>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</si>
  <si>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</si>
  <si>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</si>
  <si>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</si>
  <si>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</si>
  <si>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</si>
  <si>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</si>
  <si>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</si>
  <si>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impresión de ESCARAPELAS:TAMAÑO: 8*11 cmEn papel earth pact con gramaje de 115 g; con diseño de logos de ula unviersidad de cundianmarca, la direccion deinvestigacion y lugar para indicar sus datos personales. Cinta de colgar contramarcada con logos de la Universidad de Cundinamarca y abrazadera de plástico. De acuerdo con diseño entregado por la universidad de Cundinamarca.</t>
  </si>
  <si>
    <t>Servicio de impresión de PENDON PUBLICITARIO TAMAÑO: 6*2 m (orientacion horizontal) Impreso en lona banner con color y diseño e informacion entregada por la oficina de comunicaciones de la unviersdiad de Cundinamarca</t>
  </si>
  <si>
    <t>Servicio de impresión de  PENDON TIPO ARAÑA TAMAÑO 2*1 m Impreso en lona banner Con color y con diseño e información entregada por la oficina de comunicaciones de la universidad de Cundinamarca</t>
  </si>
  <si>
    <t>Servicio de impresión de Logo institucional de la Universidad de cundinamarca y logo de la direccion de investigación en libreta argollada en cartón reciclable. Taco de 70 hojas rayadas; taco de notas autoadhesivos y set de 5 sticker de colores de tiras alargadas, Servicio de impresión en Tampografía Medidas de la libreta 13.5 X 19 cm. Los logos de la Universidad de Cundinamarca y de la dirección de investigación se encontrarán en la parte superior de la libreta. El servicio de impresión en conjunto con las libretas debe incluir bolígrafo con los logos institucionales y las siguientes características: Largo 14.4 cm, material: Reciclable Impresión en tampografía: Área de impresión: Cuerpo lateral: 70 X 7 mm - Color de tinta: Negro.Siguiendo el diseño en el anexo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</si>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</sst>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9.75" customHeight="1" x14ac:dyDescent="0.25">
      <c r="A14" s="27">
        <v>1</v>
      </c>
      <c r="B14" s="127" t="s">
        <v>81</v>
      </c>
      <c r="C14" s="13"/>
      <c r="D14" s="10">
        <v>500</v>
      </c>
      <c r="E14" s="14" t="s">
        <v>85</v>
      </c>
      <c r="F14" s="58"/>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9" customHeight="1" x14ac:dyDescent="0.25">
      <c r="A15" s="27">
        <v>2</v>
      </c>
      <c r="B15" s="127" t="s">
        <v>82</v>
      </c>
      <c r="C15" s="13"/>
      <c r="D15" s="10">
        <v>2</v>
      </c>
      <c r="E15" s="14" t="s">
        <v>85</v>
      </c>
      <c r="F15" s="58"/>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85.5" customHeight="1" x14ac:dyDescent="0.25">
      <c r="A16" s="27">
        <v>3</v>
      </c>
      <c r="B16" s="127" t="s">
        <v>83</v>
      </c>
      <c r="C16" s="13"/>
      <c r="D16" s="10">
        <v>10</v>
      </c>
      <c r="E16" s="14" t="s">
        <v>85</v>
      </c>
      <c r="F16" s="58"/>
      <c r="G16" s="12">
        <v>0</v>
      </c>
      <c r="H16" s="1">
        <f t="shared" ref="H16:H17" si="13">+ROUND(F16*G16,0)</f>
        <v>0</v>
      </c>
      <c r="I16" s="12">
        <v>0</v>
      </c>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234.75" customHeight="1" thickBot="1" x14ac:dyDescent="0.3">
      <c r="A17" s="27">
        <v>4</v>
      </c>
      <c r="B17" s="127" t="s">
        <v>84</v>
      </c>
      <c r="C17" s="13"/>
      <c r="D17" s="10">
        <v>1200</v>
      </c>
      <c r="E17" s="14" t="s">
        <v>85</v>
      </c>
      <c r="F17" s="58"/>
      <c r="G17" s="12">
        <v>0</v>
      </c>
      <c r="H17" s="1">
        <f t="shared" si="13"/>
        <v>0</v>
      </c>
      <c r="I17" s="12">
        <v>0</v>
      </c>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1" t="s">
        <v>26</v>
      </c>
      <c r="B18" s="92"/>
      <c r="C18" s="92"/>
      <c r="D18" s="92"/>
      <c r="E18" s="92"/>
      <c r="F18" s="92"/>
      <c r="G18" s="92"/>
      <c r="H18" s="92"/>
      <c r="I18" s="92"/>
      <c r="J18" s="92"/>
      <c r="K18" s="92"/>
      <c r="L18" s="103" t="s">
        <v>27</v>
      </c>
      <c r="M18" s="104"/>
      <c r="N18" s="104"/>
      <c r="O18" s="36">
        <f>SUMIF(G:G,0%,L:L)+SUMIF(G:G,"",L:L)</f>
        <v>0</v>
      </c>
    </row>
    <row r="19" spans="1:15" s="9" customFormat="1" ht="39" customHeight="1" x14ac:dyDescent="0.25">
      <c r="A19" s="75" t="s">
        <v>78</v>
      </c>
      <c r="B19" s="76"/>
      <c r="C19" s="76"/>
      <c r="D19" s="76"/>
      <c r="E19" s="76"/>
      <c r="F19" s="76"/>
      <c r="G19" s="76"/>
      <c r="H19" s="76"/>
      <c r="I19" s="76"/>
      <c r="J19" s="76"/>
      <c r="K19" s="77"/>
      <c r="L19" s="97" t="s">
        <v>28</v>
      </c>
      <c r="M19" s="98"/>
      <c r="N19" s="98"/>
      <c r="O19" s="37">
        <f>SUMIF(G:G,5%,L:L)</f>
        <v>0</v>
      </c>
    </row>
    <row r="20" spans="1:15" s="9" customFormat="1" ht="30" customHeight="1" x14ac:dyDescent="0.25">
      <c r="A20" s="78"/>
      <c r="B20" s="79"/>
      <c r="C20" s="79"/>
      <c r="D20" s="79"/>
      <c r="E20" s="79"/>
      <c r="F20" s="79"/>
      <c r="G20" s="79"/>
      <c r="H20" s="79"/>
      <c r="I20" s="79"/>
      <c r="J20" s="79"/>
      <c r="K20" s="80"/>
      <c r="L20" s="97" t="s">
        <v>29</v>
      </c>
      <c r="M20" s="98"/>
      <c r="N20" s="98"/>
      <c r="O20" s="37">
        <f>SUMIF(G:G,19%,L:L)</f>
        <v>0</v>
      </c>
    </row>
    <row r="21" spans="1:15" s="9" customFormat="1" ht="30" customHeight="1" x14ac:dyDescent="0.25">
      <c r="A21" s="78"/>
      <c r="B21" s="79"/>
      <c r="C21" s="79"/>
      <c r="D21" s="79"/>
      <c r="E21" s="79"/>
      <c r="F21" s="79"/>
      <c r="G21" s="79"/>
      <c r="H21" s="79"/>
      <c r="I21" s="79"/>
      <c r="J21" s="79"/>
      <c r="K21" s="80"/>
      <c r="L21" s="99" t="s">
        <v>22</v>
      </c>
      <c r="M21" s="100"/>
      <c r="N21" s="100"/>
      <c r="O21" s="38">
        <f>SUM(O18:O20)</f>
        <v>0</v>
      </c>
    </row>
    <row r="22" spans="1:15" s="9" customFormat="1" ht="30" customHeight="1" x14ac:dyDescent="0.25">
      <c r="A22" s="78"/>
      <c r="B22" s="79"/>
      <c r="C22" s="79"/>
      <c r="D22" s="79"/>
      <c r="E22" s="79"/>
      <c r="F22" s="79"/>
      <c r="G22" s="79"/>
      <c r="H22" s="79"/>
      <c r="I22" s="79"/>
      <c r="J22" s="79"/>
      <c r="K22" s="80"/>
      <c r="L22" s="101" t="s">
        <v>30</v>
      </c>
      <c r="M22" s="102"/>
      <c r="N22" s="102"/>
      <c r="O22" s="39">
        <f>SUMIF(G:G,5%,M:M)</f>
        <v>0</v>
      </c>
    </row>
    <row r="23" spans="1:15" s="9" customFormat="1" ht="30" customHeight="1" x14ac:dyDescent="0.25">
      <c r="A23" s="78"/>
      <c r="B23" s="79"/>
      <c r="C23" s="79"/>
      <c r="D23" s="79"/>
      <c r="E23" s="79"/>
      <c r="F23" s="79"/>
      <c r="G23" s="79"/>
      <c r="H23" s="79"/>
      <c r="I23" s="79"/>
      <c r="J23" s="79"/>
      <c r="K23" s="80"/>
      <c r="L23" s="101" t="s">
        <v>31</v>
      </c>
      <c r="M23" s="102"/>
      <c r="N23" s="102"/>
      <c r="O23" s="39">
        <f>SUMIF(G:G,19%,M:M)</f>
        <v>0</v>
      </c>
    </row>
    <row r="24" spans="1:15" s="9" customFormat="1" ht="30" customHeight="1" x14ac:dyDescent="0.25">
      <c r="A24" s="78"/>
      <c r="B24" s="79"/>
      <c r="C24" s="79"/>
      <c r="D24" s="79"/>
      <c r="E24" s="79"/>
      <c r="F24" s="79"/>
      <c r="G24" s="79"/>
      <c r="H24" s="79"/>
      <c r="I24" s="79"/>
      <c r="J24" s="79"/>
      <c r="K24" s="80"/>
      <c r="L24" s="99" t="s">
        <v>32</v>
      </c>
      <c r="M24" s="100"/>
      <c r="N24" s="100"/>
      <c r="O24" s="38">
        <f>SUM(O22:O23)</f>
        <v>0</v>
      </c>
    </row>
    <row r="25" spans="1:15" s="9" customFormat="1" ht="30" customHeight="1" x14ac:dyDescent="0.25">
      <c r="A25" s="78"/>
      <c r="B25" s="79"/>
      <c r="C25" s="79"/>
      <c r="D25" s="79"/>
      <c r="E25" s="79"/>
      <c r="F25" s="79"/>
      <c r="G25" s="79"/>
      <c r="H25" s="79"/>
      <c r="I25" s="79"/>
      <c r="J25" s="79"/>
      <c r="K25" s="80"/>
      <c r="L25" s="97" t="s">
        <v>33</v>
      </c>
      <c r="M25" s="98"/>
      <c r="N25" s="98"/>
      <c r="O25" s="37">
        <f>SUMIF(I:I,8%,N:N)</f>
        <v>0</v>
      </c>
    </row>
    <row r="26" spans="1:15" s="9" customFormat="1" ht="37.5" customHeight="1" x14ac:dyDescent="0.25">
      <c r="A26" s="78"/>
      <c r="B26" s="79"/>
      <c r="C26" s="79"/>
      <c r="D26" s="79"/>
      <c r="E26" s="79"/>
      <c r="F26" s="79"/>
      <c r="G26" s="79"/>
      <c r="H26" s="79"/>
      <c r="I26" s="79"/>
      <c r="J26" s="79"/>
      <c r="K26" s="80"/>
      <c r="L26" s="95" t="s">
        <v>34</v>
      </c>
      <c r="M26" s="96"/>
      <c r="N26" s="96"/>
      <c r="O26" s="38">
        <f>SUM(O25)</f>
        <v>0</v>
      </c>
    </row>
    <row r="27" spans="1:15" s="9" customFormat="1" ht="32.25" customHeight="1" thickBot="1" x14ac:dyDescent="0.3">
      <c r="A27" s="81"/>
      <c r="B27" s="82"/>
      <c r="C27" s="82"/>
      <c r="D27" s="82"/>
      <c r="E27" s="82"/>
      <c r="F27" s="82"/>
      <c r="G27" s="82"/>
      <c r="H27" s="82"/>
      <c r="I27" s="82"/>
      <c r="J27" s="82"/>
      <c r="K27" s="83"/>
      <c r="L27" s="93" t="s">
        <v>35</v>
      </c>
      <c r="M27" s="94"/>
      <c r="N27" s="94"/>
      <c r="O27" s="40">
        <f>+O21+O24+O26</f>
        <v>0</v>
      </c>
    </row>
    <row r="29" spans="1:15" ht="50.1" customHeight="1" thickBot="1" x14ac:dyDescent="0.3">
      <c r="B29" s="84"/>
      <c r="C29" s="84"/>
    </row>
    <row r="30" spans="1:15" x14ac:dyDescent="0.25">
      <c r="B30" s="62" t="s">
        <v>36</v>
      </c>
      <c r="C30" s="62"/>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61" t="s">
        <v>38</v>
      </c>
      <c r="B34" s="61"/>
      <c r="C34" s="61"/>
      <c r="D34" s="61"/>
      <c r="E34" s="61"/>
      <c r="F34" s="61"/>
      <c r="G34" s="61"/>
      <c r="H34" s="61"/>
      <c r="I34" s="61"/>
      <c r="J34" s="61"/>
      <c r="K34" s="61"/>
      <c r="L34" s="61"/>
      <c r="M34" s="61"/>
      <c r="N34" s="61"/>
      <c r="O34" s="61"/>
      <c r="P34" s="2"/>
      <c r="Q34" s="2"/>
    </row>
    <row r="35" spans="1:17" ht="15" customHeight="1" x14ac:dyDescent="0.25">
      <c r="A35" s="60" t="s">
        <v>39</v>
      </c>
      <c r="B35" s="60"/>
      <c r="C35" s="60"/>
      <c r="D35" s="60"/>
      <c r="E35" s="60"/>
      <c r="F35" s="60"/>
      <c r="G35" s="60"/>
      <c r="H35" s="60"/>
      <c r="I35" s="60"/>
      <c r="J35" s="60"/>
      <c r="K35" s="60"/>
      <c r="L35" s="60"/>
      <c r="M35" s="60"/>
      <c r="N35" s="60"/>
      <c r="O35" s="60"/>
      <c r="P35" s="41"/>
      <c r="Q35" s="41"/>
    </row>
    <row r="36" spans="1:17" x14ac:dyDescent="0.25">
      <c r="A36" s="59" t="s">
        <v>40</v>
      </c>
      <c r="B36" s="59"/>
      <c r="C36" s="59"/>
      <c r="D36" s="59"/>
      <c r="E36" s="59"/>
      <c r="F36" s="59"/>
      <c r="G36" s="59"/>
      <c r="H36" s="59"/>
      <c r="I36" s="59"/>
      <c r="J36" s="59"/>
      <c r="K36" s="59"/>
      <c r="L36" s="59"/>
      <c r="M36" s="59"/>
      <c r="N36" s="59"/>
      <c r="O36" s="59"/>
      <c r="P36" s="5"/>
      <c r="Q36" s="5"/>
    </row>
    <row r="37" spans="1:17" x14ac:dyDescent="0.25">
      <c r="A37" s="59" t="s">
        <v>41</v>
      </c>
      <c r="B37" s="59"/>
      <c r="C37" s="59"/>
      <c r="D37" s="59"/>
      <c r="E37" s="59"/>
      <c r="F37" s="59"/>
      <c r="G37" s="59"/>
      <c r="H37" s="59"/>
      <c r="I37" s="59"/>
      <c r="J37" s="59"/>
      <c r="K37" s="59"/>
      <c r="L37" s="59"/>
      <c r="M37" s="59"/>
      <c r="N37" s="59"/>
      <c r="O37" s="5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2q5xj+jtXXGyw3XGLwFOQ6XwfYrZrN2J2FaM7YTtQivOjIkL2qU7qF+77shdbKuW7kqxEB8QXebg/vNFDeZUug==" saltValue="jiIcMgrjQ8bBXu8xSaCMF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2025-03-31T21:53:50Z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