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0. F-CD-149-2025/DOCUMENTOS DE PUBLICACIÓN CONTRATACIÓN DIRECTA/"/>
    </mc:Choice>
  </mc:AlternateContent>
  <xr:revisionPtr revIDLastSave="116" documentId="13_ncr:1_{F325527D-AE3E-4150-8C66-BA9D114568FD}" xr6:coauthVersionLast="47" xr6:coauthVersionMax="47" xr10:uidLastSave="{FB7123AC-0EBF-4559-94AD-5685B916AA07}"/>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H14" i="7"/>
  <c r="M21" i="7" l="1"/>
  <c r="O21" i="7" s="1"/>
  <c r="K21" i="7"/>
  <c r="K19" i="7"/>
  <c r="N18" i="7"/>
  <c r="O18" i="7" s="1"/>
  <c r="N17" i="7"/>
  <c r="O17" i="7" s="1"/>
  <c r="K20"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<sst xmlns="http://schemas.openxmlformats.org/spreadsheetml/2006/main" count="112" uniqueCount="90">
  <si>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</si>
  <si>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</si>
  <si>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</si>
  <si>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</si>
  <si>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</si>
  <si>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</si>
  <si>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</si>
  <si>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</si>
  <si>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</si>
  <si>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</si>
  <si>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</si>
  <si>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</si>
  <si>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</si>
  <si>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</si>
  <si>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</si>
  <si>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</si>
  <si>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</si>
  <si>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</si>
  <si>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</si>
  <si>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</si>
  <si>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</si>
  <si>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</si>
  <si>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</si>
  <si>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</si>
  <si>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</si>
  <si>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</si>
  <si>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</si>
  <si>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</si>
  <si>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</si>
  <si>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</si>
  <si>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</si>
  <si>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</si>
  <si>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</si>
  <si>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</si>
  <si>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</si>
  <si>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</si>
  <si>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</si>
  <si>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</si>
  <si>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</si>
  <si>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</si>
  <si>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</si>
  <si>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</si>
  <si>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</si>
  <si>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</si>
  <si>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</si>
  <si>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</si>
  <si>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</si>
  <si>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</si>
  <si>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</si>
  <si>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</si>
  <si>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</si>
  <si>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</si>
  <si>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</si>
  <si>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</si>
  <si>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</si>
  <si>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</si>
  <si>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</si>
  <si>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</si>
  <si>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</si>
  <si>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</si>
  <si>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</si>
  <si>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</si>
  <si>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</si>
  <si>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</si>
  <si>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</si>
  <si>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</si>
  <si>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</si>
  <si>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</si>
  <si>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</si>
  <si>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</si>
  <si>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</si>
  <si>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</si>
  <si>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</si>
  <si>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</si>
  <si>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</si>
  <si>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</si>
  <si>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</si>
  <si>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</si>
  <si>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</si>
  <si>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</si>
  <si>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</si>
  <si>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e impresión de estuche (cartuchera) en polyester de alta calidad resistente al desgaste con gráficos, diseño y color suministrado por la universidad de Cundinamarca. Medidas alto 14 cm, Largo 20 cm, Ancho 0,7 cm. Impreso en técnica de sublimación de alta resistencia por las dos caras. Set de colores x 6 ecológicos medianos de punta suave de alta densidad.  17,7 cm X An 7,3 cm X Al 0,8 cm.</t>
  </si>
  <si>
    <t>Servicio de elaboración e impresión de Trofeos en acrílico Cristal y doble capa en acrílico oro espejo con madera en base, impresión láser personalizada con información suministrada por la Universidad, Dimensiones de Alto: 22cm, Ancho: 22cm Profundidad: 4,5cm. De buena calidad, resistencia, diseño y color suministrado por la Universidad de Cundinamarca.</t>
  </si>
  <si>
    <t>Servicio de elaboración e impresión de Bolsita plana en LIENZO 100% algodón crudo biodegradable. Estampado por serigrafia a una (1) cara. Medidas aproximadas: ancho: 55 cm, alto: 65 cm. Con tanca y cordón de color para cierre y manijas en reata de algodón de 40 cm de largo aprox. diseño y color suministrado por la Universidad de Cundinamarca.</t>
  </si>
  <si>
    <t>Servicio de elaboración e impresión de Agenda ecológica elaborada en cartón kraft reciclado de alta resistencia, con encuadernación tipo espiral. Contiene 80 hojas rayadas de papel reciclado, separadores adhesivos de colores (5 tonos), bloc de notas adhesivas y soporte lateral con lapicero ecológico de cartón y detalles en PLA o madera prensada. Dimensiones: 17,7 cm x 14,8cm impresión: tampografía Tamaño Área impresa:5x2,5cm. marcado con logos institucionales diseño y color suministrados por la Universidad de Cundinamarca.</t>
  </si>
  <si>
    <t>Servicio de elaboración e impresión de Calendario perpetuo de madera elaborado artesanalmente con bloques o piezas intercambiables que muestran los días, meses y años, permitiendo su uso continuo sin necesidad de reemplazo. Tamaño aproximadamente 12 cm x 15 cm x 5 cm, marcado con logos institucionales, colores y diseños suministrado por la Universidad de Cundinamarca.</t>
  </si>
  <si>
    <t>Servicio de elaboración e impresión de Termo de Doble Pared. Pared interna de acero inoxidable y externa de plástico. Tapa de plástico con sistema pusch y sobre tapa de silicón movible. Incluye caja individual capacidad:300ml. Material plástico /acero inoxidable Medidas:8,5x13,3x8cm Área de marca:4,5x4,5 cm. color y diseño suministrado por la Universidad de Cundinamarca.</t>
  </si>
  <si>
    <t>Servicio de elaboración e impresión de Llavero con capa de emergencia, compuesto por estuche esférico con carabinero.  capa plástica en el interior. Capa 120 x 90 cmx0,015 mm. Medidas:6,4 diámetro. marca;3,5cm tampografía en 1 tinta solo en la bola, reutilizable y de fácil despliegue.  Diseño práctico y de buena calidad.  marcado con logos institucionales, colores y diseños suministrado por la Universidad de Cundinamarca.</t>
  </si>
  <si>
    <t>Servicio de elaboración e impresión de Set de escritorio en estuche plástico semirrígido de alta resistencia, fabricado en polipropileno (PP) reciclable, con espesor mínimo de 0,5 mm y dimensiones aproximadas de 17,9 cm x 6,9 cm x 3 cm. Contiene cinco implementos reciclables y de buena calidad: resaltador con cuerpo en PP y tinta base agua, bolígrafo y portaminas con cuerpo en cartón reciclado y componentes en ABS, regla de 15 cm en poliestireno (PS) reciclable y borrador libre de PVC, elaborado en goma termoplástica (TPR). El estuche será personalizado con diseño y color institucional suministrados por la Universidad de Cundinamarca, y su impresión será de alta calidad, duradera y resistente al desgaste.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</si>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</sst>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1" style="2" customWidth="1"/>
    <col min="7" max="7" width="17.7109375" style="2" customWidth="1"/>
    <col min="8" max="8" width="15" style="2" customWidth="1"/>
    <col min="9" max="9" width="17.7109375" style="2" customWidth="1"/>
    <col min="10" max="10" width="15.28515625" style="2" customWidth="1"/>
    <col min="11" max="11" width="21"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31.25" customHeight="1" x14ac:dyDescent="0.25">
      <c r="A14" s="25">
        <v>1</v>
      </c>
      <c r="B14" s="126" t="s">
        <v>81</v>
      </c>
      <c r="C14" s="12"/>
      <c r="D14" s="125">
        <v>100</v>
      </c>
      <c r="E14" s="125" t="s">
        <v>89</v>
      </c>
      <c r="F14" s="56"/>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23.75" customHeight="1" x14ac:dyDescent="0.25">
      <c r="A15" s="25">
        <v>2</v>
      </c>
      <c r="B15" s="126" t="s">
        <v>82</v>
      </c>
      <c r="C15" s="12"/>
      <c r="D15" s="125">
        <v>77</v>
      </c>
      <c r="E15" s="125" t="s">
        <v>89</v>
      </c>
      <c r="F15" s="56"/>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23.75" customHeight="1" x14ac:dyDescent="0.25">
      <c r="A16" s="25">
        <v>3</v>
      </c>
      <c r="B16" s="126" t="s">
        <v>83</v>
      </c>
      <c r="C16" s="12"/>
      <c r="D16" s="125">
        <v>100</v>
      </c>
      <c r="E16" s="125" t="s">
        <v>89</v>
      </c>
      <c r="F16" s="56"/>
      <c r="G16" s="11">
        <v>0</v>
      </c>
      <c r="H16" s="1">
        <f t="shared" ref="H16:H21" si="13">+ROUND(F16*G16,0)</f>
        <v>0</v>
      </c>
      <c r="I16" s="11">
        <v>0</v>
      </c>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156.75" customHeight="1" x14ac:dyDescent="0.25">
      <c r="A17" s="25">
        <v>4</v>
      </c>
      <c r="B17" s="126" t="s">
        <v>84</v>
      </c>
      <c r="C17" s="12"/>
      <c r="D17" s="125">
        <v>100</v>
      </c>
      <c r="E17" s="125" t="s">
        <v>89</v>
      </c>
      <c r="F17" s="56"/>
      <c r="G17" s="11">
        <v>0</v>
      </c>
      <c r="H17" s="1">
        <f t="shared" si="13"/>
        <v>0</v>
      </c>
      <c r="I17" s="11">
        <v>0</v>
      </c>
      <c r="J17" s="1">
        <f t="shared" si="14"/>
        <v>0</v>
      </c>
      <c r="K17" s="1">
        <f t="shared" si="15"/>
        <v>0</v>
      </c>
      <c r="L17" s="1">
        <f t="shared" si="16"/>
        <v>0</v>
      </c>
      <c r="M17" s="1">
        <f t="shared" si="17"/>
        <v>0</v>
      </c>
      <c r="N17" s="1">
        <f t="shared" si="18"/>
        <v>0</v>
      </c>
      <c r="O17" s="26">
        <f t="shared" si="19"/>
        <v>0</v>
      </c>
    </row>
    <row r="18" spans="1:15" s="9" customFormat="1" ht="123.75" customHeight="1" x14ac:dyDescent="0.25">
      <c r="A18" s="25">
        <v>5</v>
      </c>
      <c r="B18" s="126" t="s">
        <v>85</v>
      </c>
      <c r="C18" s="12"/>
      <c r="D18" s="125">
        <v>100</v>
      </c>
      <c r="E18" s="125" t="s">
        <v>89</v>
      </c>
      <c r="F18" s="56"/>
      <c r="G18" s="11">
        <v>0</v>
      </c>
      <c r="H18" s="1">
        <f t="shared" si="13"/>
        <v>0</v>
      </c>
      <c r="I18" s="11">
        <v>0</v>
      </c>
      <c r="J18" s="1">
        <f t="shared" si="14"/>
        <v>0</v>
      </c>
      <c r="K18" s="1">
        <f t="shared" si="15"/>
        <v>0</v>
      </c>
      <c r="L18" s="1">
        <f t="shared" si="16"/>
        <v>0</v>
      </c>
      <c r="M18" s="1">
        <f t="shared" si="17"/>
        <v>0</v>
      </c>
      <c r="N18" s="1">
        <f t="shared" si="18"/>
        <v>0</v>
      </c>
      <c r="O18" s="26">
        <f t="shared" si="19"/>
        <v>0</v>
      </c>
    </row>
    <row r="19" spans="1:15" s="9" customFormat="1" ht="123.75" customHeight="1" x14ac:dyDescent="0.25">
      <c r="A19" s="25">
        <v>6</v>
      </c>
      <c r="B19" s="126" t="s">
        <v>86</v>
      </c>
      <c r="C19" s="12"/>
      <c r="D19" s="125">
        <v>222</v>
      </c>
      <c r="E19" s="125" t="s">
        <v>89</v>
      </c>
      <c r="F19" s="56"/>
      <c r="G19" s="11">
        <v>0</v>
      </c>
      <c r="H19" s="1">
        <f t="shared" si="13"/>
        <v>0</v>
      </c>
      <c r="I19" s="11">
        <v>0</v>
      </c>
      <c r="J19" s="1">
        <f t="shared" si="14"/>
        <v>0</v>
      </c>
      <c r="K19" s="1">
        <f t="shared" si="15"/>
        <v>0</v>
      </c>
      <c r="L19" s="1">
        <f t="shared" si="16"/>
        <v>0</v>
      </c>
      <c r="M19" s="1">
        <f t="shared" si="17"/>
        <v>0</v>
      </c>
      <c r="N19" s="1">
        <f t="shared" si="18"/>
        <v>0</v>
      </c>
      <c r="O19" s="26">
        <f t="shared" si="19"/>
        <v>0</v>
      </c>
    </row>
    <row r="20" spans="1:15" s="9" customFormat="1" ht="134.25" customHeight="1" x14ac:dyDescent="0.25">
      <c r="A20" s="25">
        <v>7</v>
      </c>
      <c r="B20" s="126" t="s">
        <v>87</v>
      </c>
      <c r="C20" s="12"/>
      <c r="D20" s="125">
        <v>100</v>
      </c>
      <c r="E20" s="125" t="s">
        <v>89</v>
      </c>
      <c r="F20" s="56"/>
      <c r="G20" s="11">
        <v>0</v>
      </c>
      <c r="H20" s="1">
        <f t="shared" si="13"/>
        <v>0</v>
      </c>
      <c r="I20" s="11">
        <v>0</v>
      </c>
      <c r="J20" s="1">
        <f t="shared" si="14"/>
        <v>0</v>
      </c>
      <c r="K20" s="1">
        <f t="shared" si="15"/>
        <v>0</v>
      </c>
      <c r="L20" s="1">
        <f t="shared" si="16"/>
        <v>0</v>
      </c>
      <c r="M20" s="1">
        <f t="shared" si="17"/>
        <v>0</v>
      </c>
      <c r="N20" s="1">
        <f t="shared" si="18"/>
        <v>0</v>
      </c>
      <c r="O20" s="26">
        <f t="shared" si="19"/>
        <v>0</v>
      </c>
    </row>
    <row r="21" spans="1:15" s="9" customFormat="1" ht="215.25" customHeight="1" thickBot="1" x14ac:dyDescent="0.3">
      <c r="A21" s="25">
        <v>8</v>
      </c>
      <c r="B21" s="126" t="s">
        <v>88</v>
      </c>
      <c r="C21" s="12"/>
      <c r="D21" s="125">
        <v>100</v>
      </c>
      <c r="E21" s="125" t="s">
        <v>89</v>
      </c>
      <c r="F21" s="56"/>
      <c r="G21" s="11">
        <v>0</v>
      </c>
      <c r="H21" s="1">
        <f t="shared" si="13"/>
        <v>0</v>
      </c>
      <c r="I21" s="11">
        <v>0</v>
      </c>
      <c r="J21" s="1">
        <f t="shared" si="14"/>
        <v>0</v>
      </c>
      <c r="K21" s="1">
        <f t="shared" si="15"/>
        <v>0</v>
      </c>
      <c r="L21" s="1">
        <f t="shared" si="16"/>
        <v>0</v>
      </c>
      <c r="M21" s="1">
        <f t="shared" si="17"/>
        <v>0</v>
      </c>
      <c r="N21" s="1">
        <f t="shared" si="18"/>
        <v>0</v>
      </c>
      <c r="O21" s="26">
        <f t="shared" si="19"/>
        <v>0</v>
      </c>
    </row>
    <row r="22" spans="1:15" s="9" customFormat="1" ht="42" customHeight="1" thickBot="1" x14ac:dyDescent="0.3">
      <c r="A22" s="89" t="s">
        <v>26</v>
      </c>
      <c r="B22" s="90"/>
      <c r="C22" s="90"/>
      <c r="D22" s="90"/>
      <c r="E22" s="90"/>
      <c r="F22" s="90"/>
      <c r="G22" s="90"/>
      <c r="H22" s="90"/>
      <c r="I22" s="90"/>
      <c r="J22" s="90"/>
      <c r="K22" s="90"/>
      <c r="L22" s="101" t="s">
        <v>27</v>
      </c>
      <c r="M22" s="102"/>
      <c r="N22" s="102"/>
      <c r="O22" s="34">
        <f>SUMIF(G:G,0%,L:L)+SUMIF(G:G,"",L:L)</f>
        <v>0</v>
      </c>
    </row>
    <row r="23" spans="1:15" s="9" customFormat="1" ht="39" customHeight="1" x14ac:dyDescent="0.25">
      <c r="A23" s="73" t="s">
        <v>78</v>
      </c>
      <c r="B23" s="74"/>
      <c r="C23" s="74"/>
      <c r="D23" s="74"/>
      <c r="E23" s="74"/>
      <c r="F23" s="74"/>
      <c r="G23" s="74"/>
      <c r="H23" s="74"/>
      <c r="I23" s="74"/>
      <c r="J23" s="74"/>
      <c r="K23" s="75"/>
      <c r="L23" s="95" t="s">
        <v>28</v>
      </c>
      <c r="M23" s="96"/>
      <c r="N23" s="96"/>
      <c r="O23" s="35">
        <f>SUMIF(G:G,5%,L:L)</f>
        <v>0</v>
      </c>
    </row>
    <row r="24" spans="1:15" s="9" customFormat="1" ht="30" customHeight="1" x14ac:dyDescent="0.25">
      <c r="A24" s="76"/>
      <c r="B24" s="77"/>
      <c r="C24" s="77"/>
      <c r="D24" s="77"/>
      <c r="E24" s="77"/>
      <c r="F24" s="77"/>
      <c r="G24" s="77"/>
      <c r="H24" s="77"/>
      <c r="I24" s="77"/>
      <c r="J24" s="77"/>
      <c r="K24" s="78"/>
      <c r="L24" s="95" t="s">
        <v>29</v>
      </c>
      <c r="M24" s="96"/>
      <c r="N24" s="96"/>
      <c r="O24" s="35">
        <f>SUMIF(G:G,19%,L:L)</f>
        <v>0</v>
      </c>
    </row>
    <row r="25" spans="1:15" s="9" customFormat="1" ht="30" customHeight="1" x14ac:dyDescent="0.25">
      <c r="A25" s="76"/>
      <c r="B25" s="77"/>
      <c r="C25" s="77"/>
      <c r="D25" s="77"/>
      <c r="E25" s="77"/>
      <c r="F25" s="77"/>
      <c r="G25" s="77"/>
      <c r="H25" s="77"/>
      <c r="I25" s="77"/>
      <c r="J25" s="77"/>
      <c r="K25" s="78"/>
      <c r="L25" s="97" t="s">
        <v>22</v>
      </c>
      <c r="M25" s="98"/>
      <c r="N25" s="98"/>
      <c r="O25" s="36">
        <f>SUM(O22:O24)</f>
        <v>0</v>
      </c>
    </row>
    <row r="26" spans="1:15" s="9" customFormat="1" ht="30" customHeight="1" x14ac:dyDescent="0.25">
      <c r="A26" s="76"/>
      <c r="B26" s="77"/>
      <c r="C26" s="77"/>
      <c r="D26" s="77"/>
      <c r="E26" s="77"/>
      <c r="F26" s="77"/>
      <c r="G26" s="77"/>
      <c r="H26" s="77"/>
      <c r="I26" s="77"/>
      <c r="J26" s="77"/>
      <c r="K26" s="78"/>
      <c r="L26" s="99" t="s">
        <v>30</v>
      </c>
      <c r="M26" s="100"/>
      <c r="N26" s="100"/>
      <c r="O26" s="37">
        <f>SUMIF(G:G,5%,M:M)</f>
        <v>0</v>
      </c>
    </row>
    <row r="27" spans="1:15" s="9" customFormat="1" ht="30" customHeight="1" x14ac:dyDescent="0.25">
      <c r="A27" s="76"/>
      <c r="B27" s="77"/>
      <c r="C27" s="77"/>
      <c r="D27" s="77"/>
      <c r="E27" s="77"/>
      <c r="F27" s="77"/>
      <c r="G27" s="77"/>
      <c r="H27" s="77"/>
      <c r="I27" s="77"/>
      <c r="J27" s="77"/>
      <c r="K27" s="78"/>
      <c r="L27" s="99" t="s">
        <v>31</v>
      </c>
      <c r="M27" s="100"/>
      <c r="N27" s="100"/>
      <c r="O27" s="37">
        <f>SUMIF(G:G,19%,M:M)</f>
        <v>0</v>
      </c>
    </row>
    <row r="28" spans="1:15" s="9" customFormat="1" ht="30" customHeight="1" x14ac:dyDescent="0.25">
      <c r="A28" s="76"/>
      <c r="B28" s="77"/>
      <c r="C28" s="77"/>
      <c r="D28" s="77"/>
      <c r="E28" s="77"/>
      <c r="F28" s="77"/>
      <c r="G28" s="77"/>
      <c r="H28" s="77"/>
      <c r="I28" s="77"/>
      <c r="J28" s="77"/>
      <c r="K28" s="78"/>
      <c r="L28" s="97" t="s">
        <v>32</v>
      </c>
      <c r="M28" s="98"/>
      <c r="N28" s="98"/>
      <c r="O28" s="36">
        <f>SUM(O26:O27)</f>
        <v>0</v>
      </c>
    </row>
    <row r="29" spans="1:15" s="9" customFormat="1" ht="30" customHeight="1" x14ac:dyDescent="0.25">
      <c r="A29" s="76"/>
      <c r="B29" s="77"/>
      <c r="C29" s="77"/>
      <c r="D29" s="77"/>
      <c r="E29" s="77"/>
      <c r="F29" s="77"/>
      <c r="G29" s="77"/>
      <c r="H29" s="77"/>
      <c r="I29" s="77"/>
      <c r="J29" s="77"/>
      <c r="K29" s="78"/>
      <c r="L29" s="95" t="s">
        <v>33</v>
      </c>
      <c r="M29" s="96"/>
      <c r="N29" s="96"/>
      <c r="O29" s="35">
        <f>SUMIF(I:I,8%,N:N)</f>
        <v>0</v>
      </c>
    </row>
    <row r="30" spans="1:15" s="9" customFormat="1" ht="37.5" customHeight="1" x14ac:dyDescent="0.25">
      <c r="A30" s="76"/>
      <c r="B30" s="77"/>
      <c r="C30" s="77"/>
      <c r="D30" s="77"/>
      <c r="E30" s="77"/>
      <c r="F30" s="77"/>
      <c r="G30" s="77"/>
      <c r="H30" s="77"/>
      <c r="I30" s="77"/>
      <c r="J30" s="77"/>
      <c r="K30" s="78"/>
      <c r="L30" s="93" t="s">
        <v>34</v>
      </c>
      <c r="M30" s="94"/>
      <c r="N30" s="94"/>
      <c r="O30" s="36">
        <f>SUM(O29)</f>
        <v>0</v>
      </c>
    </row>
    <row r="31" spans="1:15" s="9" customFormat="1" ht="32.25" customHeight="1" thickBot="1" x14ac:dyDescent="0.3">
      <c r="A31" s="79"/>
      <c r="B31" s="80"/>
      <c r="C31" s="80"/>
      <c r="D31" s="80"/>
      <c r="E31" s="80"/>
      <c r="F31" s="80"/>
      <c r="G31" s="80"/>
      <c r="H31" s="80"/>
      <c r="I31" s="80"/>
      <c r="J31" s="80"/>
      <c r="K31" s="81"/>
      <c r="L31" s="91" t="s">
        <v>35</v>
      </c>
      <c r="M31" s="92"/>
      <c r="N31" s="92"/>
      <c r="O31" s="38">
        <f>+O25+O28+O30</f>
        <v>0</v>
      </c>
    </row>
    <row r="33" spans="1:17" ht="50.1" customHeight="1" thickBot="1" x14ac:dyDescent="0.3">
      <c r="B33" s="82"/>
      <c r="C33" s="82"/>
    </row>
    <row r="34" spans="1:17" x14ac:dyDescent="0.25">
      <c r="B34" s="60" t="s">
        <v>36</v>
      </c>
      <c r="C34" s="60"/>
    </row>
    <row r="35" spans="1:17" ht="15" customHeight="1" x14ac:dyDescent="0.25">
      <c r="M35" s="40"/>
      <c r="N35" s="41"/>
      <c r="O35" s="42"/>
    </row>
    <row r="36" spans="1:17" ht="15.75" customHeight="1" x14ac:dyDescent="0.25">
      <c r="M36" s="40"/>
      <c r="N36" s="41"/>
      <c r="O36" s="42"/>
    </row>
    <row r="37" spans="1:17" ht="15" customHeight="1" x14ac:dyDescent="0.25">
      <c r="A37" s="10" t="s">
        <v>37</v>
      </c>
      <c r="M37" s="40"/>
      <c r="N37" s="41"/>
      <c r="O37" s="42"/>
    </row>
    <row r="38" spans="1:17" x14ac:dyDescent="0.25">
      <c r="A38" s="59" t="s">
        <v>38</v>
      </c>
      <c r="B38" s="59"/>
      <c r="C38" s="59"/>
      <c r="D38" s="59"/>
      <c r="E38" s="59"/>
      <c r="F38" s="59"/>
      <c r="G38" s="59"/>
      <c r="H38" s="59"/>
      <c r="I38" s="59"/>
      <c r="J38" s="59"/>
      <c r="K38" s="59"/>
      <c r="L38" s="59"/>
      <c r="M38" s="59"/>
      <c r="N38" s="59"/>
      <c r="O38" s="59"/>
      <c r="P38" s="2"/>
      <c r="Q38" s="2"/>
    </row>
    <row r="39" spans="1:17" ht="15" customHeight="1" x14ac:dyDescent="0.25">
      <c r="A39" s="58" t="s">
        <v>39</v>
      </c>
      <c r="B39" s="58"/>
      <c r="C39" s="58"/>
      <c r="D39" s="58"/>
      <c r="E39" s="58"/>
      <c r="F39" s="58"/>
      <c r="G39" s="58"/>
      <c r="H39" s="58"/>
      <c r="I39" s="58"/>
      <c r="J39" s="58"/>
      <c r="K39" s="58"/>
      <c r="L39" s="58"/>
      <c r="M39" s="58"/>
      <c r="N39" s="58"/>
      <c r="O39" s="58"/>
      <c r="P39" s="39"/>
      <c r="Q39" s="39"/>
    </row>
    <row r="40" spans="1:17" x14ac:dyDescent="0.25">
      <c r="A40" s="57" t="s">
        <v>40</v>
      </c>
      <c r="B40" s="57"/>
      <c r="C40" s="57"/>
      <c r="D40" s="57"/>
      <c r="E40" s="57"/>
      <c r="F40" s="57"/>
      <c r="G40" s="57"/>
      <c r="H40" s="57"/>
      <c r="I40" s="57"/>
      <c r="J40" s="57"/>
      <c r="K40" s="57"/>
      <c r="L40" s="57"/>
      <c r="M40" s="57"/>
      <c r="N40" s="57"/>
      <c r="O40" s="57"/>
      <c r="P40" s="5"/>
      <c r="Q40" s="5"/>
    </row>
    <row r="41" spans="1:17" x14ac:dyDescent="0.25">
      <c r="A41" s="57" t="s">
        <v>41</v>
      </c>
      <c r="B41" s="57"/>
      <c r="C41" s="57"/>
      <c r="D41" s="57"/>
      <c r="E41" s="57"/>
      <c r="F41" s="57"/>
      <c r="G41" s="57"/>
      <c r="H41" s="57"/>
      <c r="I41" s="57"/>
      <c r="J41" s="57"/>
      <c r="K41" s="57"/>
      <c r="L41" s="57"/>
      <c r="M41" s="57"/>
      <c r="N41" s="57"/>
      <c r="O41" s="57"/>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kDdBXtDJhgjtcNUgpBZogIMb3942TQQng0NdM36880IN/qtALWEP3MC+vTPxsFymBhyQGtOMVbCVDsw3xhABrQ==" saltValue="TOTmTH7BSDnhMqBJYHO+bw=="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2025-06-20T22:55:11Z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