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https://mailunicundiedu-my.sharepoint.com/personal/gastridmolina_ucundinamarca_edu_co/Documents/Documentos/VIGENCIA 2025/PROCESOS 2025/DIRECTA/F-CD-135-2 SALAS DE VIDEO CONFERENCIA/3 DOCUMENTOS A PUBLICAR/"/>
    </mc:Choice>
  </mc:AlternateContent>
  <xr:revisionPtr revIDLastSave="454" documentId="11_C8CE320FCC02AD520F4DC24E866CD3A71BD5E236" xr6:coauthVersionLast="47" xr6:coauthVersionMax="47" xr10:uidLastSave="{DA5623C3-05BD-4B52-9AEA-AA2336E9E68F}"/>
  <bookViews>
    <workbookView xWindow="-120" yWindow="-120" windowWidth="29040" windowHeight="15720" tabRatio="833" activeTab="1" xr2:uid="{00000000-000D-0000-FFFF-FFFF00000000}"/>
  </bookViews>
  <sheets>
    <sheet name="JUSTIFICACION DE PRECIOS BAJOS" sheetId="5" r:id="rId1"/>
    <sheet name="PRECIOS BAJOS TRACTO SUCESIVO" sheetId="7" r:id="rId2"/>
    <sheet name="CONTROL CAMBIOS" sheetId="4" state="hidden" r:id="rId3"/>
    <sheet name="Hoja Aux" sheetId="3" state="hidden" r:id="rId4"/>
  </sheets>
  <definedNames>
    <definedName name="_xlnm.Print_Area" localSheetId="2">'CONTROL CAMBIOS'!$A$1:$K$29</definedName>
    <definedName name="_xlnm.Print_Area" localSheetId="0">'JUSTIFICACION DE PRECIOS BAJOS'!$A$1:$N$89</definedName>
    <definedName name="_xlnm.Print_Area" localSheetId="1">'PRECIOS BAJOS TRACTO SUCESIVO'!$A$1:$Z$69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4" i="7" l="1"/>
  <c r="G25" i="7"/>
  <c r="G26" i="7"/>
  <c r="G27" i="7"/>
  <c r="G28" i="7"/>
  <c r="G29" i="7"/>
  <c r="G30" i="7"/>
  <c r="G31" i="7"/>
  <c r="G32" i="7"/>
  <c r="G33" i="7"/>
  <c r="G34" i="7"/>
  <c r="G35" i="7"/>
  <c r="G36" i="7"/>
  <c r="G37" i="7"/>
  <c r="G38" i="7"/>
  <c r="G39" i="7"/>
  <c r="G40" i="7"/>
  <c r="G41" i="7"/>
  <c r="G42" i="7"/>
  <c r="I42" i="7" s="1"/>
  <c r="G43" i="7"/>
  <c r="I43" i="7" s="1"/>
  <c r="G44" i="7"/>
  <c r="I44" i="7" s="1"/>
  <c r="G45" i="7"/>
  <c r="I45" i="7" s="1"/>
  <c r="G46" i="7"/>
  <c r="I46" i="7" s="1"/>
  <c r="G47" i="7"/>
  <c r="I47" i="7" s="1"/>
  <c r="G48" i="7"/>
  <c r="G49" i="7"/>
  <c r="G50" i="7"/>
  <c r="G51" i="7"/>
  <c r="G52" i="7"/>
  <c r="G23" i="7"/>
  <c r="I23" i="7" s="1"/>
  <c r="I24" i="7"/>
  <c r="I25" i="7"/>
  <c r="I26" i="7"/>
  <c r="I27" i="7"/>
  <c r="I28" i="7"/>
  <c r="I29" i="7"/>
  <c r="I30" i="7"/>
  <c r="I31" i="7"/>
  <c r="I32" i="7"/>
  <c r="I33" i="7"/>
  <c r="I34" i="7"/>
  <c r="I35" i="7"/>
  <c r="I36" i="7"/>
  <c r="I37" i="7"/>
  <c r="I38" i="7"/>
  <c r="I39" i="7"/>
  <c r="I40" i="7"/>
  <c r="I41" i="7"/>
  <c r="I48" i="7"/>
  <c r="I49" i="7"/>
  <c r="I50" i="7"/>
  <c r="I51" i="7"/>
  <c r="I52" i="7"/>
  <c r="I25" i="5"/>
  <c r="F24" i="7"/>
  <c r="F25" i="7"/>
  <c r="F26" i="7"/>
  <c r="F27" i="7"/>
  <c r="F28" i="7"/>
  <c r="F29" i="7"/>
  <c r="F30" i="7"/>
  <c r="F31" i="7"/>
  <c r="F32" i="7"/>
  <c r="F33" i="7"/>
  <c r="F34" i="7"/>
  <c r="F35" i="7"/>
  <c r="F36" i="7"/>
  <c r="F37" i="7"/>
  <c r="F38" i="7"/>
  <c r="F39" i="7"/>
  <c r="F40" i="7"/>
  <c r="F41" i="7"/>
  <c r="F42" i="7"/>
  <c r="F43" i="7"/>
  <c r="F44" i="7"/>
  <c r="F45" i="7"/>
  <c r="F46" i="7"/>
  <c r="F47" i="7"/>
  <c r="F48" i="7"/>
  <c r="F49" i="7"/>
  <c r="F50" i="7"/>
  <c r="F51" i="7"/>
  <c r="F52" i="7"/>
  <c r="F23" i="7"/>
  <c r="Q52" i="7" l="1"/>
  <c r="O52" i="7"/>
  <c r="M52" i="7"/>
  <c r="K52" i="7"/>
  <c r="R52" i="7" s="1"/>
  <c r="Q51" i="7"/>
  <c r="O51" i="7"/>
  <c r="M51" i="7"/>
  <c r="K51" i="7"/>
  <c r="R51" i="7" s="1"/>
  <c r="Q50" i="7"/>
  <c r="O50" i="7"/>
  <c r="M50" i="7"/>
  <c r="K50" i="7"/>
  <c r="Q49" i="7"/>
  <c r="O49" i="7"/>
  <c r="M49" i="7"/>
  <c r="K49" i="7"/>
  <c r="R49" i="7" s="1"/>
  <c r="Q48" i="7"/>
  <c r="O48" i="7"/>
  <c r="M48" i="7"/>
  <c r="K48" i="7"/>
  <c r="R48" i="7" s="1"/>
  <c r="Q47" i="7"/>
  <c r="O47" i="7"/>
  <c r="M47" i="7"/>
  <c r="K47" i="7"/>
  <c r="R47" i="7" s="1"/>
  <c r="Q46" i="7"/>
  <c r="O46" i="7"/>
  <c r="M46" i="7"/>
  <c r="K46" i="7"/>
  <c r="R46" i="7" s="1"/>
  <c r="Q45" i="7"/>
  <c r="O45" i="7"/>
  <c r="M45" i="7"/>
  <c r="K45" i="7"/>
  <c r="R45" i="7" s="1"/>
  <c r="Q44" i="7"/>
  <c r="O44" i="7"/>
  <c r="M44" i="7"/>
  <c r="K44" i="7"/>
  <c r="R44" i="7" s="1"/>
  <c r="Q43" i="7"/>
  <c r="O43" i="7"/>
  <c r="M43" i="7"/>
  <c r="K43" i="7"/>
  <c r="R43" i="7" s="1"/>
  <c r="Q42" i="7"/>
  <c r="O42" i="7"/>
  <c r="M42" i="7"/>
  <c r="K42" i="7"/>
  <c r="R42" i="7" s="1"/>
  <c r="Q41" i="7"/>
  <c r="O41" i="7"/>
  <c r="M41" i="7"/>
  <c r="K41" i="7"/>
  <c r="R41" i="7" s="1"/>
  <c r="Q40" i="7"/>
  <c r="O40" i="7"/>
  <c r="M40" i="7"/>
  <c r="K40" i="7"/>
  <c r="R40" i="7" s="1"/>
  <c r="Q39" i="7"/>
  <c r="O39" i="7"/>
  <c r="M39" i="7"/>
  <c r="K39" i="7"/>
  <c r="Q38" i="7"/>
  <c r="O38" i="7"/>
  <c r="M38" i="7"/>
  <c r="K38" i="7"/>
  <c r="R38" i="7" s="1"/>
  <c r="Q37" i="7"/>
  <c r="O37" i="7"/>
  <c r="M37" i="7"/>
  <c r="K37" i="7"/>
  <c r="R37" i="7" s="1"/>
  <c r="Q36" i="7"/>
  <c r="O36" i="7"/>
  <c r="M36" i="7"/>
  <c r="K36" i="7"/>
  <c r="R36" i="7" s="1"/>
  <c r="Q35" i="7"/>
  <c r="O35" i="7"/>
  <c r="M35" i="7"/>
  <c r="K35" i="7"/>
  <c r="R35" i="7" s="1"/>
  <c r="Q34" i="7"/>
  <c r="O34" i="7"/>
  <c r="M34" i="7"/>
  <c r="K34" i="7"/>
  <c r="R34" i="7" s="1"/>
  <c r="Q33" i="7"/>
  <c r="O33" i="7"/>
  <c r="M33" i="7"/>
  <c r="K33" i="7"/>
  <c r="R33" i="7" s="1"/>
  <c r="Q32" i="7"/>
  <c r="O32" i="7"/>
  <c r="M32" i="7"/>
  <c r="K32" i="7"/>
  <c r="R32" i="7" s="1"/>
  <c r="Q31" i="7"/>
  <c r="O31" i="7"/>
  <c r="M31" i="7"/>
  <c r="K31" i="7"/>
  <c r="R31" i="7" s="1"/>
  <c r="Q30" i="7"/>
  <c r="O30" i="7"/>
  <c r="M30" i="7"/>
  <c r="K30" i="7"/>
  <c r="R30" i="7" s="1"/>
  <c r="Q29" i="7"/>
  <c r="O29" i="7"/>
  <c r="M29" i="7"/>
  <c r="K29" i="7"/>
  <c r="R29" i="7" s="1"/>
  <c r="Q28" i="7"/>
  <c r="O28" i="7"/>
  <c r="M28" i="7"/>
  <c r="K28" i="7"/>
  <c r="R28" i="7" s="1"/>
  <c r="Q27" i="7"/>
  <c r="O27" i="7"/>
  <c r="M27" i="7"/>
  <c r="K27" i="7"/>
  <c r="R27" i="7" s="1"/>
  <c r="Q26" i="7"/>
  <c r="O26" i="7"/>
  <c r="M26" i="7"/>
  <c r="K26" i="7"/>
  <c r="R26" i="7" s="1"/>
  <c r="Q25" i="7"/>
  <c r="O25" i="7"/>
  <c r="M25" i="7"/>
  <c r="K25" i="7"/>
  <c r="R25" i="7" s="1"/>
  <c r="Q24" i="7"/>
  <c r="O24" i="7"/>
  <c r="M24" i="7"/>
  <c r="K24" i="7"/>
  <c r="R24" i="7" s="1"/>
  <c r="Q23" i="7"/>
  <c r="O23" i="7"/>
  <c r="M23" i="7"/>
  <c r="K23" i="7"/>
  <c r="R23" i="7" l="1"/>
  <c r="R39" i="7"/>
  <c r="R50" i="7"/>
  <c r="E29" i="5" l="1"/>
  <c r="I31" i="5" s="1"/>
  <c r="E25" i="5" l="1"/>
  <c r="K25" i="5" s="1"/>
  <c r="K78" i="5"/>
  <c r="I78" i="5"/>
  <c r="G78" i="5"/>
  <c r="E78" i="5"/>
  <c r="L78"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E30" i="5"/>
  <c r="K31"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ANDRES</author>
  </authors>
  <commentList>
    <comment ref="D9" authorId="0" shapeId="0" xr:uid="{00000000-0006-0000-0000-000001000000}">
      <text>
        <r>
          <rPr>
            <b/>
            <sz val="9"/>
            <color indexed="81"/>
            <rFont val="Tahoma"/>
            <family val="2"/>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3" authorId="0" shapeId="0" xr:uid="{00000000-0006-0000-0000-000003000000}">
      <text>
        <r>
          <rPr>
            <b/>
            <sz val="9"/>
            <color indexed="81"/>
            <rFont val="Tahoma"/>
            <family val="2"/>
          </rPr>
          <t>Respetado gestor, transcriba el valor correspondiente al presupuesto oficial establecido para el proceso de contratación.</t>
        </r>
      </text>
    </comment>
    <comment ref="G25"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C5A57A1C-E096-4DD3-87E6-1062A779E387}">
      <text>
        <r>
          <rPr>
            <b/>
            <sz val="9"/>
            <color indexed="81"/>
            <rFont val="Tahoma"/>
            <family val="2"/>
          </rPr>
          <t>Señor oferente, por favor transcriba el valor mínimo calculado por la entidad en la etapa de evaluación.</t>
        </r>
      </text>
    </comment>
    <comment ref="G31" authorId="0" shapeId="0" xr:uid="{00000000-0006-0000-0000-000006000000}">
      <text>
        <r>
          <rPr>
            <b/>
            <sz val="9"/>
            <color indexed="81"/>
            <rFont val="Tahoma"/>
            <family val="2"/>
          </rPr>
          <t>Señor oferente, transcriba el valor de su propuesta económica en este espacio.</t>
        </r>
      </text>
    </comment>
    <comment ref="B37" authorId="0" shapeId="0" xr:uid="{00000000-0006-0000-0000-000007000000}">
      <text>
        <r>
          <rPr>
            <b/>
            <sz val="9"/>
            <color indexed="81"/>
            <rFont val="Tahoma"/>
            <family val="2"/>
          </rPr>
          <t>Recuerde que deberá adjuntar la evidencias que soporten lo indicado en este espacio.</t>
        </r>
      </text>
    </comment>
    <comment ref="B78" authorId="1" shapeId="0" xr:uid="{8CFBDD03-3872-49C2-AF6E-8037043F9621}">
      <text>
        <r>
          <rPr>
            <b/>
            <sz val="9"/>
            <color indexed="81"/>
            <rFont val="Tahoma"/>
            <family val="2"/>
          </rPr>
          <t>Señor oferente, transcriba el valor de su propuesta económica en este espacio.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E9" authorId="0" shapeId="0" xr:uid="{D90958E2-258B-473D-8A8C-F80B1095C75C}">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<sst xmlns="http://schemas.openxmlformats.org/spreadsheetml/2006/main" count="159" uniqueCount="110">
  <si>
    <t>MACROPROCESO DE APOYO</t>
  </si>
  <si>
    <t xml:space="preserve">PROCESO GESTIÓN BIENES Y SERVICIOS </t>
  </si>
  <si>
    <t>JUSTIFICACIÓN ANÁLISIS DE PRECIOS ARTIFICIALMENTE BAJOS</t>
  </si>
  <si>
    <t>32.1</t>
  </si>
  <si>
    <t>FECHA DE ELABORACIÓN</t>
  </si>
  <si>
    <t>AAAA / MM / DD</t>
  </si>
  <si>
    <t>OBJETO:</t>
  </si>
  <si>
    <t>ASPECTOS A TENER EN CUENTA</t>
  </si>
  <si>
    <t>1.1</t>
  </si>
  <si>
    <t>VALOR PRESUPUESTO OFICIAL ESTIMADO POR LA UNVERSIDAD DE CUNDINAMARCA</t>
  </si>
  <si>
    <t>PORCENTAJE MÍNIMO ACEPTABLE DEL PRESUPUESTO OFICIAL</t>
  </si>
  <si>
    <t xml:space="preserve">ALERTA VALOR MÍNIMO ACEPTABLE </t>
  </si>
  <si>
    <t>VALOR MÍNIMO ACEPTABLE DEL PRESUPUESTO OFICIAL</t>
  </si>
  <si>
    <t>1.2</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</si>
  <si>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</si>
  <si>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</si>
  <si>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</si>
  <si>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</si>
  <si>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</si>
  <si>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</si>
  <si>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</si>
  <si>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</si>
  <si>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</si>
  <si>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</si>
  <si>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</si>
  <si>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</si>
  <si>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</si>
  <si>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t>Documento controlado por el Sistema de Gestión de la Calidad.</t>
  </si>
  <si>
    <t>Asegúrese que corresponde a la última versión consultando el Portal Institucional</t>
  </si>
  <si>
    <t>CÓDIGO: ABSF132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</si>
  <si>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</si>
  <si>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</si>
  <si>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</si>
  <si>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</si>
  <si>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</si>
  <si>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</si>
  <si>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</si>
  <si>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</si>
  <si>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</si>
  <si>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</si>
  <si>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</si>
  <si>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</si>
  <si>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</si>
  <si>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</si>
  <si>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</si>
  <si>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</si>
  <si>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</si>
  <si>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</si>
  <si>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</si>
  <si>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</si>
  <si>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</si>
  <si>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</si>
  <si>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</si>
  <si>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</si>
  <si>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</si>
  <si>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</si>
  <si>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</si>
  <si>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</si>
  <si>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</si>
  <si>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</si>
  <si>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</si>
  <si>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</si>
  <si>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</si>
  <si>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XXXXXXXXXXXXXXXXXXXXX</t>
  </si>
  <si>
    <t>3. DESAGREGACIÓN DE LA PROPUESTA</t>
  </si>
  <si>
    <t>2. JUSTIFICACIÓN DEL VALOR COTIZADO</t>
  </si>
  <si>
    <t>1. ANÁLISIS DE VALOR COTIZADO SEGÚN NÚMERO DE COTIZACIONES RECEPCIONADAS</t>
  </si>
  <si>
    <t>Se actualizan los aspectos generales y notas del registro según la modificación del código ABSr097, debido a la inactivación en el MOD del formato ABSF097 (ADQUISICIÓN DE BIENES, SERVICIOS U OBRAS CONTRATACIÓN DIRECTA) por sistematización del mismo.
Según la Resolución Rectoral 074 del 22 de julio del 2024, dando cumplimiento a la Ley 2345 del 2023 "chao marcas" y dando alcance a la Circular 006 "Cambio de identificador visual en los documentos de gestión documental" se realiza el cambio de logo en el documento.</t>
  </si>
  <si>
    <t xml:space="preserve">  Diagonal 18 No. 20-29 Fusagasugá – Cundinamarca                                                                                                   
  Teléfono: (601) 8281483 Línea Gratuita: 018000180414                                                                                                                              
www.ucundinamarca.edu.co E-mail: info@ucundinamarca.edu.co 
NIT: 890.680.062-2</t>
  </si>
  <si>
    <t>FECHA DE ELABORACIÓN:</t>
  </si>
  <si>
    <t>1. ANÁLISIS DEL VALOR OFERTADO / COTIZADO</t>
  </si>
  <si>
    <t>2. DESAGREGACIÓN DE LA PROPUESTA</t>
  </si>
  <si>
    <t>ESPECIFICACION TÉCNICA</t>
  </si>
  <si>
    <t>PRECIO DE REFERENCIA  INCLUIDO  IMPUESTOS APLICABLES (VALOR MÁXIMO)</t>
  </si>
  <si>
    <t>VALOR MÍNIMO ACEPTABLE DEL PPTO. 80%</t>
  </si>
  <si>
    <t>3.JUSTIFICACIÓN DEL VALOR OFERTADO / COTIZADO</t>
  </si>
  <si>
    <t>Justificación: "Recuerde que deberá adjuntar la evidencias que soporten lo indicado en este espacio"</t>
  </si>
  <si>
    <t>Diagonal 18 No. 20-29 Fusagasugá – Cundinamarca 
Teléfono (601) 8281483 Línea Gratuita 018000180414
 www.ucundinamarca.edu.co   E-mail: info@ucundinamarca.edu.co
 NIT: 890.680.062-2</t>
  </si>
  <si>
    <t>Documento controlado por el Sistema de Gestión de la Calidad
Asegúrese que corresponde a la última versión consultando el Portal Institucional</t>
  </si>
  <si>
    <t>VERSIÓN: 5</t>
  </si>
  <si>
    <t>VIGENCIA: 2025-02-xx</t>
  </si>
  <si>
    <t>PÁGINA: 3 de 3</t>
  </si>
  <si>
    <t>No.</t>
  </si>
  <si>
    <t>Porcentajes</t>
  </si>
  <si>
    <t>Profesional</t>
  </si>
  <si>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se recomienda a la Entidad Estatal puede indagar por el costo marginal de las unidades ofrecidas por el proponente; y analizar la desagregación del precio con base en el Estudio del Sector y la información del mercado disponible".
</t>
    </r>
    <r>
      <rPr>
        <b/>
        <sz val="10"/>
        <color theme="1"/>
        <rFont val="Arial"/>
        <family val="2"/>
      </rPr>
      <t xml:space="preserve">
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 xml:space="preserve">
NOTA 3.</t>
    </r>
    <r>
      <rPr>
        <sz val="10"/>
        <color theme="1"/>
        <rFont val="Arial"/>
        <family val="2"/>
      </rPr>
      <t xml:space="preserve"> Por lo anterior, la Universidad de Cundinamarca solicita la desagregación de la propuesta mediante la siguiente fórmula:</t>
    </r>
  </si>
  <si>
    <t>DILIGENCIE ESTE CUADRO CUANDO LA ENTIDAD RECIBE HASTA CUATRO (4) OFERTAS/COTIZACIONES</t>
  </si>
  <si>
    <t>1.2 ANÁLISIS DEL VALOR OFERTADO/COTIZADO - COMPARACIÓN RELATIVA</t>
  </si>
  <si>
    <t>1.1 ANÁLISIS DEL VALOR OFERTADO/COTIZADO - COMPARACIÓN ABSOLUTA</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</si>
  <si>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t>
    </r>
    <r>
      <rPr>
        <sz val="10"/>
        <color theme="1"/>
        <rFont val="Arial"/>
        <family val="2"/>
      </rPr>
      <t xml:space="preserve">expedida por Colombia compra eficiente, la cual determina dos herramientas o métodos de comparación, y su aplicación depende de la cantidad de ofertas/cotizaciones que se presenten al proceso de contratación.
MÉTODO DE COMPARACIÓN ABSOLUTA: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“La Entidad Estatal debe solicitar aclaración a los proponentes cuyas ofertas sean menores en un 20%,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DEL VALOR OFERTADO/COTIZADO - COMPARACIÓN ABSOLUTA
</t>
    </r>
    <r>
      <rPr>
        <sz val="10"/>
        <color theme="1"/>
        <rFont val="Arial"/>
        <family val="2"/>
      </rPr>
      <t>MÉTODO DE COMPARACIÓN RELATIVA: 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t>
    </r>
    <r>
      <rPr>
        <b/>
        <i/>
        <sz val="10"/>
        <color theme="1"/>
        <rFont val="Arial"/>
        <family val="2"/>
      </rPr>
      <t>la Entidad utilizará la siguiente metodología para establecer un valor mínimo aceptable: a) Primero deberá tomar el conjunto de ofertas a evaluar. b) Posteriormente calculará la mediana, dependiendo de la dispersión de los datos el promedio del valor de cada oferta o, de cada ítem dentro de la oferta. c) Luego, calculará la desviación estándar del conjunto. d) Y finalmente determinará el valor mínimo aceptable para la Entidad Estatal de acuerdo con la metodología explicada</t>
    </r>
    <r>
      <rPr>
        <b/>
        <sz val="10"/>
        <color theme="1"/>
        <rFont val="Arial"/>
        <family val="2"/>
      </rPr>
      <t>"</t>
    </r>
    <r>
      <rPr>
        <sz val="10"/>
        <color theme="1"/>
        <rFont val="Arial"/>
        <family val="2"/>
      </rPr>
      <t xml:space="preserve"> por Colombia Compra Eficiente. </t>
    </r>
    <r>
      <rPr>
        <b/>
        <sz val="10"/>
        <color theme="1"/>
        <rFont val="Arial"/>
        <family val="2"/>
      </rPr>
      <t xml:space="preserve">El valor mínimo aceptable será calculado durante la evaluación de esta y sólo se analizarán aquellas ofertas/cotizaciones que estén por debajo del valor mínimo aceptable. </t>
    </r>
    <r>
      <rPr>
        <sz val="10"/>
        <color theme="1"/>
        <rFont val="Arial"/>
        <family val="2"/>
      </rPr>
      <t>EN CASO DE APLICAR, DILIGENCIE EL CUADRO</t>
    </r>
    <r>
      <rPr>
        <b/>
        <sz val="10"/>
        <color theme="1"/>
        <rFont val="Arial"/>
        <family val="2"/>
      </rPr>
      <t xml:space="preserve"> 1.2 ANÁLISIS DEL VALOR OFERTADO/COTIZADO - COMPARACIÓN RELATIVA</t>
    </r>
  </si>
  <si>
    <t>DILIGENCIE ESTE CUADRO CUANDO LA ENTIDAD RECIBE CINCO (5) O MÁS OFERTAS/COTIZACIONES</t>
  </si>
  <si>
    <t>PORCENTAJE MÍNIMO ACEPTABLE CALCULADO EN LA EVALUACIÓN DE LAS OFERTAS/COTIZACIONES</t>
  </si>
  <si>
    <t>VALOR MÍNIMO ACEPTABLE CALCULADO EN LA EVALUACIÓN DE LAS OFERTAS/COTIZACIONES</t>
  </si>
  <si>
    <t>COSTO DEL BIEN, SERVICIO U OBRA</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</si>
  <si>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ABSF132: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ofertas/cotizaciones,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UNIVERSIDAD DE CUNDINAMARCA SOLICITA LA JUSTIFICACIÓN DE ACUERDO CON EL CASO APLICABLE (NÚMERO DE COTIZACIONES RECEPCIONADAS), PARA ELLO DEBERÁ: 1. DILIGENCIAR RECUADROS ANÁLISIS DE VALOR COTIZADO (SEGÚN APLIQUE), 2. JUSTIFICAR EN DEBIDA FORMA EL VALOR OFERTADO 3. PRESENTAR LA DESAGREGACIÓN DE SU PROPUESTA.</t>
    </r>
  </si>
  <si>
    <t>% Diferencia de la oferta/cotización con respecto al precio de referencia estimado</t>
  </si>
  <si>
    <r>
      <rPr>
        <b/>
        <sz val="11"/>
        <color theme="1"/>
        <rFont val="Arial"/>
        <family val="2"/>
      </rPr>
      <t>NOTA 1.</t>
    </r>
    <r>
      <rPr>
        <sz val="11"/>
        <color theme="1"/>
        <rFont val="Arial"/>
        <family val="2"/>
      </rPr>
      <t xml:space="preserve"> Señor oferente/cotizante, recuerde que la entidad en aras de garantizar una correcta ejecución del contrato y conforme al estudio de mercado en la fase de planeación, identificará y analizará los precios ofertados de acuerdo a la </t>
    </r>
    <r>
      <rPr>
        <b/>
        <sz val="11"/>
        <color theme="1"/>
        <rFont val="Arial"/>
        <family val="2"/>
      </rPr>
      <t>Guía para el manejo de ofertas artificialmente bajas en Procesos de Contratación</t>
    </r>
    <r>
      <rPr>
        <sz val="11"/>
        <color theme="1"/>
        <rFont val="Arial"/>
        <family val="2"/>
      </rPr>
      <t xml:space="preserve">, expedida por Colombia compra eficiente. 
</t>
    </r>
    <r>
      <rPr>
        <b/>
        <sz val="11"/>
        <color theme="1"/>
        <rFont val="Arial"/>
        <family val="2"/>
      </rPr>
      <t>NOTA 2.</t>
    </r>
    <r>
      <rPr>
        <sz val="11"/>
        <color theme="1"/>
        <rFont val="Arial"/>
        <family val="2"/>
      </rPr>
      <t xml:space="preserve"> Cuando se trate de un proceso de selección para un contrato de </t>
    </r>
    <r>
      <rPr>
        <b/>
        <sz val="11"/>
        <color theme="1"/>
        <rFont val="Arial"/>
        <family val="2"/>
      </rPr>
      <t>TRACTO SUCESIVO</t>
    </r>
    <r>
      <rPr>
        <sz val="11"/>
        <color theme="1"/>
        <rFont val="Arial"/>
        <family val="2"/>
      </rPr>
      <t xml:space="preserve">, la Universidad realizará un </t>
    </r>
    <r>
      <rPr>
        <b/>
        <i/>
        <sz val="11"/>
        <color theme="1"/>
        <rFont val="Arial"/>
        <family val="2"/>
      </rPr>
      <t>"análisis desagregado e independiente de precios para identificar la estructura de la oferta y las posibles fuentes de riesgos en la ejecución del contrato"</t>
    </r>
    <r>
      <rPr>
        <sz val="11"/>
        <color theme="1"/>
        <rFont val="Arial"/>
        <family val="2"/>
      </rPr>
      <t xml:space="preserve">. Por tanto, si el valor ofertado/cotizado de </t>
    </r>
    <r>
      <rPr>
        <b/>
        <sz val="11"/>
        <color theme="1"/>
        <rFont val="Arial"/>
        <family val="2"/>
      </rPr>
      <t xml:space="preserve">UNO O MÁS ÍTEMS es menor en un 20%, o un mayor porcentaje, </t>
    </r>
    <r>
      <rPr>
        <sz val="11"/>
        <color theme="1"/>
        <rFont val="Arial"/>
        <family val="2"/>
      </rPr>
      <t xml:space="preserve">a los precios de referencia estimados por la Universidad de Cundinamarca, el proponente deberá allegar junto con su oferta/cotización o dentro del término para subsanar que la Universidad establezca para ello, las razones que sustentan el valor ofrecido.
</t>
    </r>
    <r>
      <rPr>
        <b/>
        <sz val="11"/>
        <color theme="1"/>
        <rFont val="Arial"/>
        <family val="2"/>
      </rPr>
      <t xml:space="preserve">NOTA 3. </t>
    </r>
    <r>
      <rPr>
        <sz val="11"/>
        <color theme="1"/>
        <rFont val="Arial"/>
        <family val="2"/>
      </rPr>
      <t>Por lo anterior, la Universidad de Cundinamarca solicita el diligenciamiento del recuadro para el análisis del valor ofertado/cotizado, el cual se relaciona a continuación:</t>
    </r>
  </si>
  <si>
    <t>DIFERENCIA ENTRE VALOR OFERTADO DE CADA ITEM  VS DESAGREGACION TOTAL OFERTA</t>
  </si>
  <si>
    <r>
      <rPr>
        <b/>
        <sz val="11"/>
        <color theme="1"/>
        <rFont val="Arial"/>
        <family val="2"/>
      </rPr>
      <t xml:space="preserve">NOTA 1. </t>
    </r>
    <r>
      <rPr>
        <sz val="11"/>
        <color theme="1"/>
        <rFont val="Arial"/>
        <family val="2"/>
      </rPr>
      <t xml:space="preserve">Señor oferente/cotizante, recuerde que para la desagregación de precios ofertados de acuerdo con la </t>
    </r>
    <r>
      <rPr>
        <b/>
        <sz val="11"/>
        <color theme="1"/>
        <rFont val="Arial"/>
        <family val="2"/>
      </rPr>
      <t>Guía para el manejo de ofertas artificialmente bajas en Procesos de Contratación</t>
    </r>
    <r>
      <rPr>
        <sz val="11"/>
        <color theme="1"/>
        <rFont val="Arial"/>
        <family val="2"/>
      </rPr>
      <t xml:space="preserve">, expedida por Colombia compra eficiente, donde señala: </t>
    </r>
    <r>
      <rPr>
        <b/>
        <sz val="11"/>
        <color theme="1"/>
        <rFont val="Arial"/>
        <family val="2"/>
      </rPr>
      <t>"</t>
    </r>
    <r>
      <rPr>
        <b/>
        <i/>
        <sz val="11"/>
        <color theme="1"/>
        <rFont val="Arial"/>
        <family val="2"/>
      </rPr>
      <t>Colombia Compra Eficiente recomienda incluir en la solicitud de aclaración de la oferta la siguiente desagregación de su precio: {Oferta = Costo del bien, servicio u obra (insumos, equipos, personal) + gastos generales + imprevistos + utilidad}. Adicionalmente, se recomienda a la Entidad Estatal puede indagar por el costo marginal de las unidades ofrecidas por el proponente; y analizar la desagregación del precio con base en el Estudio del Sector y la información del mercado disponible"</t>
    </r>
    <r>
      <rPr>
        <b/>
        <sz val="11"/>
        <color theme="1"/>
        <rFont val="Arial"/>
        <family val="2"/>
      </rPr>
      <t xml:space="preserve">.
</t>
    </r>
    <r>
      <rPr>
        <sz val="11"/>
        <color theme="1"/>
        <rFont val="Arial"/>
        <family val="2"/>
      </rPr>
      <t xml:space="preserve">
</t>
    </r>
    <r>
      <rPr>
        <b/>
        <sz val="11"/>
        <color theme="1"/>
        <rFont val="Arial"/>
        <family val="2"/>
      </rPr>
      <t>NOTA 2</t>
    </r>
    <r>
      <rPr>
        <sz val="11"/>
        <color theme="1"/>
        <rFont val="Arial"/>
        <family val="2"/>
      </rPr>
      <t xml:space="preserve">. Señor oferente/cotizante, recuerde validar los datos contenidos en la columna </t>
    </r>
    <r>
      <rPr>
        <b/>
        <sz val="11"/>
        <color theme="1"/>
        <rFont val="Arial"/>
        <family val="2"/>
      </rPr>
      <t>DIFERENCIA ENTRE VALOR OFERTADO VS DESAGREGACION TOTAL OFERTA</t>
    </r>
    <r>
      <rPr>
        <sz val="11"/>
        <color theme="1"/>
        <rFont val="Arial"/>
        <family val="2"/>
      </rPr>
      <t xml:space="preserve">, toda vez que esta columna muestra si existe diferencia entre el VALOR OFERTADO/COTIZADO DE CADA ÍTEM y el total de la desagregación de la propuesta. Recuerde que la sumatoria de los porcentajes no podrán superar el 100% del  VALOR OFERTADO/COTIZADO DE CADA ÍTEM y por lo tanto no deberán existir diferencias entre </t>
    </r>
    <r>
      <rPr>
        <b/>
        <sz val="11"/>
        <color theme="1"/>
        <rFont val="Arial"/>
        <family val="2"/>
      </rPr>
      <t>VALOR OFERTADO VS DESAGREGACION TOTAL OFERTA</t>
    </r>
    <r>
      <rPr>
        <sz val="11"/>
        <color theme="1"/>
        <rFont val="Arial"/>
        <family val="2"/>
      </rPr>
      <t xml:space="preserve">.
</t>
    </r>
    <r>
      <rPr>
        <b/>
        <sz val="11"/>
        <color theme="1"/>
        <rFont val="Arial"/>
        <family val="2"/>
      </rPr>
      <t>NOTA 3.</t>
    </r>
    <r>
      <rPr>
        <sz val="11"/>
        <color theme="1"/>
        <rFont val="Arial"/>
        <family val="2"/>
      </rPr>
      <t xml:space="preserve"> Por lo anterior, la Universidad de Cundinamarca solicita la desagregación de la propuesta mediante la siguiente fórmula:</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</si>
  <si>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t>
    </r>
    <r>
      <rPr>
        <sz val="10"/>
        <color theme="1"/>
        <rFont val="Arial"/>
        <family val="2"/>
      </rPr>
      <t xml:space="preserve"> esta indica que: </t>
    </r>
    <r>
      <rPr>
        <b/>
        <i/>
        <sz val="10"/>
        <color theme="1"/>
        <rFont val="Arial"/>
        <family val="2"/>
      </rPr>
      <t>"El artículo 2.2.1.1.2.2.4 del Decreto 1082 de 2015 establece lo que debe hacer la Entidad Estatal cuando el precio de una oferta parece ser artificialmente bajo: •Requerir al oferente con relación a los precios ofrecidos que parecen bajos para que sustente las razones del valor ofrecido. •Analizar las explicaciones del oferente, para revisar si estas sustentan los valores ofrecidos y si estos son suficientes para ejecutar el contrato de acuerdo con los Documentos del Proceso. •Decidir si continúa con la evaluación de la oferta porque la explicación demuestra la habilidad del proponente para cumplir adecuadamente con el contrato con los precios ofrecidos o, si rechaza la oferta porque la explicación no sustenta los valores ofrecidos. •En la subasta inversa, lo anterior deberá realizarse al finalizar el evento de subasta, de acuerdo con el precio ofrecido al final de esta"</t>
    </r>
    <r>
      <rPr>
        <i/>
        <sz val="10"/>
        <color theme="1"/>
        <rFont val="Arial"/>
        <family val="2"/>
      </rPr>
      <t>.</t>
    </r>
    <r>
      <rPr>
        <sz val="10"/>
        <color theme="1"/>
        <rFont val="Arial"/>
        <family val="2"/>
      </rPr>
      <t xml:space="preserve">
</t>
    </r>
    <r>
      <rPr>
        <b/>
        <sz val="10"/>
        <color theme="1"/>
        <rFont val="Arial"/>
        <family val="2"/>
      </rPr>
      <t xml:space="preserve">
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proponente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la entidad.
</t>
    </r>
    <r>
      <rPr>
        <b/>
        <sz val="10"/>
        <color theme="1"/>
        <rFont val="Arial"/>
        <family val="2"/>
      </rPr>
      <t xml:space="preserve">
NOTA 3.</t>
    </r>
    <r>
      <rPr>
        <sz val="10"/>
        <color theme="1"/>
        <rFont val="Arial"/>
        <family val="2"/>
      </rPr>
      <t xml:space="preserve"> Señor oferente/cotizante, por favor indique en el siguiente recuadro la jutificación y/o explicación del precio ofertado.</t>
    </r>
  </si>
  <si>
    <r>
      <t xml:space="preserve">NOTA 1. </t>
    </r>
    <r>
      <rPr>
        <sz val="11"/>
        <color theme="1"/>
        <rFont val="Arial"/>
        <family val="2"/>
      </rPr>
      <t xml:space="preserve">Cuando se establezca que una o más ofertas/cotizaciones presenta precios artificialmente bajos, de acuerdo con la </t>
    </r>
    <r>
      <rPr>
        <b/>
        <sz val="11"/>
        <color theme="1"/>
        <rFont val="Arial"/>
        <family val="2"/>
      </rPr>
      <t>Guía para el manejo de ofertas artificialmente bajas en Procesos de Contratación</t>
    </r>
    <r>
      <rPr>
        <sz val="11"/>
        <color theme="1"/>
        <rFont val="Arial"/>
        <family val="2"/>
      </rPr>
      <t xml:space="preserve">, esta indica que: </t>
    </r>
    <r>
      <rPr>
        <b/>
        <i/>
        <sz val="11"/>
        <color theme="1"/>
        <rFont val="Arial"/>
        <family val="2"/>
      </rPr>
      <t xml:space="preserve">"El artículo 2.2.1.1.2.2.4 del Decreto 1082 de 2015 establece lo que debe hacer la Entidad Estatal cuando el precio de una oferta parece ser artificialmente bajo: •Requerir al oferente con relación a los precios ofrecidos que parecen bajos para que sustente las razones del valor ofrecido. •Analizar las explicaciones del oferente, para revisar si estas sustentan los valores ofrecidos y si estos son suficientes para ejecutar el contrato de acuerdo con los Documentos del Proceso. •Decidir si continúa con la evaluación de la oferta porque la explicación demuestra la habilidad del proponente para cumplir adecuadamente con el contrato con los precios ofrecidos o, si rechaza la oferta porque la explicación no sustenta los valores ofrecidos. •En la subasta inversa, lo anterior deberá realizarse al finalizar el evento de subasta, de acuerdo con el precio ofrecido al final de esta".
</t>
    </r>
    <r>
      <rPr>
        <b/>
        <sz val="11"/>
        <color theme="1"/>
        <rFont val="Arial"/>
        <family val="2"/>
      </rPr>
      <t xml:space="preserve">
NOTA 2. </t>
    </r>
    <r>
      <rPr>
        <sz val="11"/>
        <color theme="1"/>
        <rFont val="Arial"/>
        <family val="2"/>
      </rPr>
      <t xml:space="preserve">Señor oferente/cotizante, es de obligatoriedad que la justificación de los precios aparentemente bajos este soportados con evidencias que conlleve a la veracidad de la justificación, es decir, que el proponente debe allegar documentos que soporte dicha oferta/cotización (Por ejemplo, si justifican que tienen vehículo propio, allegar documento de propiedad a nombre del oferente/cotizante,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1"/>
        <color theme="1"/>
        <rFont val="Arial"/>
        <family val="2"/>
      </rPr>
      <t xml:space="preserve">
NOTA 3. </t>
    </r>
    <r>
      <rPr>
        <sz val="11"/>
        <color theme="1"/>
        <rFont val="Arial"/>
        <family val="2"/>
      </rPr>
      <t>Señor oferente/cotizante, por favor indique en el siguiente recuadro la jutificación y/o explicación del precio ofertado.</t>
    </r>
  </si>
  <si>
    <t>Se inactiva el formato ABSF140, toda vez que se unifica en el formato ABSF132 que pasa a tener la justificación de precios artificialmente bajos para todo tipo de procesos cuando llegan hasta 4 propuestas, más de 5 propuestas o tracto sucesivo. Se ajustan notas generales, formulación e instrucciones conforme a la Guía para el manejo de ofertas artificialmente bajas en Procesos de Contratación de Colombia Compra Eficiente.</t>
  </si>
  <si>
    <t>VALOR DE LA OFERTA/COTIZACIÓN INCLUIDOS IMPUESTOS</t>
  </si>
  <si>
    <t>% Diferencia de la oferta/cotización con respecto al presupuesto oficial estimado</t>
  </si>
  <si>
    <t>CÓDIGO:  ABSr132</t>
  </si>
  <si>
    <t>VIGENCIA: 2025-02-28</t>
  </si>
  <si>
    <t>PÁGINA: 2 de 2</t>
  </si>
  <si>
    <t>PÁGINA: 1 de 2</t>
  </si>
  <si>
    <r>
      <rPr>
        <b/>
        <sz val="11"/>
        <color theme="1"/>
        <rFont val="Arial"/>
        <family val="2"/>
      </rPr>
      <t>NOTA 1.</t>
    </r>
    <r>
      <rPr>
        <sz val="11"/>
        <color theme="1"/>
        <rFont val="Arial"/>
        <family val="2"/>
      </rPr>
      <t xml:space="preserve"> Señor oferente/cotizante, recuerde revisar la</t>
    </r>
    <r>
      <rPr>
        <b/>
        <sz val="11"/>
        <color theme="1"/>
        <rFont val="Arial"/>
        <family val="2"/>
      </rPr>
      <t xml:space="preserve"> Solicitud de cotización - Adquisición de bienes, servicios u obras Contratación Directa o Términos de Referencia de la Invitación Pública / Privada</t>
    </r>
    <r>
      <rPr>
        <sz val="11"/>
        <color theme="1"/>
        <rFont val="Arial"/>
        <family val="2"/>
      </rPr>
      <t xml:space="preserve"> y anexos en su totalidad y tener en cuenta todas las condiciones establecidas para la presentación de la oferta/cotización.  
</t>
    </r>
    <r>
      <rPr>
        <b/>
        <sz val="11"/>
        <color theme="1"/>
        <rFont val="Arial"/>
        <family val="2"/>
      </rPr>
      <t>NOTA 2.</t>
    </r>
    <r>
      <rPr>
        <sz val="11"/>
        <color theme="1"/>
        <rFont val="Arial"/>
        <family val="2"/>
      </rPr>
      <t xml:space="preserve"> Una vez recibidas las oferta/cotizaciones la Universidad de Cundinamarca identificará aquellas ofertas o cotizaciones que presenten precios artificialmente bajos de acuerdo a la </t>
    </r>
    <r>
      <rPr>
        <b/>
        <sz val="11"/>
        <color theme="1"/>
        <rFont val="Arial"/>
        <family val="2"/>
      </rPr>
      <t>Solicitud de cotización - Adquisición de bienes, servicios u obras Contratación Directa o Términos de Referencia de la Invitación Pública / Privada</t>
    </r>
    <r>
      <rPr>
        <sz val="11"/>
        <color theme="1"/>
        <rFont val="Arial"/>
        <family val="2"/>
      </rPr>
      <t xml:space="preserve"> que soporta el proceso de cotización.
</t>
    </r>
    <r>
      <rPr>
        <b/>
        <sz val="11"/>
        <color theme="1"/>
        <rFont val="Arial"/>
        <family val="2"/>
      </rPr>
      <t>NOTA 3</t>
    </r>
    <r>
      <rPr>
        <sz val="11"/>
        <color theme="1"/>
        <rFont val="Arial"/>
        <family val="2"/>
      </rPr>
      <t xml:space="preserve">. Las oferta/cotizaciones con precios aparentemente bajos se analizan conforme en lo establecido por Colombia Compra Eficiente en su </t>
    </r>
    <r>
      <rPr>
        <b/>
        <sz val="11"/>
        <color theme="1"/>
        <rFont val="Arial"/>
        <family val="2"/>
      </rPr>
      <t>Guía para el manejo de ofertas artificialmente bajas en Procesos de Contratación</t>
    </r>
    <r>
      <rPr>
        <sz val="11"/>
        <color theme="1"/>
        <rFont val="Arial"/>
        <family val="2"/>
      </rPr>
      <t xml:space="preserve">.
</t>
    </r>
    <r>
      <rPr>
        <b/>
        <sz val="11"/>
        <color theme="1"/>
        <rFont val="Arial"/>
        <family val="2"/>
      </rPr>
      <t>NOTA 4.</t>
    </r>
    <r>
      <rPr>
        <sz val="11"/>
        <color theme="1"/>
        <rFont val="Arial"/>
        <family val="2"/>
      </rPr>
      <t xml:space="preserve"> El oferente/cotizante deberá allegar, junto con su propuesta o dentro del término para subsanar que la Universidad establezca para ello, el formato </t>
    </r>
    <r>
      <rPr>
        <b/>
        <sz val="11"/>
        <color theme="1"/>
        <rFont val="Arial"/>
        <family val="2"/>
      </rPr>
      <t xml:space="preserve">ABSF132: JUSTIFICACIÓN ANÁLISIS DE PRECIOS ARTIFICIALMENTE BAJOS </t>
    </r>
    <r>
      <rPr>
        <sz val="11"/>
        <color theme="1"/>
        <rFont val="Arial"/>
        <family val="2"/>
      </rPr>
      <t xml:space="preserve">y </t>
    </r>
    <r>
      <rPr>
        <b/>
        <sz val="11"/>
        <color theme="1"/>
        <rFont val="Arial"/>
        <family val="2"/>
      </rPr>
      <t>ANEXAR LOS RESPECTIVOS SOPORTES</t>
    </r>
    <r>
      <rPr>
        <sz val="11"/>
        <color theme="1"/>
        <rFont val="Arial"/>
        <family val="2"/>
      </rPr>
      <t xml:space="preserve"> que justifiquen el precio ofertado con el fin de permitir el análisis de la oferta y su sostenibilidad durante la vigencia del contrato.
</t>
    </r>
    <r>
      <rPr>
        <b/>
        <sz val="11"/>
        <color theme="1"/>
        <rFont val="Arial"/>
        <family val="2"/>
      </rPr>
      <t>NOTA 5.</t>
    </r>
    <r>
      <rPr>
        <sz val="11"/>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1"/>
        <color theme="1"/>
        <rFont val="Arial"/>
        <family val="2"/>
      </rPr>
      <t>NOTA 6</t>
    </r>
    <r>
      <rPr>
        <sz val="11"/>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1"/>
        <color theme="1"/>
        <rFont val="Arial"/>
        <family val="2"/>
      </rPr>
      <t>NOTA 7</t>
    </r>
    <r>
      <rPr>
        <sz val="11"/>
        <color theme="1"/>
        <rFont val="Arial"/>
        <family val="2"/>
      </rPr>
      <t xml:space="preserve">. Analizadas las explicaciones, la Dirección de Bienes y Servicios o quien haga sus veces, debe recomendar rechazar la oferta/cotización o continuar con el análisis de esta en la evaluación de las ofertas/cotizaciones, conforme lo establecido en la </t>
    </r>
    <r>
      <rPr>
        <b/>
        <sz val="11"/>
        <color theme="1"/>
        <rFont val="Arial"/>
        <family val="2"/>
      </rPr>
      <t>Solicitud de cotización - Adquisición de bienes, servicios u obras Contratación Directa o Términos de Referencia de la Invitación Pública / Privada</t>
    </r>
    <r>
      <rPr>
        <sz val="11"/>
        <color theme="1"/>
        <rFont val="Arial"/>
        <family val="2"/>
      </rPr>
      <t xml:space="preserve">.
</t>
    </r>
    <r>
      <rPr>
        <b/>
        <sz val="11"/>
        <color theme="1"/>
        <rFont val="Arial"/>
        <family val="2"/>
      </rPr>
      <t>NOTA 8.</t>
    </r>
    <r>
      <rPr>
        <sz val="11"/>
        <color theme="1"/>
        <rFont val="Arial"/>
        <family val="2"/>
      </rPr>
      <t xml:space="preserve"> Cuando el valor ofertado/cotizado de uno o más de los ítems que componen el proceso superen los precios de referencia establecidos por la entidad, será causal de rechazo conforme lo establecido en la </t>
    </r>
    <r>
      <rPr>
        <b/>
        <sz val="11"/>
        <color theme="1"/>
        <rFont val="Arial"/>
        <family val="2"/>
      </rPr>
      <t xml:space="preserve">Solicitud de cotización - Adquisición de bienes, servicios u obras Contratación Directa o Términos de Referencia de la Invitación Pública / Privada </t>
    </r>
    <r>
      <rPr>
        <sz val="11"/>
        <color theme="1"/>
        <rFont val="Arial"/>
        <family val="2"/>
      </rPr>
      <t xml:space="preserve">que soporta el proceso de contratación.
</t>
    </r>
    <r>
      <rPr>
        <b/>
        <sz val="11"/>
        <color theme="1"/>
        <rFont val="Arial"/>
        <family val="2"/>
      </rPr>
      <t>POR LO ANTERIOR, LA UNIVERDIDAD DE CUNDINAMARCA SOLICITA LA JUSTIFICACIÓN DE LA SIGUIENTE MANERA: 
1. DILIGENCIAR EL RECUADRO ANÁLISIS DEL VALOR OFERTADO/COTIZADO.
2. PRESENTAR LA DESAGREGACIÓN DE SU PROPUESTA.
3.JUSTIFICAR EN DEBIDA FORMA EL VALOR OFERTADO.</t>
    </r>
  </si>
  <si>
    <t>ADQUIRIR LA SUSCRIPCIÓN DE LA PLATAFORMA DE SALAS DE VIDEOCONFERENCIA PARA LAS ÁREAS ADMINISTRATIVAS DE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</si>
</sst>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_-* #,##0_-;\-* #,##0_-;_-* &quot;-&quot;??_-;_-@_-"/>
    <numFmt numFmtId="165" formatCode="_-* #,##0.00_-;\-* #,##0.00_-;_-* &quot;-&quot;_-;_-@_-"/>
    <numFmt numFmtId="166" formatCode="yyyy\-mm\-dd;@"/>
    <numFmt numFmtId="167" formatCode="_-&quot;$&quot;\ * #,##0_-;\-&quot;$&quot;\ * #,##0_-;_-&quot;$&quot;\ * &quot;-&quot;??_-;_-@_-"/>
  </numFmts>
  <fonts count="32"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b/>
      <sz val="11"/>
      <color theme="1"/>
      <name val="Calibri"/>
      <family val="2"/>
      <scheme val="minor"/>
    </font>
    <font>
      <b/>
      <sz val="12"/>
      <color theme="1"/>
      <name val="Arial"/>
      <family val="2"/>
    </font>
    <font>
      <b/>
      <sz val="11"/>
      <color rgb="FF292929"/>
      <name val="Arial"/>
      <family val="2"/>
    </font>
    <font>
      <b/>
      <sz val="11"/>
      <color rgb="FF000000"/>
      <name val="Arial"/>
      <family val="2"/>
      <charset val="1"/>
    </font>
    <font>
      <b/>
      <sz val="12"/>
      <color theme="0"/>
      <name val="Arial"/>
      <family val="2"/>
    </font>
    <font>
      <b/>
      <sz val="11"/>
      <name val="Arial"/>
      <family val="2"/>
    </font>
  </fonts>
  <fills count="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BE122"/>
        <bgColor indexed="64"/>
      </patternFill>
    </fill>
    <fill>
      <patternFill patternType="solid">
        <fgColor rgb="FFDAAA00"/>
        <bgColor indexed="64"/>
      </patternFill>
    </fill>
    <fill>
      <patternFill patternType="solid">
        <fgColor rgb="FFFFFFFF"/>
        <bgColor rgb="FFFFFFCC"/>
      </patternFill>
    </fill>
  </fills>
  <borders count="26">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top style="thin">
        <color rgb="FF4B514E"/>
      </top>
      <bottom style="thin">
        <color rgb="FF4B514E"/>
      </bottom>
      <diagonal/>
    </border>
    <border>
      <left/>
      <right style="thin">
        <color rgb="FF4B514E"/>
      </right>
      <top style="thin">
        <color rgb="FF4B514E"/>
      </top>
      <bottom style="thin">
        <color rgb="FF4B514E"/>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6">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cellStyleXfs>
  <cellXfs count="200">
    <xf numFmtId="0" fontId="0" fillId="0" borderId="0" xfId="0"/>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166" fontId="18" fillId="4" borderId="3" xfId="0" applyNumberFormat="1" applyFont="1" applyFill="1" applyBorder="1" applyAlignment="1" applyProtection="1">
      <alignment horizontal="center" vertical="center" wrapText="1"/>
      <protection locked="0"/>
    </xf>
    <xf numFmtId="9" fontId="23" fillId="4"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41" fontId="8" fillId="0" borderId="3" xfId="2" applyFont="1" applyFill="1" applyBorder="1" applyAlignment="1" applyProtection="1">
      <alignment vertical="center" wrapText="1"/>
      <protection locked="0"/>
    </xf>
    <xf numFmtId="164" fontId="8" fillId="0" borderId="3" xfId="1" applyNumberFormat="1" applyFont="1" applyFill="1" applyBorder="1" applyAlignment="1" applyProtection="1">
      <alignment vertical="center" wrapText="1"/>
      <protection locked="0"/>
    </xf>
    <xf numFmtId="0" fontId="7" fillId="0" borderId="0" xfId="0" applyFont="1"/>
    <xf numFmtId="0" fontId="2" fillId="0" borderId="0" xfId="0" applyFont="1"/>
    <xf numFmtId="10" fontId="2" fillId="2" borderId="0" xfId="0" applyNumberFormat="1" applyFont="1" applyFill="1" applyProtection="1">
      <protection hidden="1"/>
    </xf>
    <xf numFmtId="44" fontId="2" fillId="2" borderId="0" xfId="0" applyNumberFormat="1" applyFont="1" applyFill="1" applyProtection="1">
      <protection hidden="1"/>
    </xf>
    <xf numFmtId="0" fontId="2" fillId="0" borderId="0" xfId="0" applyFont="1" applyAlignment="1" applyProtection="1">
      <alignment vertical="center"/>
      <protection hidden="1"/>
    </xf>
    <xf numFmtId="44" fontId="7" fillId="2" borderId="0" xfId="0" applyNumberFormat="1" applyFont="1" applyFill="1" applyAlignment="1" applyProtection="1">
      <alignment horizontal="left" vertical="center"/>
      <protection hidden="1"/>
    </xf>
    <xf numFmtId="0" fontId="18" fillId="0" borderId="6" xfId="0" applyFont="1" applyBorder="1" applyAlignment="1" applyProtection="1">
      <alignment horizontal="center" vertical="center" wrapText="1"/>
      <protection hidden="1"/>
    </xf>
    <xf numFmtId="42" fontId="29" fillId="6" borderId="6" xfId="0" applyNumberFormat="1" applyFont="1" applyFill="1" applyBorder="1" applyAlignment="1" applyProtection="1">
      <alignment horizontal="right" vertical="center" shrinkToFit="1"/>
      <protection hidden="1"/>
    </xf>
    <xf numFmtId="10" fontId="18" fillId="2" borderId="6" xfId="3" applyNumberFormat="1" applyFont="1" applyFill="1" applyBorder="1" applyAlignment="1" applyProtection="1">
      <alignment horizontal="center" vertical="center"/>
      <protection hidden="1"/>
    </xf>
    <xf numFmtId="167" fontId="18" fillId="2" borderId="6" xfId="5" applyNumberFormat="1" applyFont="1" applyFill="1" applyBorder="1" applyAlignment="1" applyProtection="1">
      <alignment horizontal="center" vertical="center"/>
      <protection hidden="1"/>
    </xf>
    <xf numFmtId="44" fontId="18" fillId="4" borderId="6" xfId="5" applyFont="1" applyFill="1" applyBorder="1" applyAlignment="1" applyProtection="1">
      <alignment horizontal="center" vertical="center"/>
      <protection locked="0"/>
    </xf>
    <xf numFmtId="9" fontId="2" fillId="4" borderId="6" xfId="2" applyNumberFormat="1" applyFont="1" applyFill="1" applyBorder="1" applyAlignment="1" applyProtection="1">
      <alignment horizontal="left" vertical="center" wrapText="1"/>
      <protection locked="0"/>
    </xf>
    <xf numFmtId="165" fontId="2" fillId="0" borderId="6" xfId="2" applyNumberFormat="1" applyFont="1" applyFill="1" applyBorder="1" applyAlignment="1" applyProtection="1">
      <alignment horizontal="left" vertical="center" wrapText="1"/>
      <protection hidden="1"/>
    </xf>
    <xf numFmtId="42" fontId="29" fillId="6" borderId="3" xfId="0" applyNumberFormat="1" applyFont="1" applyFill="1" applyBorder="1" applyAlignment="1" applyProtection="1">
      <alignment horizontal="right" vertical="center" shrinkToFit="1"/>
      <protection hidden="1"/>
    </xf>
    <xf numFmtId="0" fontId="2" fillId="2" borderId="0" xfId="0" applyFont="1" applyFill="1" applyAlignment="1" applyProtection="1">
      <alignment horizontal="left" vertical="center" wrapText="1"/>
      <protection hidden="1"/>
    </xf>
    <xf numFmtId="0" fontId="7" fillId="2" borderId="0" xfId="0" applyFont="1" applyFill="1" applyAlignment="1" applyProtection="1">
      <alignment horizontal="justify" vertical="center" wrapText="1"/>
      <protection hidden="1"/>
    </xf>
    <xf numFmtId="0" fontId="7" fillId="2" borderId="0" xfId="0" applyFont="1" applyFill="1" applyAlignment="1" applyProtection="1">
      <alignment vertical="center" wrapText="1"/>
      <protection hidden="1"/>
    </xf>
    <xf numFmtId="0" fontId="7" fillId="0" borderId="20" xfId="0" applyFont="1" applyBorder="1" applyAlignment="1" applyProtection="1">
      <alignment vertical="top" wrapText="1"/>
      <protection hidden="1"/>
    </xf>
    <xf numFmtId="0" fontId="7" fillId="0" borderId="5" xfId="0" applyFont="1" applyBorder="1" applyAlignment="1" applyProtection="1">
      <alignment vertical="top" wrapText="1"/>
      <protection hidden="1"/>
    </xf>
    <xf numFmtId="0" fontId="6" fillId="2" borderId="0" xfId="0" applyFont="1" applyFill="1" applyAlignment="1" applyProtection="1">
      <alignment vertical="center" wrapText="1"/>
      <protection hidden="1"/>
    </xf>
    <xf numFmtId="0" fontId="7" fillId="2" borderId="0" xfId="0" applyFont="1" applyFill="1" applyAlignment="1" applyProtection="1">
      <alignment vertical="center" wrapText="1"/>
      <protection locked="0"/>
    </xf>
    <xf numFmtId="0" fontId="17" fillId="2" borderId="0" xfId="0" applyFont="1" applyFill="1" applyAlignment="1">
      <alignment vertical="center" wrapText="1"/>
    </xf>
    <xf numFmtId="0" fontId="17" fillId="2" borderId="0" xfId="0" applyFont="1" applyFill="1" applyAlignment="1">
      <alignment vertical="top" wrapText="1"/>
    </xf>
    <xf numFmtId="0" fontId="2" fillId="2" borderId="0" xfId="0" applyFont="1" applyFill="1" applyAlignment="1" applyProtection="1">
      <alignment vertical="center"/>
      <protection hidden="1"/>
    </xf>
    <xf numFmtId="0" fontId="27" fillId="0" borderId="0" xfId="0" applyFont="1" applyAlignment="1" applyProtection="1">
      <alignment vertical="top" wrapText="1"/>
      <protection locked="0"/>
    </xf>
    <xf numFmtId="0" fontId="26" fillId="0" borderId="0" xfId="0" applyFont="1" applyAlignment="1">
      <alignment vertical="center"/>
    </xf>
    <xf numFmtId="9" fontId="0" fillId="0" borderId="24" xfId="3" applyFont="1" applyFill="1" applyBorder="1"/>
    <xf numFmtId="9" fontId="0" fillId="0" borderId="25" xfId="3" applyFont="1" applyFill="1" applyBorder="1"/>
    <xf numFmtId="9" fontId="0" fillId="0" borderId="6" xfId="3" applyFont="1" applyFill="1" applyBorder="1"/>
    <xf numFmtId="9" fontId="19" fillId="0" borderId="6" xfId="3" applyFont="1" applyFill="1" applyBorder="1" applyAlignment="1" applyProtection="1">
      <alignment horizontal="center" vertical="center" wrapText="1"/>
      <protection hidden="1"/>
    </xf>
    <xf numFmtId="164" fontId="8" fillId="4" borderId="3" xfId="1" applyNumberFormat="1" applyFont="1" applyFill="1" applyBorder="1" applyAlignment="1" applyProtection="1">
      <alignment vertical="center" wrapText="1"/>
      <protection locked="0"/>
    </xf>
    <xf numFmtId="0" fontId="23" fillId="2" borderId="0" xfId="0" applyFont="1" applyFill="1" applyAlignment="1" applyProtection="1">
      <alignment horizontal="right" vertical="center"/>
      <protection hidden="1"/>
    </xf>
    <xf numFmtId="0" fontId="18" fillId="2" borderId="0" xfId="0" applyFont="1" applyFill="1" applyAlignment="1" applyProtection="1">
      <alignment horizontal="center" vertical="center" wrapText="1"/>
      <protection hidden="1"/>
    </xf>
    <xf numFmtId="0" fontId="7" fillId="4" borderId="0" xfId="0" applyFont="1" applyFill="1" applyAlignment="1" applyProtection="1">
      <alignment horizontal="center"/>
      <protection locked="0"/>
    </xf>
    <xf numFmtId="0" fontId="7" fillId="0" borderId="0" xfId="0" applyFont="1" applyAlignment="1" applyProtection="1">
      <alignment horizontal="center"/>
      <protection hidden="1"/>
    </xf>
    <xf numFmtId="0" fontId="14" fillId="3" borderId="3" xfId="0" applyFont="1" applyFill="1" applyBorder="1" applyAlignment="1" applyProtection="1">
      <alignment horizontal="center" vertical="center" wrapText="1"/>
      <protection hidden="1"/>
    </xf>
    <xf numFmtId="41" fontId="2" fillId="4" borderId="4" xfId="2" applyFont="1" applyFill="1" applyBorder="1" applyAlignment="1" applyProtection="1">
      <alignment horizontal="center" vertical="center" wrapText="1"/>
      <protection locked="0"/>
    </xf>
    <xf numFmtId="41" fontId="2" fillId="4" borderId="5" xfId="2" applyFont="1" applyFill="1" applyBorder="1" applyAlignment="1" applyProtection="1">
      <alignment horizontal="center" vertical="center" wrapText="1"/>
      <protection locked="0"/>
    </xf>
    <xf numFmtId="9" fontId="31" fillId="5" borderId="3" xfId="3" applyFont="1" applyFill="1" applyBorder="1" applyAlignment="1" applyProtection="1">
      <alignment horizontal="center" vertical="center" wrapText="1"/>
      <protection hidden="1"/>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18" xfId="0" applyFont="1" applyFill="1" applyBorder="1" applyAlignment="1" applyProtection="1">
      <alignment horizontal="center" vertical="center" wrapText="1"/>
      <protection hidden="1"/>
    </xf>
    <xf numFmtId="0" fontId="14" fillId="3" borderId="9"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4" borderId="3" xfId="0" applyFont="1" applyFill="1" applyBorder="1" applyAlignment="1" applyProtection="1">
      <alignment horizontal="justify" vertical="top" wrapText="1"/>
      <protection locked="0"/>
    </xf>
    <xf numFmtId="10" fontId="19" fillId="0" borderId="3" xfId="3" applyNumberFormat="1" applyFont="1" applyFill="1" applyBorder="1" applyAlignment="1" applyProtection="1">
      <alignment horizontal="center" vertical="center"/>
      <protection hidden="1"/>
    </xf>
    <xf numFmtId="0" fontId="5" fillId="2" borderId="3" xfId="0" applyFont="1" applyFill="1" applyBorder="1" applyAlignment="1" applyProtection="1">
      <alignment horizontal="justify" vertical="center" wrapText="1"/>
      <protection hidden="1"/>
    </xf>
    <xf numFmtId="0" fontId="3" fillId="0" borderId="1" xfId="0" applyFont="1" applyBorder="1" applyAlignment="1" applyProtection="1">
      <alignment vertical="top" wrapText="1"/>
      <protection hidden="1"/>
    </xf>
    <xf numFmtId="41" fontId="19" fillId="4"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21"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7" fillId="0" borderId="10" xfId="0" applyFont="1" applyBorder="1" applyAlignment="1" applyProtection="1">
      <alignment horizontal="left" vertical="center"/>
      <protection locked="0"/>
    </xf>
    <xf numFmtId="0" fontId="7" fillId="0" borderId="11"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7" fillId="0" borderId="17" xfId="0" applyFont="1" applyBorder="1" applyAlignment="1" applyProtection="1">
      <alignment horizontal="left" vertical="center"/>
      <protection locked="0"/>
    </xf>
    <xf numFmtId="0" fontId="8" fillId="2" borderId="3" xfId="0" applyFont="1" applyFill="1" applyBorder="1" applyAlignment="1" applyProtection="1">
      <alignment horizontal="justify" vertical="center" wrapText="1"/>
      <protection hidden="1"/>
    </xf>
    <xf numFmtId="0" fontId="4" fillId="0" borderId="3"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2" fillId="2" borderId="4" xfId="0" applyFont="1" applyFill="1" applyBorder="1" applyAlignment="1" applyProtection="1">
      <alignment horizontal="justify" vertical="center" wrapText="1"/>
      <protection hidden="1"/>
    </xf>
    <xf numFmtId="0" fontId="2" fillId="2" borderId="8" xfId="0" applyFont="1" applyFill="1" applyBorder="1" applyAlignment="1" applyProtection="1">
      <alignment horizontal="justify" vertical="center" wrapText="1"/>
      <protection hidden="1"/>
    </xf>
    <xf numFmtId="0" fontId="2" fillId="2" borderId="5" xfId="0" applyFont="1" applyFill="1" applyBorder="1" applyAlignment="1" applyProtection="1">
      <alignment horizontal="justify" vertical="center" wrapText="1"/>
      <protection hidden="1"/>
    </xf>
    <xf numFmtId="0" fontId="14" fillId="3" borderId="4" xfId="0" applyFont="1" applyFill="1" applyBorder="1" applyAlignment="1" applyProtection="1">
      <alignment horizontal="center" vertical="center"/>
      <protection hidden="1"/>
    </xf>
    <xf numFmtId="0" fontId="14" fillId="3" borderId="8" xfId="0" applyFont="1" applyFill="1" applyBorder="1" applyAlignment="1" applyProtection="1">
      <alignment horizontal="center" vertical="center"/>
      <protection hidden="1"/>
    </xf>
    <xf numFmtId="0" fontId="14" fillId="3" borderId="5" xfId="0" applyFont="1" applyFill="1" applyBorder="1" applyAlignment="1" applyProtection="1">
      <alignment horizontal="center" vertical="center"/>
      <protection hidden="1"/>
    </xf>
    <xf numFmtId="0" fontId="27" fillId="0" borderId="18" xfId="0" applyFont="1" applyBorder="1" applyAlignment="1" applyProtection="1">
      <alignment horizontal="left" vertical="center" wrapText="1"/>
      <protection locked="0"/>
    </xf>
    <xf numFmtId="0" fontId="27" fillId="0" borderId="19" xfId="0" applyFont="1" applyBorder="1" applyAlignment="1" applyProtection="1">
      <alignment horizontal="left" vertical="center" wrapText="1"/>
      <protection locked="0"/>
    </xf>
    <xf numFmtId="0" fontId="27" fillId="0" borderId="9" xfId="0" applyFont="1" applyBorder="1" applyAlignment="1" applyProtection="1">
      <alignment horizontal="left" vertical="center" wrapText="1"/>
      <protection locked="0"/>
    </xf>
    <xf numFmtId="0" fontId="27" fillId="0" borderId="7" xfId="0" applyFont="1" applyBorder="1" applyAlignment="1" applyProtection="1">
      <alignment horizontal="left" vertical="center" wrapText="1"/>
      <protection locked="0"/>
    </xf>
    <xf numFmtId="0" fontId="27" fillId="0" borderId="2" xfId="0" applyFont="1" applyBorder="1" applyAlignment="1" applyProtection="1">
      <alignment horizontal="left" vertical="center" wrapText="1"/>
      <protection locked="0"/>
    </xf>
    <xf numFmtId="0" fontId="27" fillId="0" borderId="20" xfId="0" applyFont="1" applyBorder="1" applyAlignment="1" applyProtection="1">
      <alignment horizontal="left" vertical="center" wrapText="1"/>
      <protection locked="0"/>
    </xf>
    <xf numFmtId="0" fontId="14" fillId="3" borderId="4" xfId="0" applyFont="1" applyFill="1" applyBorder="1" applyAlignment="1" applyProtection="1">
      <alignment horizontal="left" vertical="center"/>
      <protection hidden="1"/>
    </xf>
    <xf numFmtId="0" fontId="14" fillId="3" borderId="5" xfId="0" applyFont="1" applyFill="1" applyBorder="1" applyAlignment="1" applyProtection="1">
      <alignment horizontal="left" vertical="center"/>
      <protection hidden="1"/>
    </xf>
    <xf numFmtId="0" fontId="2" fillId="2" borderId="24" xfId="0" applyFont="1" applyFill="1" applyBorder="1" applyAlignment="1" applyProtection="1">
      <alignment horizontal="center"/>
      <protection hidden="1"/>
    </xf>
    <xf numFmtId="0" fontId="2" fillId="2" borderId="25" xfId="0" applyFont="1" applyFill="1" applyBorder="1" applyAlignment="1" applyProtection="1">
      <alignment horizontal="center"/>
      <protection hidden="1"/>
    </xf>
    <xf numFmtId="0" fontId="2" fillId="2" borderId="6" xfId="0" applyFont="1" applyFill="1" applyBorder="1" applyAlignment="1" applyProtection="1">
      <alignment horizontal="center"/>
      <protection hidden="1"/>
    </xf>
    <xf numFmtId="0" fontId="28" fillId="0" borderId="4" xfId="0" applyFont="1" applyBorder="1" applyAlignment="1" applyProtection="1">
      <alignment horizontal="center" vertical="center" wrapText="1"/>
      <protection hidden="1"/>
    </xf>
    <xf numFmtId="0" fontId="28" fillId="0" borderId="8" xfId="0" applyFont="1" applyBorder="1" applyAlignment="1" applyProtection="1">
      <alignment horizontal="center" vertical="center" wrapText="1"/>
      <protection hidden="1"/>
    </xf>
    <xf numFmtId="0" fontId="28" fillId="0" borderId="5" xfId="0" applyFont="1" applyBorder="1" applyAlignment="1" applyProtection="1">
      <alignment horizontal="center" vertical="center" wrapText="1"/>
      <protection hidden="1"/>
    </xf>
    <xf numFmtId="0" fontId="28" fillId="0" borderId="18" xfId="0" applyFont="1" applyBorder="1" applyAlignment="1" applyProtection="1">
      <alignment horizontal="center" vertical="center" wrapText="1"/>
      <protection hidden="1"/>
    </xf>
    <xf numFmtId="0" fontId="28" fillId="0" borderId="19" xfId="0" applyFont="1" applyBorder="1" applyAlignment="1" applyProtection="1">
      <alignment horizontal="center" vertical="center" wrapText="1"/>
      <protection hidden="1"/>
    </xf>
    <xf numFmtId="0" fontId="28" fillId="0" borderId="9" xfId="0" applyFont="1" applyBorder="1" applyAlignment="1" applyProtection="1">
      <alignment horizontal="center" vertical="center" wrapText="1"/>
      <protection hidden="1"/>
    </xf>
    <xf numFmtId="0" fontId="28" fillId="0" borderId="7" xfId="0" applyFont="1" applyBorder="1" applyAlignment="1" applyProtection="1">
      <alignment horizontal="center" vertical="center" wrapText="1"/>
      <protection hidden="1"/>
    </xf>
    <xf numFmtId="0" fontId="28" fillId="0" borderId="2" xfId="0" applyFont="1" applyBorder="1" applyAlignment="1" applyProtection="1">
      <alignment horizontal="center" vertical="center" wrapText="1"/>
      <protection hidden="1"/>
    </xf>
    <xf numFmtId="0" fontId="28" fillId="0" borderId="20" xfId="0" applyFont="1" applyBorder="1" applyAlignment="1" applyProtection="1">
      <alignment horizontal="center" vertical="center" wrapText="1"/>
      <protection hidden="1"/>
    </xf>
    <xf numFmtId="166" fontId="18" fillId="4" borderId="4" xfId="0" applyNumberFormat="1" applyFont="1" applyFill="1" applyBorder="1" applyAlignment="1" applyProtection="1">
      <alignment horizontal="center" vertical="center" wrapText="1"/>
      <protection locked="0"/>
    </xf>
    <xf numFmtId="166" fontId="18" fillId="4" borderId="5" xfId="0" applyNumberFormat="1" applyFont="1" applyFill="1" applyBorder="1" applyAlignment="1" applyProtection="1">
      <alignment horizontal="center" vertical="center" wrapText="1"/>
      <protection locked="0"/>
    </xf>
    <xf numFmtId="0" fontId="2" fillId="2" borderId="0" xfId="0" applyFont="1" applyFill="1" applyAlignment="1" applyProtection="1">
      <alignment horizontal="center"/>
      <protection hidden="1"/>
    </xf>
    <xf numFmtId="0" fontId="17" fillId="2" borderId="0" xfId="0" applyFont="1" applyFill="1" applyAlignment="1">
      <alignment horizontal="center" vertical="center" wrapText="1"/>
    </xf>
    <xf numFmtId="0" fontId="17" fillId="2" borderId="0" xfId="0" applyFont="1" applyFill="1" applyAlignment="1">
      <alignment horizontal="right" vertical="top" wrapText="1"/>
    </xf>
    <xf numFmtId="0" fontId="2" fillId="2" borderId="3" xfId="0" applyFont="1" applyFill="1" applyBorder="1" applyAlignment="1" applyProtection="1">
      <alignment horizontal="justify" vertical="center" wrapText="1"/>
      <protection hidden="1"/>
    </xf>
    <xf numFmtId="0" fontId="14" fillId="3" borderId="0" xfId="0" applyFont="1" applyFill="1" applyAlignment="1" applyProtection="1">
      <alignment horizontal="center" vertical="center"/>
      <protection hidden="1"/>
    </xf>
    <xf numFmtId="0" fontId="2" fillId="2" borderId="0" xfId="0" applyFont="1" applyFill="1" applyAlignment="1" applyProtection="1">
      <alignment horizontal="center" wrapText="1"/>
      <protection hidden="1"/>
    </xf>
    <xf numFmtId="0" fontId="17" fillId="2" borderId="0" xfId="0" applyFont="1" applyFill="1" applyAlignment="1">
      <alignment horizontal="center"/>
    </xf>
    <xf numFmtId="10" fontId="14" fillId="3" borderId="3" xfId="0" applyNumberFormat="1" applyFont="1" applyFill="1" applyBorder="1" applyAlignment="1" applyProtection="1">
      <alignment horizontal="center" vertical="center" wrapText="1"/>
      <protection hidden="1"/>
    </xf>
    <xf numFmtId="44" fontId="14" fillId="3" borderId="3" xfId="0" applyNumberFormat="1" applyFont="1" applyFill="1" applyBorder="1" applyAlignment="1" applyProtection="1">
      <alignment horizontal="center" vertical="center" wrapText="1"/>
      <protection hidden="1"/>
    </xf>
    <xf numFmtId="0" fontId="5" fillId="2" borderId="0" xfId="0" applyFont="1" applyFill="1" applyAlignment="1" applyProtection="1">
      <alignment horizontal="right"/>
      <protection hidden="1"/>
    </xf>
    <xf numFmtId="0" fontId="14" fillId="3" borderId="24" xfId="0" applyFont="1" applyFill="1" applyBorder="1" applyAlignment="1" applyProtection="1">
      <alignment horizontal="center" vertical="center" wrapText="1"/>
      <protection hidden="1"/>
    </xf>
    <xf numFmtId="0" fontId="14" fillId="3" borderId="6" xfId="0" applyFont="1" applyFill="1" applyBorder="1" applyAlignment="1" applyProtection="1">
      <alignment horizontal="center" vertical="center" wrapText="1"/>
      <protection hidden="1"/>
    </xf>
    <xf numFmtId="0" fontId="30" fillId="3" borderId="9" xfId="0" applyFont="1" applyFill="1" applyBorder="1" applyAlignment="1" applyProtection="1">
      <alignment horizontal="center" vertical="center" wrapText="1"/>
      <protection hidden="1"/>
    </xf>
    <xf numFmtId="0" fontId="30" fillId="3" borderId="20" xfId="0" applyFont="1" applyFill="1" applyBorder="1" applyAlignment="1" applyProtection="1">
      <alignment horizontal="center" vertical="center" wrapText="1"/>
      <protection hidden="1"/>
    </xf>
    <xf numFmtId="0" fontId="14" fillId="3" borderId="0" xfId="0" applyFont="1" applyFill="1" applyAlignment="1" applyProtection="1">
      <alignment horizontal="center" vertical="center" wrapText="1"/>
      <protection hidden="1"/>
    </xf>
    <xf numFmtId="0" fontId="7" fillId="2" borderId="4" xfId="0" applyFont="1" applyFill="1" applyBorder="1" applyAlignment="1" applyProtection="1">
      <alignment horizontal="justify" vertical="center" wrapText="1"/>
      <protection hidden="1"/>
    </xf>
    <xf numFmtId="0" fontId="7" fillId="2" borderId="8" xfId="0" applyFont="1" applyFill="1" applyBorder="1" applyAlignment="1" applyProtection="1">
      <alignment horizontal="justify" vertical="center" wrapText="1"/>
      <protection hidden="1"/>
    </xf>
    <xf numFmtId="0" fontId="7" fillId="2" borderId="5" xfId="0" applyFont="1" applyFill="1" applyBorder="1" applyAlignment="1" applyProtection="1">
      <alignment horizontal="justify" vertical="center" wrapText="1"/>
      <protection hidden="1"/>
    </xf>
    <xf numFmtId="0" fontId="7" fillId="4" borderId="4" xfId="0" applyFont="1" applyFill="1" applyBorder="1" applyAlignment="1" applyProtection="1">
      <alignment horizontal="center" vertical="top" wrapText="1"/>
      <protection locked="0"/>
    </xf>
    <xf numFmtId="0" fontId="7" fillId="4" borderId="8" xfId="0" applyFont="1" applyFill="1" applyBorder="1" applyAlignment="1" applyProtection="1">
      <alignment horizontal="center" vertical="top" wrapText="1"/>
      <protection locked="0"/>
    </xf>
    <xf numFmtId="0" fontId="7" fillId="4" borderId="5" xfId="0" applyFont="1" applyFill="1" applyBorder="1" applyAlignment="1" applyProtection="1">
      <alignment horizontal="center" vertical="top" wrapText="1"/>
      <protection locked="0"/>
    </xf>
    <xf numFmtId="0" fontId="7" fillId="4" borderId="11" xfId="0" applyFont="1" applyFill="1" applyBorder="1" applyAlignment="1" applyProtection="1">
      <alignment horizontal="center"/>
      <protection locked="0"/>
    </xf>
    <xf numFmtId="0" fontId="7" fillId="2" borderId="0" xfId="0" applyFont="1" applyFill="1" applyAlignment="1" applyProtection="1">
      <alignment horizontal="center" vertical="center" wrapText="1"/>
      <protection locked="0"/>
    </xf>
    <xf numFmtId="0" fontId="7" fillId="2" borderId="16" xfId="0" applyFont="1" applyFill="1" applyBorder="1" applyAlignment="1" applyProtection="1">
      <alignment horizontal="center" vertical="center" wrapText="1"/>
      <protection locked="0"/>
    </xf>
    <xf numFmtId="0" fontId="3" fillId="0" borderId="0" xfId="0" applyFont="1" applyAlignment="1" applyProtection="1">
      <alignment vertical="top" wrapText="1"/>
      <protection hidden="1"/>
    </xf>
    <xf numFmtId="0" fontId="28" fillId="0" borderId="22" xfId="0" applyFont="1" applyBorder="1" applyAlignment="1" applyProtection="1">
      <alignment horizontal="center" vertical="center" wrapText="1"/>
      <protection hidden="1"/>
    </xf>
    <xf numFmtId="0" fontId="28" fillId="0" borderId="23" xfId="0" applyFont="1" applyBorder="1" applyAlignment="1" applyProtection="1">
      <alignment horizontal="center" vertical="center" wrapText="1"/>
      <protection hidden="1"/>
    </xf>
    <xf numFmtId="0" fontId="17" fillId="2" borderId="0" xfId="0" applyFont="1" applyFill="1" applyAlignment="1">
      <alignment horizontal="right" vertical="center" wrapText="1"/>
    </xf>
    <xf numFmtId="0" fontId="2" fillId="0" borderId="3" xfId="0" applyFont="1" applyBorder="1" applyAlignment="1">
      <alignment horizontal="center" vertical="center" wrapText="1"/>
    </xf>
    <xf numFmtId="0" fontId="2" fillId="0" borderId="3" xfId="0" applyFont="1" applyBorder="1" applyAlignment="1">
      <alignment horizontal="justify" vertical="center" wrapText="1"/>
    </xf>
    <xf numFmtId="0" fontId="14" fillId="3" borderId="3" xfId="0" applyFont="1" applyFill="1" applyBorder="1" applyAlignment="1">
      <alignment horizontal="center"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xf numFmtId="0" fontId="13" fillId="3" borderId="3" xfId="0" applyFont="1" applyFill="1" applyBorder="1" applyAlignment="1">
      <alignment horizontal="center" vertical="center" wrapText="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cellXfs>
  <cellStyles count="6">
    <cellStyle name="Millares" xfId="1" builtinId="3"/>
    <cellStyle name="Millares [0]" xfId="2" builtinId="6"/>
    <cellStyle name="Millares [0] 2" xfId="4" xr:uid="{00000000-0005-0000-0000-000002000000}"/>
    <cellStyle name="Moneda" xfId="5" builtinId="4"/>
    <cellStyle name="Normal" xfId="0" builtinId="0"/>
    <cellStyle name="Porcentaje" xfId="3" builtinId="5"/>
  </cellStyles>
  <dxfs count="12">
    <dxf>
      <font>
        <color rgb="FF006100"/>
      </font>
      <fill>
        <patternFill>
          <bgColor rgb="FFC6EFCE"/>
        </patternFill>
      </fill>
    </dxf>
    <dxf>
      <font>
        <b val="0"/>
        <i val="0"/>
        <color theme="6" tint="-0.499984740745262"/>
      </font>
      <fill>
        <patternFill>
          <bgColor theme="5" tint="0.59996337778862885"/>
        </patternFill>
      </fill>
    </dxf>
    <dxf>
      <font>
        <color rgb="FFC00000"/>
      </font>
      <fill>
        <patternFill>
          <bgColor theme="5" tint="0.59996337778862885"/>
        </patternFill>
      </fill>
    </dxf>
    <dxf>
      <font>
        <color theme="6" tint="-0.499984740745262"/>
      </font>
      <fill>
        <patternFill>
          <bgColor rgb="FFC6E6A2"/>
        </patternFill>
      </fill>
    </dxf>
    <dxf>
      <font>
        <color theme="9" tint="-0.499984740745262"/>
      </font>
      <fill>
        <patternFill>
          <bgColor rgb="FFFFFFB3"/>
        </patternFill>
      </fill>
    </dxf>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FBE122"/>
      <color rgb="FF00482B"/>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5</xdr:col>
      <xdr:colOff>54426</xdr:colOff>
      <xdr:row>22</xdr:row>
      <xdr:rowOff>309562</xdr:rowOff>
    </xdr:from>
    <xdr:to>
      <xdr:col>5</xdr:col>
      <xdr:colOff>1170212</xdr:colOff>
      <xdr:row>24</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28</xdr:row>
      <xdr:rowOff>330994</xdr:rowOff>
    </xdr:from>
    <xdr:to>
      <xdr:col>5</xdr:col>
      <xdr:colOff>1191643</xdr:colOff>
      <xdr:row>30</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123825</xdr:colOff>
      <xdr:row>1</xdr:row>
      <xdr:rowOff>38100</xdr:rowOff>
    </xdr:from>
    <xdr:to>
      <xdr:col>1</xdr:col>
      <xdr:colOff>592334</xdr:colOff>
      <xdr:row>4</xdr:row>
      <xdr:rowOff>161925</xdr:rowOff>
    </xdr:to>
    <xdr:pic>
      <xdr:nvPicPr>
        <xdr:cNvPr id="5" name="Imagen 4">
          <a:extLst>
            <a:ext uri="{FF2B5EF4-FFF2-40B4-BE49-F238E27FC236}">
              <a16:creationId xmlns:a16="http://schemas.microsoft.com/office/drawing/2014/main" id="{2B440D9B-73C6-E54A-B195-2071DA8E60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 y="228600"/>
          <a:ext cx="468509" cy="73342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133350</xdr:colOff>
      <xdr:row>1</xdr:row>
      <xdr:rowOff>36740</xdr:rowOff>
    </xdr:from>
    <xdr:to>
      <xdr:col>2</xdr:col>
      <xdr:colOff>595993</xdr:colOff>
      <xdr:row>4</xdr:row>
      <xdr:rowOff>148661</xdr:rowOff>
    </xdr:to>
    <xdr:pic>
      <xdr:nvPicPr>
        <xdr:cNvPr id="2" name="Imagen 1">
          <a:extLst>
            <a:ext uri="{FF2B5EF4-FFF2-40B4-BE49-F238E27FC236}">
              <a16:creationId xmlns:a16="http://schemas.microsoft.com/office/drawing/2014/main" id="{41775C2C-99F9-460F-807A-451A9652641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09650" y="36740"/>
          <a:ext cx="462643" cy="721521"/>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485775</xdr:colOff>
      <xdr:row>1</xdr:row>
      <xdr:rowOff>19050</xdr:rowOff>
    </xdr:from>
    <xdr:to>
      <xdr:col>2</xdr:col>
      <xdr:colOff>238125</xdr:colOff>
      <xdr:row>4</xdr:row>
      <xdr:rowOff>171550</xdr:rowOff>
    </xdr:to>
    <xdr:pic>
      <xdr:nvPicPr>
        <xdr:cNvPr id="3" name="Imagen 2">
          <a:extLst>
            <a:ext uri="{FF2B5EF4-FFF2-40B4-BE49-F238E27FC236}">
              <a16:creationId xmlns:a16="http://schemas.microsoft.com/office/drawing/2014/main" id="{871D0BDF-1A10-A89B-2756-F2DC53BE64C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7775" y="209550"/>
          <a:ext cx="438150" cy="72400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89"/>
  <sheetViews>
    <sheetView showGridLines="0" view="pageBreakPreview" topLeftCell="A17" zoomScale="70" zoomScaleNormal="80" zoomScaleSheetLayoutView="70" workbookViewId="0">
      <selection activeCell="G31" sqref="G31:H31"/>
    </sheetView>
  </sheetViews>
  <sheetFormatPr baseColWidth="10" defaultColWidth="0" defaultRowHeight="0" customHeight="1" zeroHeight="1" x14ac:dyDescent="0.25"/>
  <cols>
    <col min="1" max="1" width="1.85546875" style="18" customWidth="1"/>
    <col min="2" max="2" width="10.42578125" style="16" customWidth="1"/>
    <col min="3" max="3" width="21.85546875" style="16" customWidth="1"/>
    <col min="4" max="4" width="34.5703125" style="16" customWidth="1"/>
    <col min="5" max="5" width="26.42578125" style="16" customWidth="1"/>
    <col min="6" max="6" width="18.5703125" style="16" customWidth="1"/>
    <col min="7" max="7" width="19.7109375" style="16" customWidth="1"/>
    <col min="8" max="8" width="18.85546875" style="16" customWidth="1"/>
    <col min="9" max="9" width="27.7109375" style="16" customWidth="1"/>
    <col min="10" max="10" width="19.42578125" style="16" customWidth="1"/>
    <col min="11" max="11" width="18.140625" style="16" customWidth="1"/>
    <col min="12" max="12" width="19.140625" style="16" customWidth="1"/>
    <col min="13" max="13" width="7.140625" style="16" customWidth="1"/>
    <col min="14" max="14" width="3.85546875" style="16" customWidth="1"/>
    <col min="15" max="15" width="11.42578125" style="16" hidden="1" customWidth="1"/>
    <col min="16" max="16382" width="11.42578125" style="18" hidden="1"/>
    <col min="16383" max="16383" width="11.42578125" style="18" hidden="1" customWidth="1"/>
    <col min="16384" max="16384" width="5.5703125" style="18" hidden="1"/>
  </cols>
  <sheetData>
    <row r="1" spans="2:15" ht="15" x14ac:dyDescent="0.25">
      <c r="N1" s="17"/>
    </row>
    <row r="2" spans="2:15" ht="15.75" customHeight="1" x14ac:dyDescent="0.25">
      <c r="B2" s="99"/>
      <c r="C2" s="119" t="s">
        <v>0</v>
      </c>
      <c r="D2" s="120"/>
      <c r="E2" s="120"/>
      <c r="F2" s="120"/>
      <c r="G2" s="120"/>
      <c r="H2" s="120"/>
      <c r="I2" s="120"/>
      <c r="J2" s="120"/>
      <c r="K2" s="121"/>
      <c r="L2" s="117" t="s">
        <v>104</v>
      </c>
      <c r="M2" s="117"/>
      <c r="N2" s="19"/>
    </row>
    <row r="3" spans="2:15" ht="15.75" customHeight="1" x14ac:dyDescent="0.25">
      <c r="B3" s="99"/>
      <c r="C3" s="119" t="s">
        <v>1</v>
      </c>
      <c r="D3" s="120"/>
      <c r="E3" s="120"/>
      <c r="F3" s="120"/>
      <c r="G3" s="120"/>
      <c r="H3" s="120"/>
      <c r="I3" s="120"/>
      <c r="J3" s="120"/>
      <c r="K3" s="121"/>
      <c r="L3" s="117" t="s">
        <v>79</v>
      </c>
      <c r="M3" s="117"/>
      <c r="N3" s="19"/>
    </row>
    <row r="4" spans="2:15" ht="16.5" customHeight="1" x14ac:dyDescent="0.25">
      <c r="B4" s="99"/>
      <c r="C4" s="122" t="s">
        <v>2</v>
      </c>
      <c r="D4" s="123"/>
      <c r="E4" s="123"/>
      <c r="F4" s="123"/>
      <c r="G4" s="123"/>
      <c r="H4" s="123"/>
      <c r="I4" s="123"/>
      <c r="J4" s="123"/>
      <c r="K4" s="124"/>
      <c r="L4" s="117" t="s">
        <v>105</v>
      </c>
      <c r="M4" s="117"/>
      <c r="N4" s="19"/>
    </row>
    <row r="5" spans="2:15" ht="15" x14ac:dyDescent="0.25">
      <c r="B5" s="99"/>
      <c r="C5" s="125"/>
      <c r="D5" s="126"/>
      <c r="E5" s="126"/>
      <c r="F5" s="126"/>
      <c r="G5" s="126"/>
      <c r="H5" s="126"/>
      <c r="I5" s="126"/>
      <c r="J5" s="126"/>
      <c r="K5" s="127"/>
      <c r="L5" s="118" t="s">
        <v>107</v>
      </c>
      <c r="M5" s="118"/>
      <c r="N5" s="19"/>
    </row>
    <row r="6" spans="2:15" s="20" customFormat="1" ht="15" customHeight="1" x14ac:dyDescent="0.25">
      <c r="C6" s="21"/>
      <c r="D6" s="21"/>
      <c r="E6" s="21"/>
      <c r="F6" s="21"/>
      <c r="G6" s="21"/>
      <c r="H6" s="21"/>
      <c r="I6" s="21"/>
      <c r="J6" s="21"/>
      <c r="K6" s="21"/>
      <c r="L6" s="21"/>
      <c r="M6" s="21"/>
      <c r="N6" s="21"/>
      <c r="O6" s="22"/>
    </row>
    <row r="7" spans="2:15" s="20" customFormat="1" ht="15" customHeight="1" x14ac:dyDescent="0.25">
      <c r="B7" s="101" t="s">
        <v>3</v>
      </c>
      <c r="C7" s="101"/>
      <c r="D7" s="21"/>
      <c r="E7" s="21"/>
      <c r="F7" s="21"/>
      <c r="G7" s="21"/>
      <c r="H7" s="21"/>
      <c r="I7" s="21"/>
      <c r="J7" s="21"/>
      <c r="K7" s="21"/>
      <c r="L7" s="21"/>
      <c r="M7" s="21"/>
      <c r="N7" s="21"/>
      <c r="O7" s="22"/>
    </row>
    <row r="8" spans="2:15" s="20" customFormat="1" ht="15" customHeight="1" x14ac:dyDescent="0.25">
      <c r="B8" s="23"/>
      <c r="C8" s="21"/>
      <c r="D8" s="21"/>
      <c r="E8" s="21"/>
      <c r="F8" s="21"/>
      <c r="G8" s="21"/>
      <c r="H8" s="21"/>
      <c r="I8" s="21"/>
      <c r="J8" s="21"/>
      <c r="K8" s="21"/>
      <c r="L8" s="21"/>
      <c r="M8" s="21"/>
      <c r="N8" s="21"/>
      <c r="O8" s="22"/>
    </row>
    <row r="9" spans="2:15" s="20" customFormat="1" ht="15" customHeight="1" x14ac:dyDescent="0.25">
      <c r="B9" s="102" t="s">
        <v>4</v>
      </c>
      <c r="C9" s="103"/>
      <c r="D9" s="13" t="s">
        <v>5</v>
      </c>
      <c r="E9" s="24"/>
      <c r="F9" s="21"/>
      <c r="G9" s="21"/>
      <c r="H9" s="21"/>
      <c r="I9" s="21"/>
      <c r="J9" s="21"/>
      <c r="K9" s="21"/>
      <c r="L9" s="21"/>
      <c r="M9" s="21"/>
      <c r="N9" s="21"/>
      <c r="O9" s="22"/>
    </row>
    <row r="10" spans="2:15" s="20" customFormat="1" ht="15" customHeight="1" x14ac:dyDescent="0.25">
      <c r="B10" s="23"/>
      <c r="C10" s="21"/>
      <c r="D10" s="21"/>
      <c r="E10" s="21"/>
      <c r="F10" s="21"/>
      <c r="G10" s="21"/>
      <c r="H10" s="21"/>
      <c r="I10" s="21"/>
      <c r="J10" s="21"/>
      <c r="K10" s="21"/>
      <c r="L10" s="21"/>
      <c r="M10" s="21"/>
      <c r="N10" s="21"/>
      <c r="O10" s="22"/>
    </row>
    <row r="11" spans="2:15" ht="15.75" thickBot="1" x14ac:dyDescent="0.3">
      <c r="B11" s="23" t="s">
        <v>6</v>
      </c>
    </row>
    <row r="12" spans="2:15" ht="15" x14ac:dyDescent="0.25">
      <c r="B12" s="107" t="s">
        <v>63</v>
      </c>
      <c r="C12" s="108"/>
      <c r="D12" s="108"/>
      <c r="E12" s="108"/>
      <c r="F12" s="108"/>
      <c r="G12" s="108"/>
      <c r="H12" s="108"/>
      <c r="I12" s="108"/>
      <c r="J12" s="108"/>
      <c r="K12" s="108"/>
      <c r="L12" s="108"/>
      <c r="M12" s="109"/>
      <c r="N12" s="25"/>
    </row>
    <row r="13" spans="2:15" ht="15" x14ac:dyDescent="0.25">
      <c r="B13" s="110"/>
      <c r="C13" s="111"/>
      <c r="D13" s="111"/>
      <c r="E13" s="111"/>
      <c r="F13" s="111"/>
      <c r="G13" s="111"/>
      <c r="H13" s="111"/>
      <c r="I13" s="111"/>
      <c r="J13" s="111"/>
      <c r="K13" s="111"/>
      <c r="L13" s="111"/>
      <c r="M13" s="112"/>
      <c r="N13" s="25"/>
    </row>
    <row r="14" spans="2:15" ht="15.75" thickBot="1" x14ac:dyDescent="0.3">
      <c r="B14" s="113"/>
      <c r="C14" s="114"/>
      <c r="D14" s="114"/>
      <c r="E14" s="114"/>
      <c r="F14" s="114"/>
      <c r="G14" s="114"/>
      <c r="H14" s="114"/>
      <c r="I14" s="114"/>
      <c r="J14" s="114"/>
      <c r="K14" s="114"/>
      <c r="L14" s="114"/>
      <c r="M14" s="115"/>
      <c r="N14" s="25"/>
    </row>
    <row r="15" spans="2:15" ht="15" x14ac:dyDescent="0.25">
      <c r="B15" s="26"/>
      <c r="C15" s="26"/>
      <c r="D15" s="26"/>
      <c r="E15" s="26"/>
      <c r="F15" s="26"/>
      <c r="G15" s="26"/>
      <c r="H15" s="26"/>
      <c r="I15" s="26"/>
      <c r="J15" s="26"/>
      <c r="K15" s="26"/>
      <c r="L15" s="26"/>
      <c r="M15" s="26"/>
      <c r="N15" s="26"/>
    </row>
    <row r="16" spans="2:15" ht="22.5" customHeight="1" x14ac:dyDescent="0.25">
      <c r="B16" s="84" t="s">
        <v>7</v>
      </c>
      <c r="C16" s="84"/>
      <c r="D16" s="84"/>
      <c r="E16" s="84"/>
      <c r="F16" s="84"/>
      <c r="G16" s="84"/>
      <c r="H16" s="84"/>
      <c r="I16" s="84"/>
      <c r="J16" s="84"/>
      <c r="K16" s="84"/>
      <c r="L16" s="84"/>
      <c r="M16" s="84"/>
      <c r="N16" s="26"/>
    </row>
    <row r="17" spans="1:15" s="16" customFormat="1" ht="246.75" customHeight="1" x14ac:dyDescent="0.25">
      <c r="A17" s="18"/>
      <c r="B17" s="116" t="s">
        <v>94</v>
      </c>
      <c r="C17" s="116"/>
      <c r="D17" s="116"/>
      <c r="E17" s="116"/>
      <c r="F17" s="116"/>
      <c r="G17" s="116"/>
      <c r="H17" s="116"/>
      <c r="I17" s="116"/>
      <c r="J17" s="116"/>
      <c r="K17" s="116"/>
      <c r="L17" s="116"/>
      <c r="M17" s="116"/>
      <c r="N17" s="27"/>
    </row>
    <row r="18" spans="1:15" ht="15" x14ac:dyDescent="0.25">
      <c r="B18" s="26"/>
      <c r="C18" s="26"/>
      <c r="D18" s="26"/>
      <c r="E18" s="26"/>
      <c r="F18" s="26"/>
      <c r="G18" s="26"/>
      <c r="H18" s="26"/>
      <c r="I18" s="26"/>
      <c r="J18" s="26"/>
      <c r="K18" s="26"/>
      <c r="L18" s="26"/>
      <c r="M18" s="26"/>
      <c r="N18" s="26"/>
    </row>
    <row r="19" spans="1:15" s="28" customFormat="1" ht="24.95" customHeight="1" x14ac:dyDescent="0.25">
      <c r="B19" s="84" t="s">
        <v>66</v>
      </c>
      <c r="C19" s="84"/>
      <c r="D19" s="84"/>
      <c r="E19" s="84"/>
      <c r="F19" s="84"/>
      <c r="G19" s="84"/>
      <c r="H19" s="84"/>
      <c r="I19" s="84"/>
      <c r="J19" s="84"/>
      <c r="K19" s="84"/>
      <c r="L19" s="84"/>
      <c r="M19" s="84"/>
      <c r="N19" s="29"/>
      <c r="O19" s="30"/>
    </row>
    <row r="20" spans="1:15" s="16" customFormat="1" ht="148.5" customHeight="1" x14ac:dyDescent="0.25">
      <c r="A20" s="18"/>
      <c r="B20" s="116" t="s">
        <v>89</v>
      </c>
      <c r="C20" s="116"/>
      <c r="D20" s="116"/>
      <c r="E20" s="116"/>
      <c r="F20" s="116"/>
      <c r="G20" s="116"/>
      <c r="H20" s="116"/>
      <c r="I20" s="116"/>
      <c r="J20" s="116"/>
      <c r="K20" s="116"/>
      <c r="L20" s="116"/>
      <c r="M20" s="116"/>
      <c r="N20" s="27"/>
    </row>
    <row r="21" spans="1:15" ht="15" x14ac:dyDescent="0.25">
      <c r="B21" s="26"/>
      <c r="C21" s="26"/>
      <c r="D21" s="26"/>
      <c r="E21" s="26"/>
      <c r="F21" s="26"/>
      <c r="G21" s="26"/>
      <c r="H21" s="26"/>
      <c r="I21" s="26"/>
      <c r="J21" s="26"/>
      <c r="K21" s="26"/>
      <c r="L21" s="26"/>
      <c r="M21" s="26"/>
      <c r="N21" s="26"/>
    </row>
    <row r="22" spans="1:15" ht="15" x14ac:dyDescent="0.25">
      <c r="B22" s="31" t="s">
        <v>86</v>
      </c>
    </row>
    <row r="23" spans="1:15" ht="44.25" customHeight="1" x14ac:dyDescent="0.25">
      <c r="B23" s="90" t="s">
        <v>8</v>
      </c>
      <c r="C23" s="105" t="s">
        <v>9</v>
      </c>
      <c r="D23" s="106"/>
      <c r="E23" s="47">
        <v>0</v>
      </c>
      <c r="G23" s="84" t="s">
        <v>88</v>
      </c>
      <c r="H23" s="84"/>
      <c r="I23" s="84"/>
      <c r="J23" s="84"/>
      <c r="K23" s="84"/>
      <c r="L23" s="84"/>
      <c r="M23" s="84"/>
    </row>
    <row r="24" spans="1:15" ht="41.25" customHeight="1" x14ac:dyDescent="0.25">
      <c r="B24" s="104"/>
      <c r="C24" s="105" t="s">
        <v>10</v>
      </c>
      <c r="D24" s="106"/>
      <c r="E24" s="33">
        <v>0.8</v>
      </c>
      <c r="G24" s="84" t="s">
        <v>102</v>
      </c>
      <c r="H24" s="84"/>
      <c r="I24" s="84" t="s">
        <v>103</v>
      </c>
      <c r="J24" s="84"/>
      <c r="K24" s="84" t="s">
        <v>11</v>
      </c>
      <c r="L24" s="84"/>
      <c r="M24" s="84"/>
      <c r="N24" s="18"/>
      <c r="O24" s="18"/>
    </row>
    <row r="25" spans="1:15" ht="36" customHeight="1" x14ac:dyDescent="0.25">
      <c r="B25" s="92"/>
      <c r="C25" s="105" t="s">
        <v>12</v>
      </c>
      <c r="D25" s="106"/>
      <c r="E25" s="48">
        <f>+ROUND(E23*E24,0)</f>
        <v>0</v>
      </c>
      <c r="G25" s="100"/>
      <c r="H25" s="100"/>
      <c r="I25" s="97" t="str">
        <f>+IFERROR((G25/E23)-1,"-")</f>
        <v>-</v>
      </c>
      <c r="J25" s="97"/>
      <c r="K25" s="87" t="str">
        <f>IF(E$25&gt;G25,"OFERTA CON PRECIO ARTIFICIALMENTE BAJO","VALOR MÍNIMO ACEPTABLE")</f>
        <v>VALOR MÍNIMO ACEPTABLE</v>
      </c>
      <c r="L25" s="87"/>
      <c r="M25" s="87"/>
      <c r="N25" s="18"/>
      <c r="O25" s="18"/>
    </row>
    <row r="26" spans="1:15" ht="15" x14ac:dyDescent="0.25">
      <c r="B26" s="34"/>
      <c r="K26" s="18"/>
      <c r="L26" s="18"/>
      <c r="M26" s="18"/>
      <c r="N26" s="18"/>
      <c r="O26" s="18"/>
    </row>
    <row r="27" spans="1:15" ht="15" x14ac:dyDescent="0.25">
      <c r="B27" s="34"/>
      <c r="G27" s="18"/>
      <c r="H27" s="18"/>
      <c r="I27" s="18"/>
      <c r="J27" s="18"/>
      <c r="K27" s="18"/>
      <c r="L27" s="18"/>
      <c r="M27" s="18"/>
      <c r="N27" s="18"/>
      <c r="O27" s="18"/>
    </row>
    <row r="28" spans="1:15" ht="15" x14ac:dyDescent="0.25">
      <c r="B28" s="31" t="s">
        <v>90</v>
      </c>
      <c r="F28" s="18"/>
      <c r="G28" s="18"/>
      <c r="H28" s="18"/>
      <c r="I28" s="18"/>
      <c r="J28" s="18"/>
      <c r="K28" s="18"/>
      <c r="L28" s="18"/>
      <c r="M28" s="18"/>
      <c r="N28" s="18"/>
      <c r="O28" s="18"/>
    </row>
    <row r="29" spans="1:15" ht="44.25" customHeight="1" x14ac:dyDescent="0.25">
      <c r="B29" s="90" t="s">
        <v>13</v>
      </c>
      <c r="C29" s="105" t="s">
        <v>9</v>
      </c>
      <c r="D29" s="106"/>
      <c r="E29" s="32">
        <f>+E23</f>
        <v>0</v>
      </c>
      <c r="F29" s="18"/>
      <c r="G29" s="84" t="s">
        <v>87</v>
      </c>
      <c r="H29" s="84"/>
      <c r="I29" s="84"/>
      <c r="J29" s="84"/>
      <c r="K29" s="84"/>
      <c r="L29" s="84"/>
      <c r="M29" s="84"/>
      <c r="N29" s="18"/>
      <c r="O29" s="18"/>
    </row>
    <row r="30" spans="1:15" ht="41.25" customHeight="1" x14ac:dyDescent="0.25">
      <c r="B30" s="104"/>
      <c r="C30" s="105" t="s">
        <v>91</v>
      </c>
      <c r="D30" s="106"/>
      <c r="E30" s="33" t="e">
        <f>E31/E29</f>
        <v>#DIV/0!</v>
      </c>
      <c r="F30" s="18"/>
      <c r="G30" s="84" t="s">
        <v>102</v>
      </c>
      <c r="H30" s="84"/>
      <c r="I30" s="84" t="s">
        <v>103</v>
      </c>
      <c r="J30" s="84"/>
      <c r="K30" s="84" t="s">
        <v>11</v>
      </c>
      <c r="L30" s="84"/>
      <c r="M30" s="84"/>
      <c r="N30" s="18"/>
      <c r="O30" s="18"/>
    </row>
    <row r="31" spans="1:15" ht="36" customHeight="1" x14ac:dyDescent="0.25">
      <c r="B31" s="92"/>
      <c r="C31" s="105" t="s">
        <v>92</v>
      </c>
      <c r="D31" s="106"/>
      <c r="E31" s="79">
        <v>0</v>
      </c>
      <c r="G31" s="100"/>
      <c r="H31" s="100"/>
      <c r="I31" s="97" t="str">
        <f>+IFERROR((G31/E29)-1,"-")</f>
        <v>-</v>
      </c>
      <c r="J31" s="97"/>
      <c r="K31" s="87" t="str">
        <f>IF(E$31&gt;G31,"OFERTA CON PRECIO ARTIFICIALMENTE BAJO","VALOR MÍNIMO ACEPTABLE")</f>
        <v>VALOR MÍNIMO ACEPTABLE</v>
      </c>
      <c r="L31" s="87"/>
      <c r="M31" s="87"/>
      <c r="N31" s="18"/>
      <c r="O31" s="18"/>
    </row>
    <row r="32" spans="1:15" ht="15" x14ac:dyDescent="0.25">
      <c r="B32" s="34"/>
      <c r="K32" s="18"/>
      <c r="L32" s="18"/>
      <c r="M32" s="18"/>
      <c r="N32" s="18"/>
      <c r="O32" s="18"/>
    </row>
    <row r="33" spans="1:15" ht="15" x14ac:dyDescent="0.25">
      <c r="B33" s="34"/>
      <c r="K33" s="18"/>
      <c r="L33" s="18"/>
      <c r="M33" s="18"/>
      <c r="N33" s="18"/>
      <c r="O33" s="18"/>
    </row>
    <row r="34" spans="1:15" s="28" customFormat="1" ht="24.95" customHeight="1" x14ac:dyDescent="0.25">
      <c r="B34" s="84" t="s">
        <v>65</v>
      </c>
      <c r="C34" s="84"/>
      <c r="D34" s="84"/>
      <c r="E34" s="84"/>
      <c r="F34" s="84"/>
      <c r="G34" s="84"/>
      <c r="H34" s="84"/>
      <c r="I34" s="84"/>
      <c r="J34" s="84"/>
      <c r="K34" s="84"/>
      <c r="L34" s="84"/>
      <c r="M34" s="84"/>
      <c r="N34" s="29"/>
      <c r="O34" s="30"/>
    </row>
    <row r="35" spans="1:15" s="16" customFormat="1" ht="162" customHeight="1" x14ac:dyDescent="0.25">
      <c r="A35" s="18"/>
      <c r="B35" s="98" t="s">
        <v>99</v>
      </c>
      <c r="C35" s="98"/>
      <c r="D35" s="98"/>
      <c r="E35" s="98"/>
      <c r="F35" s="98"/>
      <c r="G35" s="98"/>
      <c r="H35" s="98"/>
      <c r="I35" s="98"/>
      <c r="J35" s="98"/>
      <c r="K35" s="98"/>
      <c r="L35" s="98"/>
      <c r="M35" s="98"/>
      <c r="N35" s="27"/>
    </row>
    <row r="36" spans="1:15" s="16" customFormat="1" ht="15" customHeight="1" x14ac:dyDescent="0.25">
      <c r="A36" s="18"/>
      <c r="B36" s="35"/>
      <c r="C36" s="35"/>
      <c r="D36" s="35"/>
      <c r="E36" s="35"/>
      <c r="F36" s="35"/>
      <c r="G36" s="35"/>
      <c r="H36" s="35"/>
      <c r="I36" s="35"/>
      <c r="J36" s="35"/>
      <c r="K36" s="35"/>
      <c r="L36" s="35"/>
      <c r="M36" s="35"/>
      <c r="N36" s="27"/>
    </row>
    <row r="37" spans="1:15" s="16" customFormat="1" ht="15" customHeight="1" x14ac:dyDescent="0.25">
      <c r="A37" s="18"/>
      <c r="B37" s="96" t="s">
        <v>14</v>
      </c>
      <c r="C37" s="96"/>
      <c r="D37" s="96"/>
      <c r="E37" s="96"/>
      <c r="F37" s="96"/>
      <c r="G37" s="96"/>
      <c r="H37" s="96"/>
      <c r="I37" s="96"/>
      <c r="J37" s="96"/>
      <c r="K37" s="96"/>
      <c r="L37" s="96"/>
      <c r="M37" s="96"/>
      <c r="N37" s="36"/>
    </row>
    <row r="38" spans="1:15" s="16" customFormat="1" ht="15" x14ac:dyDescent="0.25">
      <c r="A38" s="18"/>
      <c r="B38" s="96"/>
      <c r="C38" s="96"/>
      <c r="D38" s="96"/>
      <c r="E38" s="96"/>
      <c r="F38" s="96"/>
      <c r="G38" s="96"/>
      <c r="H38" s="96"/>
      <c r="I38" s="96"/>
      <c r="J38" s="96"/>
      <c r="K38" s="96"/>
      <c r="L38" s="96"/>
      <c r="M38" s="96"/>
      <c r="N38" s="36"/>
    </row>
    <row r="39" spans="1:15" s="16" customFormat="1" ht="15" x14ac:dyDescent="0.25">
      <c r="A39" s="18"/>
      <c r="B39" s="96"/>
      <c r="C39" s="96"/>
      <c r="D39" s="96"/>
      <c r="E39" s="96"/>
      <c r="F39" s="96"/>
      <c r="G39" s="96"/>
      <c r="H39" s="96"/>
      <c r="I39" s="96"/>
      <c r="J39" s="96"/>
      <c r="K39" s="96"/>
      <c r="L39" s="96"/>
      <c r="M39" s="96"/>
      <c r="N39" s="36"/>
    </row>
    <row r="40" spans="1:15" s="16" customFormat="1" ht="15" x14ac:dyDescent="0.25">
      <c r="A40" s="18"/>
      <c r="B40" s="96"/>
      <c r="C40" s="96"/>
      <c r="D40" s="96"/>
      <c r="E40" s="96"/>
      <c r="F40" s="96"/>
      <c r="G40" s="96"/>
      <c r="H40" s="96"/>
      <c r="I40" s="96"/>
      <c r="J40" s="96"/>
      <c r="K40" s="96"/>
      <c r="L40" s="96"/>
      <c r="M40" s="96"/>
      <c r="N40" s="36"/>
    </row>
    <row r="41" spans="1:15" s="16" customFormat="1" ht="15" x14ac:dyDescent="0.25">
      <c r="A41" s="18"/>
      <c r="B41" s="96"/>
      <c r="C41" s="96"/>
      <c r="D41" s="96"/>
      <c r="E41" s="96"/>
      <c r="F41" s="96"/>
      <c r="G41" s="96"/>
      <c r="H41" s="96"/>
      <c r="I41" s="96"/>
      <c r="J41" s="96"/>
      <c r="K41" s="96"/>
      <c r="L41" s="96"/>
      <c r="M41" s="96"/>
      <c r="N41" s="36"/>
    </row>
    <row r="42" spans="1:15" s="16" customFormat="1" ht="15" x14ac:dyDescent="0.25">
      <c r="A42" s="18"/>
      <c r="B42" s="96"/>
      <c r="C42" s="96"/>
      <c r="D42" s="96"/>
      <c r="E42" s="96"/>
      <c r="F42" s="96"/>
      <c r="G42" s="96"/>
      <c r="H42" s="96"/>
      <c r="I42" s="96"/>
      <c r="J42" s="96"/>
      <c r="K42" s="96"/>
      <c r="L42" s="96"/>
      <c r="M42" s="96"/>
      <c r="N42" s="36"/>
    </row>
    <row r="43" spans="1:15" s="16" customFormat="1" ht="15" x14ac:dyDescent="0.25">
      <c r="A43" s="18"/>
      <c r="B43" s="96"/>
      <c r="C43" s="96"/>
      <c r="D43" s="96"/>
      <c r="E43" s="96"/>
      <c r="F43" s="96"/>
      <c r="G43" s="96"/>
      <c r="H43" s="96"/>
      <c r="I43" s="96"/>
      <c r="J43" s="96"/>
      <c r="K43" s="96"/>
      <c r="L43" s="96"/>
      <c r="M43" s="96"/>
      <c r="N43" s="36"/>
    </row>
    <row r="44" spans="1:15" s="16" customFormat="1" ht="15" x14ac:dyDescent="0.25">
      <c r="A44" s="18"/>
      <c r="B44" s="96"/>
      <c r="C44" s="96"/>
      <c r="D44" s="96"/>
      <c r="E44" s="96"/>
      <c r="F44" s="96"/>
      <c r="G44" s="96"/>
      <c r="H44" s="96"/>
      <c r="I44" s="96"/>
      <c r="J44" s="96"/>
      <c r="K44" s="96"/>
      <c r="L44" s="96"/>
      <c r="M44" s="96"/>
      <c r="N44" s="36"/>
    </row>
    <row r="45" spans="1:15" s="16" customFormat="1" ht="15" x14ac:dyDescent="0.25">
      <c r="A45" s="18"/>
      <c r="B45" s="96"/>
      <c r="C45" s="96"/>
      <c r="D45" s="96"/>
      <c r="E45" s="96"/>
      <c r="F45" s="96"/>
      <c r="G45" s="96"/>
      <c r="H45" s="96"/>
      <c r="I45" s="96"/>
      <c r="J45" s="96"/>
      <c r="K45" s="96"/>
      <c r="L45" s="96"/>
      <c r="M45" s="96"/>
      <c r="N45" s="36"/>
    </row>
    <row r="46" spans="1:15" s="16" customFormat="1" ht="15" x14ac:dyDescent="0.25">
      <c r="A46" s="18"/>
      <c r="B46" s="96"/>
      <c r="C46" s="96"/>
      <c r="D46" s="96"/>
      <c r="E46" s="96"/>
      <c r="F46" s="96"/>
      <c r="G46" s="96"/>
      <c r="H46" s="96"/>
      <c r="I46" s="96"/>
      <c r="J46" s="96"/>
      <c r="K46" s="96"/>
      <c r="L46" s="96"/>
      <c r="M46" s="96"/>
      <c r="N46" s="36"/>
    </row>
    <row r="47" spans="1:15" s="16" customFormat="1" ht="15" x14ac:dyDescent="0.25">
      <c r="A47" s="18"/>
      <c r="B47" s="96"/>
      <c r="C47" s="96"/>
      <c r="D47" s="96"/>
      <c r="E47" s="96"/>
      <c r="F47" s="96"/>
      <c r="G47" s="96"/>
      <c r="H47" s="96"/>
      <c r="I47" s="96"/>
      <c r="J47" s="96"/>
      <c r="K47" s="96"/>
      <c r="L47" s="96"/>
      <c r="M47" s="96"/>
      <c r="N47" s="36"/>
    </row>
    <row r="48" spans="1:15" s="16" customFormat="1" ht="15" x14ac:dyDescent="0.25">
      <c r="A48" s="18"/>
      <c r="B48" s="96"/>
      <c r="C48" s="96"/>
      <c r="D48" s="96"/>
      <c r="E48" s="96"/>
      <c r="F48" s="96"/>
      <c r="G48" s="96"/>
      <c r="H48" s="96"/>
      <c r="I48" s="96"/>
      <c r="J48" s="96"/>
      <c r="K48" s="96"/>
      <c r="L48" s="96"/>
      <c r="M48" s="96"/>
      <c r="N48" s="36"/>
    </row>
    <row r="49" spans="1:14" s="16" customFormat="1" ht="15" x14ac:dyDescent="0.25">
      <c r="A49" s="18"/>
      <c r="B49" s="96"/>
      <c r="C49" s="96"/>
      <c r="D49" s="96"/>
      <c r="E49" s="96"/>
      <c r="F49" s="96"/>
      <c r="G49" s="96"/>
      <c r="H49" s="96"/>
      <c r="I49" s="96"/>
      <c r="J49" s="96"/>
      <c r="K49" s="96"/>
      <c r="L49" s="96"/>
      <c r="M49" s="96"/>
      <c r="N49" s="36"/>
    </row>
    <row r="50" spans="1:14" s="16" customFormat="1" ht="15" x14ac:dyDescent="0.25">
      <c r="A50" s="18"/>
      <c r="B50" s="96"/>
      <c r="C50" s="96"/>
      <c r="D50" s="96"/>
      <c r="E50" s="96"/>
      <c r="F50" s="96"/>
      <c r="G50" s="96"/>
      <c r="H50" s="96"/>
      <c r="I50" s="96"/>
      <c r="J50" s="96"/>
      <c r="K50" s="96"/>
      <c r="L50" s="96"/>
      <c r="M50" s="96"/>
      <c r="N50" s="36"/>
    </row>
    <row r="51" spans="1:14" s="16" customFormat="1" ht="15" x14ac:dyDescent="0.25">
      <c r="A51" s="18"/>
      <c r="B51" s="96"/>
      <c r="C51" s="96"/>
      <c r="D51" s="96"/>
      <c r="E51" s="96"/>
      <c r="F51" s="96"/>
      <c r="G51" s="96"/>
      <c r="H51" s="96"/>
      <c r="I51" s="96"/>
      <c r="J51" s="96"/>
      <c r="K51" s="96"/>
      <c r="L51" s="96"/>
      <c r="M51" s="96"/>
      <c r="N51" s="36"/>
    </row>
    <row r="52" spans="1:14" s="16" customFormat="1" ht="15" x14ac:dyDescent="0.25">
      <c r="A52" s="18"/>
      <c r="B52" s="96"/>
      <c r="C52" s="96"/>
      <c r="D52" s="96"/>
      <c r="E52" s="96"/>
      <c r="F52" s="96"/>
      <c r="G52" s="96"/>
      <c r="H52" s="96"/>
      <c r="I52" s="96"/>
      <c r="J52" s="96"/>
      <c r="K52" s="96"/>
      <c r="L52" s="96"/>
      <c r="M52" s="96"/>
      <c r="N52" s="36"/>
    </row>
    <row r="53" spans="1:14" s="16" customFormat="1" ht="15" x14ac:dyDescent="0.25">
      <c r="A53" s="18"/>
      <c r="B53" s="96"/>
      <c r="C53" s="96"/>
      <c r="D53" s="96"/>
      <c r="E53" s="96"/>
      <c r="F53" s="96"/>
      <c r="G53" s="96"/>
      <c r="H53" s="96"/>
      <c r="I53" s="96"/>
      <c r="J53" s="96"/>
      <c r="K53" s="96"/>
      <c r="L53" s="96"/>
      <c r="M53" s="96"/>
      <c r="N53" s="36"/>
    </row>
    <row r="54" spans="1:14" s="16" customFormat="1" ht="15" x14ac:dyDescent="0.25">
      <c r="A54" s="18"/>
      <c r="B54" s="96"/>
      <c r="C54" s="96"/>
      <c r="D54" s="96"/>
      <c r="E54" s="96"/>
      <c r="F54" s="96"/>
      <c r="G54" s="96"/>
      <c r="H54" s="96"/>
      <c r="I54" s="96"/>
      <c r="J54" s="96"/>
      <c r="K54" s="96"/>
      <c r="L54" s="96"/>
      <c r="M54" s="96"/>
      <c r="N54" s="36"/>
    </row>
    <row r="55" spans="1:14" s="16" customFormat="1" ht="15" x14ac:dyDescent="0.25">
      <c r="A55" s="18"/>
      <c r="B55" s="96"/>
      <c r="C55" s="96"/>
      <c r="D55" s="96"/>
      <c r="E55" s="96"/>
      <c r="F55" s="96"/>
      <c r="G55" s="96"/>
      <c r="H55" s="96"/>
      <c r="I55" s="96"/>
      <c r="J55" s="96"/>
      <c r="K55" s="96"/>
      <c r="L55" s="96"/>
      <c r="M55" s="96"/>
      <c r="N55" s="36"/>
    </row>
    <row r="56" spans="1:14" s="16" customFormat="1" ht="15" x14ac:dyDescent="0.25">
      <c r="A56" s="18"/>
      <c r="B56" s="96"/>
      <c r="C56" s="96"/>
      <c r="D56" s="96"/>
      <c r="E56" s="96"/>
      <c r="F56" s="96"/>
      <c r="G56" s="96"/>
      <c r="H56" s="96"/>
      <c r="I56" s="96"/>
      <c r="J56" s="96"/>
      <c r="K56" s="96"/>
      <c r="L56" s="96"/>
      <c r="M56" s="96"/>
      <c r="N56" s="36"/>
    </row>
    <row r="57" spans="1:14" s="16" customFormat="1" ht="15" x14ac:dyDescent="0.25">
      <c r="A57" s="18"/>
      <c r="B57" s="96"/>
      <c r="C57" s="96"/>
      <c r="D57" s="96"/>
      <c r="E57" s="96"/>
      <c r="F57" s="96"/>
      <c r="G57" s="96"/>
      <c r="H57" s="96"/>
      <c r="I57" s="96"/>
      <c r="J57" s="96"/>
      <c r="K57" s="96"/>
      <c r="L57" s="96"/>
      <c r="M57" s="96"/>
      <c r="N57" s="36"/>
    </row>
    <row r="58" spans="1:14" s="16" customFormat="1" ht="15" x14ac:dyDescent="0.25">
      <c r="A58" s="18"/>
      <c r="B58" s="96"/>
      <c r="C58" s="96"/>
      <c r="D58" s="96"/>
      <c r="E58" s="96"/>
      <c r="F58" s="96"/>
      <c r="G58" s="96"/>
      <c r="H58" s="96"/>
      <c r="I58" s="96"/>
      <c r="J58" s="96"/>
      <c r="K58" s="96"/>
      <c r="L58" s="96"/>
      <c r="M58" s="96"/>
      <c r="N58" s="36"/>
    </row>
    <row r="59" spans="1:14" s="16" customFormat="1" ht="15" x14ac:dyDescent="0.25">
      <c r="A59" s="18"/>
      <c r="B59" s="96"/>
      <c r="C59" s="96"/>
      <c r="D59" s="96"/>
      <c r="E59" s="96"/>
      <c r="F59" s="96"/>
      <c r="G59" s="96"/>
      <c r="H59" s="96"/>
      <c r="I59" s="96"/>
      <c r="J59" s="96"/>
      <c r="K59" s="96"/>
      <c r="L59" s="96"/>
      <c r="M59" s="96"/>
      <c r="N59" s="36"/>
    </row>
    <row r="60" spans="1:14" s="16" customFormat="1" ht="15" x14ac:dyDescent="0.25">
      <c r="A60" s="18"/>
      <c r="B60" s="96"/>
      <c r="C60" s="96"/>
      <c r="D60" s="96"/>
      <c r="E60" s="96"/>
      <c r="F60" s="96"/>
      <c r="G60" s="96"/>
      <c r="H60" s="96"/>
      <c r="I60" s="96"/>
      <c r="J60" s="96"/>
      <c r="K60" s="96"/>
      <c r="L60" s="96"/>
      <c r="M60" s="96"/>
      <c r="N60" s="36"/>
    </row>
    <row r="61" spans="1:14" s="16" customFormat="1" ht="15" x14ac:dyDescent="0.25">
      <c r="A61" s="18"/>
      <c r="B61" s="96"/>
      <c r="C61" s="96"/>
      <c r="D61" s="96"/>
      <c r="E61" s="96"/>
      <c r="F61" s="96"/>
      <c r="G61" s="96"/>
      <c r="H61" s="96"/>
      <c r="I61" s="96"/>
      <c r="J61" s="96"/>
      <c r="K61" s="96"/>
      <c r="L61" s="96"/>
      <c r="M61" s="96"/>
      <c r="N61" s="36"/>
    </row>
    <row r="62" spans="1:14" s="16" customFormat="1" ht="15" x14ac:dyDescent="0.25">
      <c r="A62" s="18"/>
      <c r="B62" s="96"/>
      <c r="C62" s="96"/>
      <c r="D62" s="96"/>
      <c r="E62" s="96"/>
      <c r="F62" s="96"/>
      <c r="G62" s="96"/>
      <c r="H62" s="96"/>
      <c r="I62" s="96"/>
      <c r="J62" s="96"/>
      <c r="K62" s="96"/>
      <c r="L62" s="96"/>
      <c r="M62" s="96"/>
      <c r="N62" s="36"/>
    </row>
    <row r="63" spans="1:14" s="16" customFormat="1" ht="15" x14ac:dyDescent="0.25">
      <c r="A63" s="18"/>
      <c r="B63" s="96"/>
      <c r="C63" s="96"/>
      <c r="D63" s="96"/>
      <c r="E63" s="96"/>
      <c r="F63" s="96"/>
      <c r="G63" s="96"/>
      <c r="H63" s="96"/>
      <c r="I63" s="96"/>
      <c r="J63" s="96"/>
      <c r="K63" s="96"/>
      <c r="L63" s="96"/>
      <c r="M63" s="96"/>
      <c r="N63" s="36"/>
    </row>
    <row r="64" spans="1:14" s="16" customFormat="1" ht="15" x14ac:dyDescent="0.25">
      <c r="A64" s="18"/>
      <c r="B64" s="96"/>
      <c r="C64" s="96"/>
      <c r="D64" s="96"/>
      <c r="E64" s="96"/>
      <c r="F64" s="96"/>
      <c r="G64" s="96"/>
      <c r="H64" s="96"/>
      <c r="I64" s="96"/>
      <c r="J64" s="96"/>
      <c r="K64" s="96"/>
      <c r="L64" s="96"/>
      <c r="M64" s="96"/>
      <c r="N64" s="36"/>
    </row>
    <row r="65" spans="1:15" s="16" customFormat="1" ht="15" x14ac:dyDescent="0.25">
      <c r="A65" s="18"/>
      <c r="B65" s="96"/>
      <c r="C65" s="96"/>
      <c r="D65" s="96"/>
      <c r="E65" s="96"/>
      <c r="F65" s="96"/>
      <c r="G65" s="96"/>
      <c r="H65" s="96"/>
      <c r="I65" s="96"/>
      <c r="J65" s="96"/>
      <c r="K65" s="96"/>
      <c r="L65" s="96"/>
      <c r="M65" s="96"/>
      <c r="N65" s="36"/>
    </row>
    <row r="66" spans="1:15" s="16" customFormat="1" ht="15" x14ac:dyDescent="0.25">
      <c r="A66" s="18"/>
      <c r="B66" s="96"/>
      <c r="C66" s="96"/>
      <c r="D66" s="96"/>
      <c r="E66" s="96"/>
      <c r="F66" s="96"/>
      <c r="G66" s="96"/>
      <c r="H66" s="96"/>
      <c r="I66" s="96"/>
      <c r="J66" s="96"/>
      <c r="K66" s="96"/>
      <c r="L66" s="96"/>
      <c r="M66" s="96"/>
      <c r="N66" s="36"/>
    </row>
    <row r="67" spans="1:15" s="16" customFormat="1" ht="15" x14ac:dyDescent="0.25">
      <c r="A67" s="18"/>
      <c r="B67" s="96"/>
      <c r="C67" s="96"/>
      <c r="D67" s="96"/>
      <c r="E67" s="96"/>
      <c r="F67" s="96"/>
      <c r="G67" s="96"/>
      <c r="H67" s="96"/>
      <c r="I67" s="96"/>
      <c r="J67" s="96"/>
      <c r="K67" s="96"/>
      <c r="L67" s="96"/>
      <c r="M67" s="96"/>
      <c r="N67" s="36"/>
    </row>
    <row r="68" spans="1:15" s="16" customFormat="1" ht="15" x14ac:dyDescent="0.25">
      <c r="A68" s="18"/>
      <c r="B68" s="96"/>
      <c r="C68" s="96"/>
      <c r="D68" s="96"/>
      <c r="E68" s="96"/>
      <c r="F68" s="96"/>
      <c r="G68" s="96"/>
      <c r="H68" s="96"/>
      <c r="I68" s="96"/>
      <c r="J68" s="96"/>
      <c r="K68" s="96"/>
      <c r="L68" s="96"/>
      <c r="M68" s="96"/>
      <c r="N68" s="36"/>
    </row>
    <row r="69" spans="1:15" s="16" customFormat="1" ht="15" x14ac:dyDescent="0.25">
      <c r="A69" s="18"/>
      <c r="B69" s="96"/>
      <c r="C69" s="96"/>
      <c r="D69" s="96"/>
      <c r="E69" s="96"/>
      <c r="F69" s="96"/>
      <c r="G69" s="96"/>
      <c r="H69" s="96"/>
      <c r="I69" s="96"/>
      <c r="J69" s="96"/>
      <c r="K69" s="96"/>
      <c r="L69" s="96"/>
      <c r="M69" s="96"/>
      <c r="N69" s="36"/>
    </row>
    <row r="70" spans="1:15" s="16" customFormat="1" ht="15" x14ac:dyDescent="0.25">
      <c r="A70" s="18"/>
      <c r="B70" s="96"/>
      <c r="C70" s="96"/>
      <c r="D70" s="96"/>
      <c r="E70" s="96"/>
      <c r="F70" s="96"/>
      <c r="G70" s="96"/>
      <c r="H70" s="96"/>
      <c r="I70" s="96"/>
      <c r="J70" s="96"/>
      <c r="K70" s="96"/>
      <c r="L70" s="96"/>
      <c r="M70" s="96"/>
      <c r="N70" s="36"/>
    </row>
    <row r="71" spans="1:15" s="16" customFormat="1" ht="15" x14ac:dyDescent="0.25">
      <c r="A71" s="18"/>
      <c r="B71" s="96"/>
      <c r="C71" s="96"/>
      <c r="D71" s="96"/>
      <c r="E71" s="96"/>
      <c r="F71" s="96"/>
      <c r="G71" s="96"/>
      <c r="H71" s="96"/>
      <c r="I71" s="96"/>
      <c r="J71" s="96"/>
      <c r="K71" s="96"/>
      <c r="L71" s="96"/>
      <c r="M71" s="96"/>
      <c r="N71" s="36"/>
    </row>
    <row r="72" spans="1:15" s="16" customFormat="1" ht="15" x14ac:dyDescent="0.25">
      <c r="A72" s="18"/>
      <c r="B72" s="37"/>
      <c r="C72" s="38"/>
      <c r="D72" s="38"/>
      <c r="E72" s="38"/>
      <c r="F72" s="38"/>
      <c r="G72" s="38"/>
      <c r="H72" s="38"/>
      <c r="I72" s="38"/>
      <c r="J72" s="38"/>
      <c r="K72" s="38"/>
      <c r="L72" s="38"/>
      <c r="M72" s="38"/>
      <c r="N72" s="38"/>
    </row>
    <row r="73" spans="1:15" s="28" customFormat="1" ht="24.95" customHeight="1" x14ac:dyDescent="0.25">
      <c r="B73" s="84" t="s">
        <v>64</v>
      </c>
      <c r="C73" s="84"/>
      <c r="D73" s="84"/>
      <c r="E73" s="84"/>
      <c r="F73" s="84"/>
      <c r="G73" s="84"/>
      <c r="H73" s="84"/>
      <c r="I73" s="84"/>
      <c r="J73" s="84"/>
      <c r="K73" s="84"/>
      <c r="L73" s="84"/>
      <c r="M73" s="84"/>
      <c r="N73" s="29"/>
      <c r="O73" s="30"/>
    </row>
    <row r="74" spans="1:15" s="16" customFormat="1" ht="121.5" customHeight="1" x14ac:dyDescent="0.25">
      <c r="A74" s="18"/>
      <c r="B74" s="98" t="s">
        <v>85</v>
      </c>
      <c r="C74" s="98"/>
      <c r="D74" s="98"/>
      <c r="E74" s="98"/>
      <c r="F74" s="98"/>
      <c r="G74" s="98"/>
      <c r="H74" s="98"/>
      <c r="I74" s="98"/>
      <c r="J74" s="98"/>
      <c r="K74" s="98"/>
      <c r="L74" s="98"/>
      <c r="M74" s="98"/>
      <c r="N74" s="27"/>
    </row>
    <row r="75" spans="1:15" s="16" customFormat="1" ht="15" x14ac:dyDescent="0.25">
      <c r="A75" s="18"/>
      <c r="B75" s="37"/>
      <c r="C75" s="38"/>
      <c r="D75" s="38"/>
      <c r="E75" s="38"/>
      <c r="F75" s="38"/>
      <c r="G75" s="38"/>
      <c r="H75" s="38"/>
      <c r="I75" s="38"/>
      <c r="J75" s="38"/>
      <c r="K75" s="38"/>
      <c r="L75" s="38"/>
      <c r="M75" s="38"/>
      <c r="N75" s="38"/>
    </row>
    <row r="76" spans="1:15" s="16" customFormat="1" ht="30" customHeight="1" x14ac:dyDescent="0.25">
      <c r="A76" s="18"/>
      <c r="B76" s="37"/>
      <c r="C76" s="39"/>
      <c r="D76" s="84" t="s">
        <v>15</v>
      </c>
      <c r="E76" s="84"/>
      <c r="F76" s="84" t="s">
        <v>16</v>
      </c>
      <c r="G76" s="84"/>
      <c r="H76" s="84" t="s">
        <v>17</v>
      </c>
      <c r="I76" s="84"/>
      <c r="J76" s="84" t="s">
        <v>18</v>
      </c>
      <c r="K76" s="84"/>
      <c r="L76" s="90" t="s">
        <v>19</v>
      </c>
      <c r="M76" s="91"/>
    </row>
    <row r="77" spans="1:15" s="16" customFormat="1" ht="30.75" customHeight="1" x14ac:dyDescent="0.25">
      <c r="A77" s="18"/>
      <c r="B77" s="84" t="s">
        <v>20</v>
      </c>
      <c r="C77" s="84"/>
      <c r="D77" s="46" t="s">
        <v>21</v>
      </c>
      <c r="E77" s="45" t="s">
        <v>22</v>
      </c>
      <c r="F77" s="45" t="s">
        <v>21</v>
      </c>
      <c r="G77" s="45" t="s">
        <v>22</v>
      </c>
      <c r="H77" s="45" t="s">
        <v>21</v>
      </c>
      <c r="I77" s="45" t="s">
        <v>22</v>
      </c>
      <c r="J77" s="45" t="s">
        <v>21</v>
      </c>
      <c r="K77" s="45" t="s">
        <v>22</v>
      </c>
      <c r="L77" s="92"/>
      <c r="M77" s="93"/>
    </row>
    <row r="78" spans="1:15" s="41" customFormat="1" ht="59.25" customHeight="1" x14ac:dyDescent="0.25">
      <c r="A78" s="18"/>
      <c r="B78" s="85">
        <v>0</v>
      </c>
      <c r="C78" s="86"/>
      <c r="D78" s="14"/>
      <c r="E78" s="40">
        <f>ROUND(B78*D78,0)</f>
        <v>0</v>
      </c>
      <c r="F78" s="14"/>
      <c r="G78" s="40">
        <f>ROUND(F78*B78,0)</f>
        <v>0</v>
      </c>
      <c r="H78" s="14"/>
      <c r="I78" s="40">
        <f>ROUND(B78*H78,0)</f>
        <v>0</v>
      </c>
      <c r="J78" s="14"/>
      <c r="K78" s="40">
        <f>ROUND(B78*J78,0)</f>
        <v>0</v>
      </c>
      <c r="L78" s="94">
        <f>ROUND(B78-E78-G78-I78-K78,0)</f>
        <v>0</v>
      </c>
      <c r="M78" s="95"/>
    </row>
    <row r="79" spans="1:15" s="16" customFormat="1" ht="15" x14ac:dyDescent="0.25">
      <c r="A79" s="18"/>
      <c r="B79" s="37"/>
      <c r="C79" s="38"/>
      <c r="D79" s="38"/>
      <c r="E79" s="38"/>
      <c r="F79" s="38"/>
      <c r="G79" s="38"/>
      <c r="H79" s="38"/>
      <c r="I79" s="38"/>
      <c r="J79" s="38"/>
      <c r="K79" s="38"/>
      <c r="L79" s="38"/>
      <c r="M79" s="38"/>
      <c r="N79" s="38"/>
    </row>
    <row r="80" spans="1:15" s="16" customFormat="1" ht="15" x14ac:dyDescent="0.25">
      <c r="A80" s="18"/>
      <c r="B80" s="88" t="s">
        <v>23</v>
      </c>
      <c r="C80" s="88"/>
      <c r="D80" s="88"/>
      <c r="E80" s="88"/>
      <c r="F80" s="88"/>
      <c r="G80" s="38"/>
      <c r="H80" s="38"/>
      <c r="I80" s="15"/>
      <c r="J80" s="15"/>
      <c r="K80" s="15"/>
      <c r="L80" s="15"/>
      <c r="M80" s="15"/>
      <c r="N80" s="38"/>
    </row>
    <row r="81" spans="1:14" s="16" customFormat="1" ht="15" x14ac:dyDescent="0.25">
      <c r="A81" s="18"/>
      <c r="B81" s="88"/>
      <c r="C81" s="88"/>
      <c r="D81" s="88"/>
      <c r="E81" s="88"/>
      <c r="F81" s="88"/>
      <c r="G81" s="38"/>
      <c r="H81" s="38"/>
      <c r="I81" s="15"/>
      <c r="J81" s="15"/>
      <c r="K81" s="15"/>
      <c r="L81" s="15"/>
      <c r="M81" s="15"/>
      <c r="N81" s="38"/>
    </row>
    <row r="82" spans="1:14" s="16" customFormat="1" ht="15.75" thickBot="1" x14ac:dyDescent="0.3">
      <c r="A82" s="18"/>
      <c r="B82" s="89"/>
      <c r="C82" s="89"/>
      <c r="D82" s="89"/>
      <c r="E82" s="89"/>
      <c r="F82" s="89"/>
      <c r="G82" s="38"/>
      <c r="H82" s="38"/>
      <c r="I82" s="15"/>
      <c r="J82" s="15"/>
      <c r="K82" s="15"/>
      <c r="L82" s="15"/>
      <c r="M82" s="15"/>
      <c r="N82" s="38"/>
    </row>
    <row r="83" spans="1:14" s="16" customFormat="1" ht="13.5" customHeight="1" x14ac:dyDescent="0.25">
      <c r="A83" s="18"/>
      <c r="B83" s="82" t="s">
        <v>24</v>
      </c>
      <c r="C83" s="82"/>
      <c r="D83" s="82"/>
      <c r="E83" s="82"/>
      <c r="F83" s="82"/>
      <c r="G83" s="34"/>
      <c r="H83" s="34"/>
      <c r="I83" s="83"/>
      <c r="J83" s="83"/>
      <c r="K83" s="83"/>
      <c r="L83" s="83"/>
      <c r="M83" s="83"/>
      <c r="N83" s="34"/>
    </row>
    <row r="84" spans="1:14" s="16" customFormat="1" ht="13.5" customHeight="1" x14ac:dyDescent="0.25">
      <c r="A84" s="18"/>
      <c r="B84" s="82" t="s">
        <v>25</v>
      </c>
      <c r="C84" s="82"/>
      <c r="D84" s="82"/>
      <c r="E84" s="82"/>
      <c r="F84" s="82"/>
      <c r="G84" s="34"/>
      <c r="H84" s="34"/>
      <c r="I84" s="42"/>
      <c r="J84" s="42"/>
      <c r="K84" s="42"/>
      <c r="L84" s="42"/>
      <c r="M84" s="42"/>
      <c r="N84" s="34"/>
    </row>
    <row r="85" spans="1:14" s="16" customFormat="1" ht="13.5" customHeight="1" x14ac:dyDescent="0.25">
      <c r="A85" s="18"/>
      <c r="C85" s="42"/>
      <c r="D85" s="42"/>
      <c r="E85" s="42"/>
      <c r="F85" s="42"/>
      <c r="G85" s="34"/>
      <c r="H85" s="34"/>
      <c r="I85" s="34"/>
      <c r="J85" s="34"/>
      <c r="K85" s="34"/>
      <c r="L85" s="34"/>
      <c r="M85" s="34"/>
      <c r="N85" s="34"/>
    </row>
    <row r="86" spans="1:14" s="16" customFormat="1" ht="13.5" customHeight="1" x14ac:dyDescent="0.25">
      <c r="A86" s="18"/>
      <c r="B86" s="43" t="s">
        <v>26</v>
      </c>
      <c r="C86" s="42"/>
      <c r="D86" s="42"/>
      <c r="E86" s="42"/>
      <c r="F86" s="42"/>
      <c r="G86" s="34"/>
      <c r="H86" s="34"/>
      <c r="I86" s="34"/>
      <c r="J86" s="34"/>
      <c r="K86" s="34"/>
      <c r="L86" s="34"/>
      <c r="M86" s="34"/>
      <c r="N86" s="34"/>
    </row>
    <row r="87" spans="1:14" s="16" customFormat="1" ht="60.75" customHeight="1" x14ac:dyDescent="0.25">
      <c r="A87" s="18"/>
      <c r="B87" s="81" t="s">
        <v>68</v>
      </c>
      <c r="C87" s="81"/>
      <c r="D87" s="81"/>
      <c r="E87" s="81"/>
      <c r="F87" s="81"/>
      <c r="G87" s="81"/>
      <c r="H87" s="81"/>
      <c r="I87" s="81"/>
      <c r="J87" s="81"/>
      <c r="K87" s="81"/>
      <c r="L87" s="81"/>
      <c r="M87" s="81"/>
      <c r="N87" s="44"/>
    </row>
    <row r="88" spans="1:14" s="16" customFormat="1" ht="13.5" customHeight="1" x14ac:dyDescent="0.25">
      <c r="A88" s="18"/>
      <c r="B88" s="80" t="s">
        <v>27</v>
      </c>
      <c r="C88" s="80"/>
      <c r="D88" s="80"/>
      <c r="E88" s="80"/>
      <c r="F88" s="80"/>
      <c r="G88" s="80"/>
      <c r="H88" s="80"/>
      <c r="I88" s="80"/>
      <c r="J88" s="80"/>
      <c r="K88" s="80"/>
      <c r="L88" s="80"/>
      <c r="M88" s="80"/>
      <c r="N88" s="34"/>
    </row>
    <row r="89" spans="1:14" s="16" customFormat="1" ht="15" x14ac:dyDescent="0.25">
      <c r="A89" s="18"/>
      <c r="B89" s="80" t="s">
        <v>28</v>
      </c>
      <c r="C89" s="80"/>
      <c r="D89" s="80"/>
      <c r="E89" s="80"/>
      <c r="F89" s="80"/>
      <c r="G89" s="80"/>
      <c r="H89" s="80"/>
      <c r="I89" s="80"/>
      <c r="J89" s="80"/>
      <c r="K89" s="80"/>
      <c r="L89" s="80"/>
      <c r="M89" s="80"/>
    </row>
  </sheetData>
  <sheetProtection insertRows="0" selectLockedCells="1"/>
  <mergeCells count="57">
    <mergeCell ref="B19:M19"/>
    <mergeCell ref="B20:M20"/>
    <mergeCell ref="G29:M29"/>
    <mergeCell ref="B34:M34"/>
    <mergeCell ref="B35:M35"/>
    <mergeCell ref="K25:M25"/>
    <mergeCell ref="K24:M24"/>
    <mergeCell ref="G23:M23"/>
    <mergeCell ref="G24:H24"/>
    <mergeCell ref="G25:H25"/>
    <mergeCell ref="I24:J24"/>
    <mergeCell ref="I25:J25"/>
    <mergeCell ref="L2:M2"/>
    <mergeCell ref="L3:M3"/>
    <mergeCell ref="L4:M4"/>
    <mergeCell ref="L5:M5"/>
    <mergeCell ref="C2:K2"/>
    <mergeCell ref="C3:K3"/>
    <mergeCell ref="C4:K5"/>
    <mergeCell ref="B2:B5"/>
    <mergeCell ref="G31:H31"/>
    <mergeCell ref="B7:C7"/>
    <mergeCell ref="B9:C9"/>
    <mergeCell ref="I30:J30"/>
    <mergeCell ref="B23:B25"/>
    <mergeCell ref="C23:D23"/>
    <mergeCell ref="C24:D24"/>
    <mergeCell ref="C25:D25"/>
    <mergeCell ref="C29:D29"/>
    <mergeCell ref="B12:M14"/>
    <mergeCell ref="B16:M16"/>
    <mergeCell ref="B17:M17"/>
    <mergeCell ref="C30:D30"/>
    <mergeCell ref="C31:D31"/>
    <mergeCell ref="B29:B31"/>
    <mergeCell ref="B77:C77"/>
    <mergeCell ref="B78:C78"/>
    <mergeCell ref="K31:M31"/>
    <mergeCell ref="K30:M30"/>
    <mergeCell ref="B80:F82"/>
    <mergeCell ref="L76:M77"/>
    <mergeCell ref="L78:M78"/>
    <mergeCell ref="B37:M71"/>
    <mergeCell ref="I31:J31"/>
    <mergeCell ref="G30:H30"/>
    <mergeCell ref="D76:E76"/>
    <mergeCell ref="F76:G76"/>
    <mergeCell ref="H76:I76"/>
    <mergeCell ref="J76:K76"/>
    <mergeCell ref="B73:M73"/>
    <mergeCell ref="B74:M74"/>
    <mergeCell ref="B89:M89"/>
    <mergeCell ref="B87:M87"/>
    <mergeCell ref="B88:M88"/>
    <mergeCell ref="B84:F84"/>
    <mergeCell ref="B83:F83"/>
    <mergeCell ref="I83:M83"/>
  </mergeCells>
  <conditionalFormatting sqref="K25">
    <cfRule type="containsText" dxfId="11" priority="10" operator="containsText" text="VALOR MÍNIMO ACEPTABLE">
      <formula>NOT(ISERROR(SEARCH("VALOR MÍNIMO ACEPTABLE",K25)))</formula>
    </cfRule>
    <cfRule type="containsText" dxfId="10" priority="11" operator="containsText" text="OFERTA CON PRECIO ARTIFICIALMENTE BAJO">
      <formula>NOT(ISERROR(SEARCH("OFERTA CON PRECIO ARTIFICIALMENTE BAJO",K25)))</formula>
    </cfRule>
  </conditionalFormatting>
  <conditionalFormatting sqref="K31">
    <cfRule type="containsText" dxfId="9" priority="4" operator="containsText" text="VALOR MÍNIMO ACEPTABLE">
      <formula>NOT(ISERROR(SEARCH("VALOR MÍNIMO ACEPTABLE",K31)))</formula>
    </cfRule>
    <cfRule type="containsText" dxfId="8" priority="5" operator="containsText" text="OFERTA CON PRECIO ARTIFICIALMENTE BAJO">
      <formula>NOT(ISERROR(SEARCH("OFERTA CON PRECIO ARTIFICIALMENTE BAJO",K31)))</formula>
    </cfRule>
  </conditionalFormatting>
  <conditionalFormatting sqref="L78">
    <cfRule type="cellIs" dxfId="7" priority="1" operator="greaterThan">
      <formula>0</formula>
    </cfRule>
    <cfRule type="cellIs" dxfId="6" priority="15" operator="equal">
      <formula>0</formula>
    </cfRule>
    <cfRule type="cellIs" dxfId="5" priority="17" operator="lessThan">
      <formula>0</formula>
    </cfRule>
  </conditionalFormatting>
  <dataValidations count="3">
    <dataValidation type="whole" allowBlank="1" showInputMessage="1" showErrorMessage="1" sqref="E23 E29" xr:uid="{00000000-0002-0000-0000-000000000000}">
      <formula1>0</formula1>
      <formula2>1000000000000</formula2>
    </dataValidation>
    <dataValidation type="whole" allowBlank="1" showInputMessage="1" showErrorMessage="1" errorTitle="SUPERA EL PRESUPUESTO OFICIAL" sqref="G25" xr:uid="{00000000-0002-0000-0000-000001000000}">
      <formula1>0</formula1>
      <formula2>G$25+E23</formula2>
    </dataValidation>
    <dataValidation type="whole" allowBlank="1" showInputMessage="1" showErrorMessage="1" errorTitle="SUPERA EL PRESUPUESTO OFICIAL" sqref="G31:H31" xr:uid="{00000000-0002-0000-0000-000002000000}">
      <formula1>0</formula1>
      <formula2>E29</formula2>
    </dataValidation>
  </dataValidations>
  <pageMargins left="0.7" right="0.7" top="0.75" bottom="0.75" header="0.3" footer="0.3"/>
  <pageSetup paperSize="41" scale="33" orientation="portrait" r:id="rId1"/>
  <ignoredErrors>
    <ignoredError sqref="E25"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 Aux'!$E$4:$E$103</xm:f>
          </x14:formula1>
          <xm:sqref>H78 F78 J78 D78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6E5FB7-A3EF-42BA-98AD-49B88A5A7CA9}">
  <dimension ref="A1:XFC70"/>
  <sheetViews>
    <sheetView tabSelected="1" topLeftCell="A2" zoomScale="70" zoomScaleNormal="70" zoomScaleSheetLayoutView="55" workbookViewId="0">
      <selection activeCell="C12" sqref="C12:R13"/>
    </sheetView>
  </sheetViews>
  <sheetFormatPr baseColWidth="10" defaultColWidth="0" defaultRowHeight="0" customHeight="1" zeroHeight="1" x14ac:dyDescent="0.25"/>
  <cols>
    <col min="1" max="1" width="1.85546875" style="18" customWidth="1"/>
    <col min="2" max="2" width="3.28515625" style="16" customWidth="1"/>
    <col min="3" max="3" width="11.140625" style="16" customWidth="1"/>
    <col min="4" max="4" width="34.7109375" style="16" customWidth="1"/>
    <col min="5" max="5" width="21.5703125" style="16" customWidth="1"/>
    <col min="6" max="6" width="22.140625" style="51" customWidth="1"/>
    <col min="7" max="7" width="19.5703125" style="52" customWidth="1"/>
    <col min="8" max="8" width="28.42578125" style="52" customWidth="1"/>
    <col min="9" max="9" width="28.28515625" style="16" customWidth="1"/>
    <col min="10" max="10" width="17" style="16" customWidth="1"/>
    <col min="11" max="11" width="27.42578125" style="16" customWidth="1"/>
    <col min="12" max="12" width="17" style="16" customWidth="1"/>
    <col min="13" max="13" width="27.42578125" style="16" customWidth="1"/>
    <col min="14" max="14" width="17" style="16" customWidth="1"/>
    <col min="15" max="15" width="27.42578125" style="16" customWidth="1"/>
    <col min="16" max="16" width="17" style="16" customWidth="1"/>
    <col min="17" max="17" width="23.5703125" style="16" customWidth="1"/>
    <col min="18" max="18" width="25.28515625" style="16" customWidth="1"/>
    <col min="19" max="47" width="0" style="18" hidden="1" customWidth="1"/>
    <col min="48" max="16382" width="11.42578125" style="18" hidden="1"/>
    <col min="16383" max="16383" width="1.85546875" style="18" hidden="1" customWidth="1"/>
    <col min="16384" max="16384" width="1" style="18" customWidth="1"/>
  </cols>
  <sheetData>
    <row r="1" spans="2:18" s="16" customFormat="1" ht="14.25" hidden="1" x14ac:dyDescent="0.2">
      <c r="C1" s="17"/>
      <c r="F1" s="51"/>
      <c r="G1" s="52"/>
      <c r="H1" s="52"/>
    </row>
    <row r="2" spans="2:18" s="16" customFormat="1" ht="15.75" customHeight="1" x14ac:dyDescent="0.2">
      <c r="B2" s="180"/>
      <c r="C2" s="142"/>
      <c r="D2" s="145" t="s">
        <v>0</v>
      </c>
      <c r="E2" s="146"/>
      <c r="F2" s="146"/>
      <c r="G2" s="146"/>
      <c r="H2" s="146"/>
      <c r="I2" s="146"/>
      <c r="J2" s="146"/>
      <c r="K2" s="146"/>
      <c r="L2" s="146"/>
      <c r="M2" s="146"/>
      <c r="N2" s="146"/>
      <c r="O2" s="146"/>
      <c r="P2" s="147"/>
      <c r="Q2" s="181" t="s">
        <v>104</v>
      </c>
      <c r="R2" s="182"/>
    </row>
    <row r="3" spans="2:18" s="16" customFormat="1" ht="15.75" customHeight="1" x14ac:dyDescent="0.2">
      <c r="B3" s="180"/>
      <c r="C3" s="143"/>
      <c r="D3" s="145" t="s">
        <v>1</v>
      </c>
      <c r="E3" s="146"/>
      <c r="F3" s="146"/>
      <c r="G3" s="146"/>
      <c r="H3" s="146"/>
      <c r="I3" s="146"/>
      <c r="J3" s="146"/>
      <c r="K3" s="146"/>
      <c r="L3" s="146"/>
      <c r="M3" s="146"/>
      <c r="N3" s="146"/>
      <c r="O3" s="146"/>
      <c r="P3" s="147"/>
      <c r="Q3" s="181" t="s">
        <v>79</v>
      </c>
      <c r="R3" s="182"/>
    </row>
    <row r="4" spans="2:18" s="16" customFormat="1" ht="16.5" customHeight="1" x14ac:dyDescent="0.2">
      <c r="B4" s="180"/>
      <c r="C4" s="143"/>
      <c r="D4" s="148" t="s">
        <v>2</v>
      </c>
      <c r="E4" s="149"/>
      <c r="F4" s="149"/>
      <c r="G4" s="149"/>
      <c r="H4" s="149"/>
      <c r="I4" s="149"/>
      <c r="J4" s="149"/>
      <c r="K4" s="149"/>
      <c r="L4" s="149"/>
      <c r="M4" s="149"/>
      <c r="N4" s="149"/>
      <c r="O4" s="149"/>
      <c r="P4" s="150"/>
      <c r="Q4" s="181" t="s">
        <v>105</v>
      </c>
      <c r="R4" s="182"/>
    </row>
    <row r="5" spans="2:18" s="16" customFormat="1" ht="15" x14ac:dyDescent="0.2">
      <c r="B5" s="180"/>
      <c r="C5" s="144"/>
      <c r="D5" s="151"/>
      <c r="E5" s="152"/>
      <c r="F5" s="152"/>
      <c r="G5" s="152"/>
      <c r="H5" s="152"/>
      <c r="I5" s="152"/>
      <c r="J5" s="152"/>
      <c r="K5" s="152"/>
      <c r="L5" s="152"/>
      <c r="M5" s="152"/>
      <c r="N5" s="152"/>
      <c r="O5" s="152"/>
      <c r="P5" s="153"/>
      <c r="Q5" s="181" t="s">
        <v>106</v>
      </c>
      <c r="R5" s="182"/>
    </row>
    <row r="6" spans="2:18" ht="15" x14ac:dyDescent="0.25"/>
    <row r="7" spans="2:18" s="16" customFormat="1" ht="14.25" x14ac:dyDescent="0.2">
      <c r="C7" s="53" t="s">
        <v>3</v>
      </c>
      <c r="F7" s="51"/>
      <c r="G7" s="52"/>
      <c r="H7" s="52"/>
    </row>
    <row r="8" spans="2:18" s="16" customFormat="1" ht="6" customHeight="1" x14ac:dyDescent="0.2">
      <c r="F8" s="51"/>
      <c r="G8" s="52"/>
      <c r="H8" s="52"/>
    </row>
    <row r="9" spans="2:18" s="16" customFormat="1" ht="22.15" customHeight="1" x14ac:dyDescent="0.2">
      <c r="C9" s="140" t="s">
        <v>69</v>
      </c>
      <c r="D9" s="141"/>
      <c r="E9" s="154" t="s">
        <v>5</v>
      </c>
      <c r="F9" s="155"/>
      <c r="G9" s="52"/>
      <c r="H9" s="54"/>
      <c r="I9" s="156"/>
      <c r="J9" s="156"/>
    </row>
    <row r="10" spans="2:18" s="16" customFormat="1" ht="14.25" x14ac:dyDescent="0.2">
      <c r="F10" s="51"/>
      <c r="G10" s="52"/>
      <c r="H10" s="52"/>
    </row>
    <row r="11" spans="2:18" ht="15" x14ac:dyDescent="0.25">
      <c r="C11" s="23" t="s">
        <v>6</v>
      </c>
      <c r="F11" s="16"/>
      <c r="G11" s="16"/>
      <c r="H11" s="16"/>
    </row>
    <row r="12" spans="2:18" ht="15" customHeight="1" x14ac:dyDescent="0.25">
      <c r="C12" s="134" t="s">
        <v>109</v>
      </c>
      <c r="D12" s="135"/>
      <c r="E12" s="135"/>
      <c r="F12" s="135"/>
      <c r="G12" s="135"/>
      <c r="H12" s="135"/>
      <c r="I12" s="135"/>
      <c r="J12" s="135"/>
      <c r="K12" s="135"/>
      <c r="L12" s="135"/>
      <c r="M12" s="135"/>
      <c r="N12" s="135"/>
      <c r="O12" s="135"/>
      <c r="P12" s="135"/>
      <c r="Q12" s="135"/>
      <c r="R12" s="136"/>
    </row>
    <row r="13" spans="2:18" ht="15" customHeight="1" x14ac:dyDescent="0.25">
      <c r="B13" s="73"/>
      <c r="C13" s="137"/>
      <c r="D13" s="138"/>
      <c r="E13" s="138"/>
      <c r="F13" s="138"/>
      <c r="G13" s="138"/>
      <c r="H13" s="138"/>
      <c r="I13" s="138"/>
      <c r="J13" s="138"/>
      <c r="K13" s="138"/>
      <c r="L13" s="138"/>
      <c r="M13" s="138"/>
      <c r="N13" s="138"/>
      <c r="O13" s="138"/>
      <c r="P13" s="138"/>
      <c r="Q13" s="138"/>
      <c r="R13" s="139"/>
    </row>
    <row r="14" spans="2:18" ht="15" x14ac:dyDescent="0.25"/>
    <row r="15" spans="2:18" ht="15" x14ac:dyDescent="0.25">
      <c r="C15" s="131" t="s">
        <v>7</v>
      </c>
      <c r="D15" s="132"/>
      <c r="E15" s="132"/>
      <c r="F15" s="132"/>
      <c r="G15" s="132"/>
      <c r="H15" s="132"/>
      <c r="I15" s="132"/>
      <c r="J15" s="132"/>
      <c r="K15" s="132"/>
      <c r="L15" s="132"/>
      <c r="M15" s="132"/>
      <c r="N15" s="132"/>
      <c r="O15" s="132"/>
      <c r="P15" s="132"/>
      <c r="Q15" s="132"/>
      <c r="R15" s="133"/>
    </row>
    <row r="16" spans="2:18" ht="253.5" customHeight="1" x14ac:dyDescent="0.25">
      <c r="C16" s="128" t="s">
        <v>108</v>
      </c>
      <c r="D16" s="129"/>
      <c r="E16" s="129"/>
      <c r="F16" s="129"/>
      <c r="G16" s="129"/>
      <c r="H16" s="129"/>
      <c r="I16" s="129"/>
      <c r="J16" s="129"/>
      <c r="K16" s="129"/>
      <c r="L16" s="129"/>
      <c r="M16" s="129"/>
      <c r="N16" s="129"/>
      <c r="O16" s="129"/>
      <c r="P16" s="129"/>
      <c r="Q16" s="129"/>
      <c r="R16" s="130"/>
    </row>
    <row r="17" spans="2:18" ht="15" x14ac:dyDescent="0.25"/>
    <row r="18" spans="2:18" ht="29.25" customHeight="1" x14ac:dyDescent="0.25">
      <c r="C18" s="131" t="s">
        <v>70</v>
      </c>
      <c r="D18" s="132"/>
      <c r="E18" s="132"/>
      <c r="F18" s="132"/>
      <c r="G18" s="132"/>
      <c r="H18" s="132"/>
      <c r="I18" s="133"/>
      <c r="J18" s="72"/>
      <c r="K18" s="160" t="s">
        <v>71</v>
      </c>
      <c r="L18" s="160"/>
      <c r="M18" s="160"/>
      <c r="N18" s="160"/>
      <c r="O18" s="160"/>
      <c r="P18" s="160"/>
      <c r="Q18" s="160"/>
      <c r="R18" s="160"/>
    </row>
    <row r="19" spans="2:18" ht="194.25" customHeight="1" x14ac:dyDescent="0.25">
      <c r="C19" s="159" t="s">
        <v>96</v>
      </c>
      <c r="D19" s="159"/>
      <c r="E19" s="159"/>
      <c r="F19" s="159"/>
      <c r="G19" s="159"/>
      <c r="H19" s="159"/>
      <c r="I19" s="159"/>
      <c r="K19" s="128" t="s">
        <v>98</v>
      </c>
      <c r="L19" s="129"/>
      <c r="M19" s="129"/>
      <c r="N19" s="129"/>
      <c r="O19" s="129"/>
      <c r="P19" s="129"/>
      <c r="Q19" s="129"/>
      <c r="R19" s="130"/>
    </row>
    <row r="20" spans="2:18" ht="15" x14ac:dyDescent="0.25"/>
    <row r="21" spans="2:18" ht="31.5" customHeight="1" x14ac:dyDescent="0.25">
      <c r="C21" s="168" t="s">
        <v>82</v>
      </c>
      <c r="D21" s="166" t="s">
        <v>72</v>
      </c>
      <c r="E21" s="84" t="s">
        <v>73</v>
      </c>
      <c r="F21" s="163" t="s">
        <v>95</v>
      </c>
      <c r="G21" s="164" t="s">
        <v>74</v>
      </c>
      <c r="H21" s="164" t="s">
        <v>102</v>
      </c>
      <c r="I21" s="84" t="s">
        <v>11</v>
      </c>
      <c r="J21" s="84" t="s">
        <v>93</v>
      </c>
      <c r="K21" s="84"/>
      <c r="L21" s="84" t="s">
        <v>16</v>
      </c>
      <c r="M21" s="84"/>
      <c r="N21" s="84" t="s">
        <v>17</v>
      </c>
      <c r="O21" s="84"/>
      <c r="P21" s="84" t="s">
        <v>18</v>
      </c>
      <c r="Q21" s="84"/>
      <c r="R21" s="166" t="s">
        <v>97</v>
      </c>
    </row>
    <row r="22" spans="2:18" ht="67.150000000000006" customHeight="1" x14ac:dyDescent="0.25">
      <c r="B22" s="68"/>
      <c r="C22" s="169"/>
      <c r="D22" s="167"/>
      <c r="E22" s="84"/>
      <c r="F22" s="163"/>
      <c r="G22" s="164"/>
      <c r="H22" s="164"/>
      <c r="I22" s="84"/>
      <c r="J22" s="45" t="s">
        <v>21</v>
      </c>
      <c r="K22" s="45" t="s">
        <v>22</v>
      </c>
      <c r="L22" s="45" t="s">
        <v>21</v>
      </c>
      <c r="M22" s="45" t="s">
        <v>22</v>
      </c>
      <c r="N22" s="45" t="s">
        <v>21</v>
      </c>
      <c r="O22" s="45" t="s">
        <v>22</v>
      </c>
      <c r="P22" s="45" t="s">
        <v>21</v>
      </c>
      <c r="Q22" s="45" t="s">
        <v>22</v>
      </c>
      <c r="R22" s="167"/>
    </row>
    <row r="23" spans="2:18" ht="24.75" customHeight="1" x14ac:dyDescent="0.25">
      <c r="C23" s="55">
        <v>1</v>
      </c>
      <c r="D23" s="66"/>
      <c r="E23" s="56"/>
      <c r="F23" s="57" t="str">
        <f>+IFERROR((H23/E23)-1,"-")</f>
        <v>-</v>
      </c>
      <c r="G23" s="58">
        <f>ROUND(E23*80%,0)</f>
        <v>0</v>
      </c>
      <c r="H23" s="59"/>
      <c r="I23" s="78" t="str">
        <f>IF(H23&lt;G23,"OFERTA CON PRECIO ARTIFICIALMENTE BAJO","VALOR MÍNIMO ACEPTABLE")</f>
        <v>VALOR MÍNIMO ACEPTABLE</v>
      </c>
      <c r="J23" s="60"/>
      <c r="K23" s="40">
        <f>+ROUND(H23*J23,0)</f>
        <v>0</v>
      </c>
      <c r="L23" s="60"/>
      <c r="M23" s="40">
        <f>+ROUND(H23*L23,0)</f>
        <v>0</v>
      </c>
      <c r="N23" s="60"/>
      <c r="O23" s="40">
        <f t="shared" ref="O23:O52" si="0">+ROUND(H23*N23,0)</f>
        <v>0</v>
      </c>
      <c r="P23" s="60"/>
      <c r="Q23" s="40">
        <f t="shared" ref="Q23:Q52" si="1">+ROUND(H23*P23,0)</f>
        <v>0</v>
      </c>
      <c r="R23" s="61">
        <f>ROUND(H23-K23-M23-O23-Q23,0)</f>
        <v>0</v>
      </c>
    </row>
    <row r="24" spans="2:18" ht="24.75" customHeight="1" x14ac:dyDescent="0.25">
      <c r="C24" s="55">
        <v>2</v>
      </c>
      <c r="D24" s="67"/>
      <c r="E24" s="62"/>
      <c r="F24" s="57" t="str">
        <f t="shared" ref="F24:F52" si="2">+IFERROR((H24/E24)-1,"-")</f>
        <v>-</v>
      </c>
      <c r="G24" s="58">
        <f t="shared" ref="G24:G52" si="3">ROUND(E24*80%,0)</f>
        <v>0</v>
      </c>
      <c r="H24" s="59"/>
      <c r="I24" s="78" t="str">
        <f t="shared" ref="I24:I52" si="4">IF(H24&lt;G24,"OFERTA CON PRECIO ARTIFICIALMENTE BAJO","VALOR MÍNIMO ACEPTABLE")</f>
        <v>VALOR MÍNIMO ACEPTABLE</v>
      </c>
      <c r="J24" s="60"/>
      <c r="K24" s="40">
        <f t="shared" ref="K24:K52" si="5">+ROUND(H24*J24,0)</f>
        <v>0</v>
      </c>
      <c r="L24" s="60"/>
      <c r="M24" s="40">
        <f t="shared" ref="M24:M52" si="6">+ROUND(H24*L24,0)</f>
        <v>0</v>
      </c>
      <c r="N24" s="60"/>
      <c r="O24" s="40">
        <f t="shared" si="0"/>
        <v>0</v>
      </c>
      <c r="P24" s="60"/>
      <c r="Q24" s="40">
        <f t="shared" si="1"/>
        <v>0</v>
      </c>
      <c r="R24" s="61">
        <f t="shared" ref="R24:R52" si="7">ROUND(H24-K24-M24-O24-Q24,0)</f>
        <v>0</v>
      </c>
    </row>
    <row r="25" spans="2:18" ht="24.75" customHeight="1" x14ac:dyDescent="0.25">
      <c r="C25" s="55">
        <v>3</v>
      </c>
      <c r="D25" s="67"/>
      <c r="E25" s="62"/>
      <c r="F25" s="57" t="str">
        <f t="shared" si="2"/>
        <v>-</v>
      </c>
      <c r="G25" s="58">
        <f t="shared" si="3"/>
        <v>0</v>
      </c>
      <c r="H25" s="59"/>
      <c r="I25" s="78" t="str">
        <f t="shared" si="4"/>
        <v>VALOR MÍNIMO ACEPTABLE</v>
      </c>
      <c r="J25" s="60"/>
      <c r="K25" s="40">
        <f t="shared" si="5"/>
        <v>0</v>
      </c>
      <c r="L25" s="60"/>
      <c r="M25" s="40">
        <f t="shared" si="6"/>
        <v>0</v>
      </c>
      <c r="N25" s="60"/>
      <c r="O25" s="40">
        <f t="shared" si="0"/>
        <v>0</v>
      </c>
      <c r="P25" s="60"/>
      <c r="Q25" s="40">
        <f t="shared" si="1"/>
        <v>0</v>
      </c>
      <c r="R25" s="61">
        <f t="shared" si="7"/>
        <v>0</v>
      </c>
    </row>
    <row r="26" spans="2:18" ht="24.75" customHeight="1" x14ac:dyDescent="0.25">
      <c r="C26" s="55">
        <v>4</v>
      </c>
      <c r="D26" s="67"/>
      <c r="E26" s="62"/>
      <c r="F26" s="57" t="str">
        <f t="shared" si="2"/>
        <v>-</v>
      </c>
      <c r="G26" s="58">
        <f t="shared" si="3"/>
        <v>0</v>
      </c>
      <c r="H26" s="59"/>
      <c r="I26" s="78" t="str">
        <f t="shared" si="4"/>
        <v>VALOR MÍNIMO ACEPTABLE</v>
      </c>
      <c r="J26" s="60"/>
      <c r="K26" s="40">
        <f t="shared" si="5"/>
        <v>0</v>
      </c>
      <c r="L26" s="60"/>
      <c r="M26" s="40">
        <f t="shared" si="6"/>
        <v>0</v>
      </c>
      <c r="N26" s="60"/>
      <c r="O26" s="40">
        <f t="shared" si="0"/>
        <v>0</v>
      </c>
      <c r="P26" s="60"/>
      <c r="Q26" s="40">
        <f t="shared" si="1"/>
        <v>0</v>
      </c>
      <c r="R26" s="61">
        <f t="shared" si="7"/>
        <v>0</v>
      </c>
    </row>
    <row r="27" spans="2:18" ht="24.75" customHeight="1" x14ac:dyDescent="0.25">
      <c r="C27" s="55">
        <v>5</v>
      </c>
      <c r="D27" s="67"/>
      <c r="E27" s="62"/>
      <c r="F27" s="57" t="str">
        <f t="shared" si="2"/>
        <v>-</v>
      </c>
      <c r="G27" s="58">
        <f t="shared" si="3"/>
        <v>0</v>
      </c>
      <c r="H27" s="59"/>
      <c r="I27" s="78" t="str">
        <f t="shared" si="4"/>
        <v>VALOR MÍNIMO ACEPTABLE</v>
      </c>
      <c r="J27" s="60"/>
      <c r="K27" s="40">
        <f t="shared" si="5"/>
        <v>0</v>
      </c>
      <c r="L27" s="60"/>
      <c r="M27" s="40">
        <f t="shared" si="6"/>
        <v>0</v>
      </c>
      <c r="N27" s="60"/>
      <c r="O27" s="40">
        <f t="shared" si="0"/>
        <v>0</v>
      </c>
      <c r="P27" s="60"/>
      <c r="Q27" s="40">
        <f t="shared" si="1"/>
        <v>0</v>
      </c>
      <c r="R27" s="61">
        <f t="shared" si="7"/>
        <v>0</v>
      </c>
    </row>
    <row r="28" spans="2:18" ht="24.75" customHeight="1" x14ac:dyDescent="0.25">
      <c r="C28" s="55">
        <v>6</v>
      </c>
      <c r="D28" s="67"/>
      <c r="E28" s="62"/>
      <c r="F28" s="57" t="str">
        <f t="shared" si="2"/>
        <v>-</v>
      </c>
      <c r="G28" s="58">
        <f t="shared" si="3"/>
        <v>0</v>
      </c>
      <c r="H28" s="59"/>
      <c r="I28" s="78" t="str">
        <f t="shared" si="4"/>
        <v>VALOR MÍNIMO ACEPTABLE</v>
      </c>
      <c r="J28" s="60"/>
      <c r="K28" s="40">
        <f t="shared" si="5"/>
        <v>0</v>
      </c>
      <c r="L28" s="60"/>
      <c r="M28" s="40">
        <f t="shared" si="6"/>
        <v>0</v>
      </c>
      <c r="N28" s="60"/>
      <c r="O28" s="40">
        <f t="shared" si="0"/>
        <v>0</v>
      </c>
      <c r="P28" s="60"/>
      <c r="Q28" s="40">
        <f t="shared" si="1"/>
        <v>0</v>
      </c>
      <c r="R28" s="61">
        <f t="shared" si="7"/>
        <v>0</v>
      </c>
    </row>
    <row r="29" spans="2:18" ht="24.75" customHeight="1" x14ac:dyDescent="0.25">
      <c r="C29" s="55">
        <v>7</v>
      </c>
      <c r="D29" s="67"/>
      <c r="E29" s="62"/>
      <c r="F29" s="57" t="str">
        <f t="shared" si="2"/>
        <v>-</v>
      </c>
      <c r="G29" s="58">
        <f t="shared" si="3"/>
        <v>0</v>
      </c>
      <c r="H29" s="59"/>
      <c r="I29" s="78" t="str">
        <f t="shared" si="4"/>
        <v>VALOR MÍNIMO ACEPTABLE</v>
      </c>
      <c r="J29" s="60"/>
      <c r="K29" s="40">
        <f t="shared" si="5"/>
        <v>0</v>
      </c>
      <c r="L29" s="60"/>
      <c r="M29" s="40">
        <f t="shared" si="6"/>
        <v>0</v>
      </c>
      <c r="N29" s="60"/>
      <c r="O29" s="40">
        <f t="shared" si="0"/>
        <v>0</v>
      </c>
      <c r="P29" s="60"/>
      <c r="Q29" s="40">
        <f t="shared" si="1"/>
        <v>0</v>
      </c>
      <c r="R29" s="61">
        <f t="shared" si="7"/>
        <v>0</v>
      </c>
    </row>
    <row r="30" spans="2:18" ht="24.75" customHeight="1" x14ac:dyDescent="0.25">
      <c r="C30" s="55">
        <v>8</v>
      </c>
      <c r="D30" s="67"/>
      <c r="E30" s="62"/>
      <c r="F30" s="57" t="str">
        <f t="shared" si="2"/>
        <v>-</v>
      </c>
      <c r="G30" s="58">
        <f t="shared" si="3"/>
        <v>0</v>
      </c>
      <c r="H30" s="59"/>
      <c r="I30" s="78" t="str">
        <f t="shared" si="4"/>
        <v>VALOR MÍNIMO ACEPTABLE</v>
      </c>
      <c r="J30" s="60"/>
      <c r="K30" s="40">
        <f t="shared" si="5"/>
        <v>0</v>
      </c>
      <c r="L30" s="60"/>
      <c r="M30" s="40">
        <f t="shared" si="6"/>
        <v>0</v>
      </c>
      <c r="N30" s="60"/>
      <c r="O30" s="40">
        <f t="shared" si="0"/>
        <v>0</v>
      </c>
      <c r="P30" s="60"/>
      <c r="Q30" s="40">
        <f t="shared" si="1"/>
        <v>0</v>
      </c>
      <c r="R30" s="61">
        <f t="shared" si="7"/>
        <v>0</v>
      </c>
    </row>
    <row r="31" spans="2:18" ht="24.75" customHeight="1" x14ac:dyDescent="0.25">
      <c r="C31" s="55">
        <v>9</v>
      </c>
      <c r="D31" s="67"/>
      <c r="E31" s="62"/>
      <c r="F31" s="57" t="str">
        <f t="shared" si="2"/>
        <v>-</v>
      </c>
      <c r="G31" s="58">
        <f t="shared" si="3"/>
        <v>0</v>
      </c>
      <c r="H31" s="59"/>
      <c r="I31" s="78" t="str">
        <f t="shared" si="4"/>
        <v>VALOR MÍNIMO ACEPTABLE</v>
      </c>
      <c r="J31" s="60"/>
      <c r="K31" s="40">
        <f t="shared" si="5"/>
        <v>0</v>
      </c>
      <c r="L31" s="60"/>
      <c r="M31" s="40">
        <f t="shared" si="6"/>
        <v>0</v>
      </c>
      <c r="N31" s="60"/>
      <c r="O31" s="40">
        <f t="shared" si="0"/>
        <v>0</v>
      </c>
      <c r="P31" s="60"/>
      <c r="Q31" s="40">
        <f t="shared" si="1"/>
        <v>0</v>
      </c>
      <c r="R31" s="61">
        <f t="shared" si="7"/>
        <v>0</v>
      </c>
    </row>
    <row r="32" spans="2:18" ht="24.75" customHeight="1" x14ac:dyDescent="0.25">
      <c r="C32" s="55">
        <v>10</v>
      </c>
      <c r="D32" s="67"/>
      <c r="E32" s="62"/>
      <c r="F32" s="57" t="str">
        <f t="shared" si="2"/>
        <v>-</v>
      </c>
      <c r="G32" s="58">
        <f t="shared" si="3"/>
        <v>0</v>
      </c>
      <c r="H32" s="59"/>
      <c r="I32" s="78" t="str">
        <f t="shared" si="4"/>
        <v>VALOR MÍNIMO ACEPTABLE</v>
      </c>
      <c r="J32" s="60"/>
      <c r="K32" s="40">
        <f t="shared" si="5"/>
        <v>0</v>
      </c>
      <c r="L32" s="60"/>
      <c r="M32" s="40">
        <f t="shared" si="6"/>
        <v>0</v>
      </c>
      <c r="N32" s="60"/>
      <c r="O32" s="40">
        <f t="shared" si="0"/>
        <v>0</v>
      </c>
      <c r="P32" s="60"/>
      <c r="Q32" s="40">
        <f t="shared" si="1"/>
        <v>0</v>
      </c>
      <c r="R32" s="61">
        <f t="shared" si="7"/>
        <v>0</v>
      </c>
    </row>
    <row r="33" spans="3:18" ht="24.75" customHeight="1" x14ac:dyDescent="0.25">
      <c r="C33" s="55">
        <v>11</v>
      </c>
      <c r="D33" s="67"/>
      <c r="E33" s="62"/>
      <c r="F33" s="57" t="str">
        <f t="shared" si="2"/>
        <v>-</v>
      </c>
      <c r="G33" s="58">
        <f t="shared" si="3"/>
        <v>0</v>
      </c>
      <c r="H33" s="59"/>
      <c r="I33" s="78" t="str">
        <f t="shared" si="4"/>
        <v>VALOR MÍNIMO ACEPTABLE</v>
      </c>
      <c r="J33" s="60"/>
      <c r="K33" s="40">
        <f t="shared" si="5"/>
        <v>0</v>
      </c>
      <c r="L33" s="60"/>
      <c r="M33" s="40">
        <f t="shared" si="6"/>
        <v>0</v>
      </c>
      <c r="N33" s="60"/>
      <c r="O33" s="40">
        <f t="shared" si="0"/>
        <v>0</v>
      </c>
      <c r="P33" s="60"/>
      <c r="Q33" s="40">
        <f t="shared" si="1"/>
        <v>0</v>
      </c>
      <c r="R33" s="61">
        <f t="shared" si="7"/>
        <v>0</v>
      </c>
    </row>
    <row r="34" spans="3:18" ht="24.75" customHeight="1" x14ac:dyDescent="0.25">
      <c r="C34" s="55">
        <v>12</v>
      </c>
      <c r="D34" s="67"/>
      <c r="E34" s="62"/>
      <c r="F34" s="57" t="str">
        <f t="shared" si="2"/>
        <v>-</v>
      </c>
      <c r="G34" s="58">
        <f t="shared" si="3"/>
        <v>0</v>
      </c>
      <c r="H34" s="59"/>
      <c r="I34" s="78" t="str">
        <f t="shared" si="4"/>
        <v>VALOR MÍNIMO ACEPTABLE</v>
      </c>
      <c r="J34" s="60"/>
      <c r="K34" s="40">
        <f t="shared" si="5"/>
        <v>0</v>
      </c>
      <c r="L34" s="60"/>
      <c r="M34" s="40">
        <f t="shared" si="6"/>
        <v>0</v>
      </c>
      <c r="N34" s="60"/>
      <c r="O34" s="40">
        <f t="shared" si="0"/>
        <v>0</v>
      </c>
      <c r="P34" s="60"/>
      <c r="Q34" s="40">
        <f t="shared" si="1"/>
        <v>0</v>
      </c>
      <c r="R34" s="61">
        <f t="shared" si="7"/>
        <v>0</v>
      </c>
    </row>
    <row r="35" spans="3:18" ht="24.75" customHeight="1" x14ac:dyDescent="0.25">
      <c r="C35" s="55">
        <v>13</v>
      </c>
      <c r="D35" s="67"/>
      <c r="E35" s="62"/>
      <c r="F35" s="57" t="str">
        <f t="shared" si="2"/>
        <v>-</v>
      </c>
      <c r="G35" s="58">
        <f t="shared" si="3"/>
        <v>0</v>
      </c>
      <c r="H35" s="59"/>
      <c r="I35" s="78" t="str">
        <f t="shared" si="4"/>
        <v>VALOR MÍNIMO ACEPTABLE</v>
      </c>
      <c r="J35" s="60"/>
      <c r="K35" s="40">
        <f t="shared" si="5"/>
        <v>0</v>
      </c>
      <c r="L35" s="60"/>
      <c r="M35" s="40">
        <f t="shared" si="6"/>
        <v>0</v>
      </c>
      <c r="N35" s="60"/>
      <c r="O35" s="40">
        <f t="shared" si="0"/>
        <v>0</v>
      </c>
      <c r="P35" s="60"/>
      <c r="Q35" s="40">
        <f t="shared" si="1"/>
        <v>0</v>
      </c>
      <c r="R35" s="61">
        <f t="shared" si="7"/>
        <v>0</v>
      </c>
    </row>
    <row r="36" spans="3:18" ht="24.75" customHeight="1" x14ac:dyDescent="0.25">
      <c r="C36" s="55">
        <v>14</v>
      </c>
      <c r="D36" s="67"/>
      <c r="E36" s="62"/>
      <c r="F36" s="57" t="str">
        <f t="shared" si="2"/>
        <v>-</v>
      </c>
      <c r="G36" s="58">
        <f t="shared" si="3"/>
        <v>0</v>
      </c>
      <c r="H36" s="59"/>
      <c r="I36" s="78" t="str">
        <f t="shared" si="4"/>
        <v>VALOR MÍNIMO ACEPTABLE</v>
      </c>
      <c r="J36" s="60"/>
      <c r="K36" s="40">
        <f t="shared" si="5"/>
        <v>0</v>
      </c>
      <c r="L36" s="60"/>
      <c r="M36" s="40">
        <f t="shared" si="6"/>
        <v>0</v>
      </c>
      <c r="N36" s="60"/>
      <c r="O36" s="40">
        <f t="shared" si="0"/>
        <v>0</v>
      </c>
      <c r="P36" s="60"/>
      <c r="Q36" s="40">
        <f t="shared" si="1"/>
        <v>0</v>
      </c>
      <c r="R36" s="61">
        <f t="shared" si="7"/>
        <v>0</v>
      </c>
    </row>
    <row r="37" spans="3:18" ht="24.75" customHeight="1" x14ac:dyDescent="0.25">
      <c r="C37" s="55">
        <v>15</v>
      </c>
      <c r="D37" s="67"/>
      <c r="E37" s="62"/>
      <c r="F37" s="57" t="str">
        <f t="shared" si="2"/>
        <v>-</v>
      </c>
      <c r="G37" s="58">
        <f t="shared" si="3"/>
        <v>0</v>
      </c>
      <c r="H37" s="59"/>
      <c r="I37" s="78" t="str">
        <f t="shared" si="4"/>
        <v>VALOR MÍNIMO ACEPTABLE</v>
      </c>
      <c r="J37" s="60"/>
      <c r="K37" s="40">
        <f t="shared" si="5"/>
        <v>0</v>
      </c>
      <c r="L37" s="60"/>
      <c r="M37" s="40">
        <f t="shared" si="6"/>
        <v>0</v>
      </c>
      <c r="N37" s="60"/>
      <c r="O37" s="40">
        <f t="shared" si="0"/>
        <v>0</v>
      </c>
      <c r="P37" s="60"/>
      <c r="Q37" s="40">
        <f t="shared" si="1"/>
        <v>0</v>
      </c>
      <c r="R37" s="61">
        <f t="shared" si="7"/>
        <v>0</v>
      </c>
    </row>
    <row r="38" spans="3:18" ht="24.75" customHeight="1" x14ac:dyDescent="0.25">
      <c r="C38" s="55">
        <v>16</v>
      </c>
      <c r="D38" s="67"/>
      <c r="E38" s="62"/>
      <c r="F38" s="57" t="str">
        <f t="shared" si="2"/>
        <v>-</v>
      </c>
      <c r="G38" s="58">
        <f t="shared" si="3"/>
        <v>0</v>
      </c>
      <c r="H38" s="59"/>
      <c r="I38" s="78" t="str">
        <f t="shared" si="4"/>
        <v>VALOR MÍNIMO ACEPTABLE</v>
      </c>
      <c r="J38" s="60"/>
      <c r="K38" s="40">
        <f t="shared" si="5"/>
        <v>0</v>
      </c>
      <c r="L38" s="60"/>
      <c r="M38" s="40">
        <f t="shared" si="6"/>
        <v>0</v>
      </c>
      <c r="N38" s="60"/>
      <c r="O38" s="40">
        <f t="shared" si="0"/>
        <v>0</v>
      </c>
      <c r="P38" s="60"/>
      <c r="Q38" s="40">
        <f t="shared" si="1"/>
        <v>0</v>
      </c>
      <c r="R38" s="61">
        <f t="shared" si="7"/>
        <v>0</v>
      </c>
    </row>
    <row r="39" spans="3:18" ht="24.75" customHeight="1" x14ac:dyDescent="0.25">
      <c r="C39" s="55">
        <v>17</v>
      </c>
      <c r="D39" s="67"/>
      <c r="E39" s="62"/>
      <c r="F39" s="57" t="str">
        <f t="shared" si="2"/>
        <v>-</v>
      </c>
      <c r="G39" s="58">
        <f t="shared" si="3"/>
        <v>0</v>
      </c>
      <c r="H39" s="59"/>
      <c r="I39" s="78" t="str">
        <f t="shared" si="4"/>
        <v>VALOR MÍNIMO ACEPTABLE</v>
      </c>
      <c r="J39" s="60"/>
      <c r="K39" s="40">
        <f t="shared" si="5"/>
        <v>0</v>
      </c>
      <c r="L39" s="60"/>
      <c r="M39" s="40">
        <f t="shared" si="6"/>
        <v>0</v>
      </c>
      <c r="N39" s="60"/>
      <c r="O39" s="40">
        <f t="shared" si="0"/>
        <v>0</v>
      </c>
      <c r="P39" s="60"/>
      <c r="Q39" s="40">
        <f t="shared" si="1"/>
        <v>0</v>
      </c>
      <c r="R39" s="61">
        <f t="shared" si="7"/>
        <v>0</v>
      </c>
    </row>
    <row r="40" spans="3:18" ht="24.75" customHeight="1" x14ac:dyDescent="0.25">
      <c r="C40" s="55">
        <v>18</v>
      </c>
      <c r="D40" s="67"/>
      <c r="E40" s="62"/>
      <c r="F40" s="57" t="str">
        <f t="shared" si="2"/>
        <v>-</v>
      </c>
      <c r="G40" s="58">
        <f t="shared" si="3"/>
        <v>0</v>
      </c>
      <c r="H40" s="59"/>
      <c r="I40" s="78" t="str">
        <f t="shared" si="4"/>
        <v>VALOR MÍNIMO ACEPTABLE</v>
      </c>
      <c r="J40" s="60"/>
      <c r="K40" s="40">
        <f t="shared" si="5"/>
        <v>0</v>
      </c>
      <c r="L40" s="60"/>
      <c r="M40" s="40">
        <f t="shared" si="6"/>
        <v>0</v>
      </c>
      <c r="N40" s="60"/>
      <c r="O40" s="40">
        <f t="shared" si="0"/>
        <v>0</v>
      </c>
      <c r="P40" s="60"/>
      <c r="Q40" s="40">
        <f t="shared" si="1"/>
        <v>0</v>
      </c>
      <c r="R40" s="61">
        <f t="shared" si="7"/>
        <v>0</v>
      </c>
    </row>
    <row r="41" spans="3:18" ht="24.75" customHeight="1" x14ac:dyDescent="0.25">
      <c r="C41" s="55">
        <v>19</v>
      </c>
      <c r="D41" s="67"/>
      <c r="E41" s="62"/>
      <c r="F41" s="57" t="str">
        <f t="shared" si="2"/>
        <v>-</v>
      </c>
      <c r="G41" s="58">
        <f t="shared" si="3"/>
        <v>0</v>
      </c>
      <c r="H41" s="59"/>
      <c r="I41" s="78" t="str">
        <f t="shared" si="4"/>
        <v>VALOR MÍNIMO ACEPTABLE</v>
      </c>
      <c r="J41" s="60"/>
      <c r="K41" s="40">
        <f t="shared" si="5"/>
        <v>0</v>
      </c>
      <c r="L41" s="60"/>
      <c r="M41" s="40">
        <f t="shared" si="6"/>
        <v>0</v>
      </c>
      <c r="N41" s="60"/>
      <c r="O41" s="40">
        <f t="shared" si="0"/>
        <v>0</v>
      </c>
      <c r="P41" s="60"/>
      <c r="Q41" s="40">
        <f t="shared" si="1"/>
        <v>0</v>
      </c>
      <c r="R41" s="61">
        <f t="shared" si="7"/>
        <v>0</v>
      </c>
    </row>
    <row r="42" spans="3:18" ht="24.75" customHeight="1" x14ac:dyDescent="0.25">
      <c r="C42" s="55">
        <v>20</v>
      </c>
      <c r="D42" s="67"/>
      <c r="E42" s="62"/>
      <c r="F42" s="57" t="str">
        <f t="shared" si="2"/>
        <v>-</v>
      </c>
      <c r="G42" s="58">
        <f t="shared" si="3"/>
        <v>0</v>
      </c>
      <c r="H42" s="59"/>
      <c r="I42" s="78" t="str">
        <f t="shared" si="4"/>
        <v>VALOR MÍNIMO ACEPTABLE</v>
      </c>
      <c r="J42" s="60"/>
      <c r="K42" s="40">
        <f t="shared" si="5"/>
        <v>0</v>
      </c>
      <c r="L42" s="60"/>
      <c r="M42" s="40">
        <f t="shared" si="6"/>
        <v>0</v>
      </c>
      <c r="N42" s="60"/>
      <c r="O42" s="40">
        <f t="shared" si="0"/>
        <v>0</v>
      </c>
      <c r="P42" s="60"/>
      <c r="Q42" s="40">
        <f t="shared" si="1"/>
        <v>0</v>
      </c>
      <c r="R42" s="61">
        <f t="shared" si="7"/>
        <v>0</v>
      </c>
    </row>
    <row r="43" spans="3:18" ht="24.75" customHeight="1" x14ac:dyDescent="0.25">
      <c r="C43" s="55">
        <v>21</v>
      </c>
      <c r="D43" s="67"/>
      <c r="E43" s="62"/>
      <c r="F43" s="57" t="str">
        <f t="shared" si="2"/>
        <v>-</v>
      </c>
      <c r="G43" s="58">
        <f t="shared" si="3"/>
        <v>0</v>
      </c>
      <c r="H43" s="59"/>
      <c r="I43" s="78" t="str">
        <f t="shared" si="4"/>
        <v>VALOR MÍNIMO ACEPTABLE</v>
      </c>
      <c r="J43" s="60"/>
      <c r="K43" s="40">
        <f t="shared" si="5"/>
        <v>0</v>
      </c>
      <c r="L43" s="60"/>
      <c r="M43" s="40">
        <f t="shared" si="6"/>
        <v>0</v>
      </c>
      <c r="N43" s="60"/>
      <c r="O43" s="40">
        <f t="shared" si="0"/>
        <v>0</v>
      </c>
      <c r="P43" s="60"/>
      <c r="Q43" s="40">
        <f t="shared" si="1"/>
        <v>0</v>
      </c>
      <c r="R43" s="61">
        <f t="shared" si="7"/>
        <v>0</v>
      </c>
    </row>
    <row r="44" spans="3:18" ht="24.75" customHeight="1" x14ac:dyDescent="0.25">
      <c r="C44" s="55">
        <v>22</v>
      </c>
      <c r="D44" s="67"/>
      <c r="E44" s="62"/>
      <c r="F44" s="57" t="str">
        <f t="shared" si="2"/>
        <v>-</v>
      </c>
      <c r="G44" s="58">
        <f t="shared" si="3"/>
        <v>0</v>
      </c>
      <c r="H44" s="59"/>
      <c r="I44" s="78" t="str">
        <f t="shared" si="4"/>
        <v>VALOR MÍNIMO ACEPTABLE</v>
      </c>
      <c r="J44" s="60"/>
      <c r="K44" s="40">
        <f t="shared" si="5"/>
        <v>0</v>
      </c>
      <c r="L44" s="60"/>
      <c r="M44" s="40">
        <f t="shared" si="6"/>
        <v>0</v>
      </c>
      <c r="N44" s="60"/>
      <c r="O44" s="40">
        <f t="shared" si="0"/>
        <v>0</v>
      </c>
      <c r="P44" s="60"/>
      <c r="Q44" s="40">
        <f t="shared" si="1"/>
        <v>0</v>
      </c>
      <c r="R44" s="61">
        <f t="shared" si="7"/>
        <v>0</v>
      </c>
    </row>
    <row r="45" spans="3:18" ht="24.75" customHeight="1" x14ac:dyDescent="0.25">
      <c r="C45" s="55">
        <v>23</v>
      </c>
      <c r="D45" s="67"/>
      <c r="E45" s="62"/>
      <c r="F45" s="57" t="str">
        <f t="shared" si="2"/>
        <v>-</v>
      </c>
      <c r="G45" s="58">
        <f t="shared" si="3"/>
        <v>0</v>
      </c>
      <c r="H45" s="59"/>
      <c r="I45" s="78" t="str">
        <f t="shared" si="4"/>
        <v>VALOR MÍNIMO ACEPTABLE</v>
      </c>
      <c r="J45" s="60"/>
      <c r="K45" s="40">
        <f t="shared" si="5"/>
        <v>0</v>
      </c>
      <c r="L45" s="60"/>
      <c r="M45" s="40">
        <f t="shared" si="6"/>
        <v>0</v>
      </c>
      <c r="N45" s="60"/>
      <c r="O45" s="40">
        <f t="shared" si="0"/>
        <v>0</v>
      </c>
      <c r="P45" s="60"/>
      <c r="Q45" s="40">
        <f t="shared" si="1"/>
        <v>0</v>
      </c>
      <c r="R45" s="61">
        <f t="shared" si="7"/>
        <v>0</v>
      </c>
    </row>
    <row r="46" spans="3:18" ht="24.75" customHeight="1" x14ac:dyDescent="0.25">
      <c r="C46" s="55">
        <v>24</v>
      </c>
      <c r="D46" s="67"/>
      <c r="E46" s="62"/>
      <c r="F46" s="57" t="str">
        <f t="shared" si="2"/>
        <v>-</v>
      </c>
      <c r="G46" s="58">
        <f t="shared" si="3"/>
        <v>0</v>
      </c>
      <c r="H46" s="59"/>
      <c r="I46" s="78" t="str">
        <f t="shared" si="4"/>
        <v>VALOR MÍNIMO ACEPTABLE</v>
      </c>
      <c r="J46" s="60"/>
      <c r="K46" s="40">
        <f t="shared" si="5"/>
        <v>0</v>
      </c>
      <c r="L46" s="60"/>
      <c r="M46" s="40">
        <f t="shared" si="6"/>
        <v>0</v>
      </c>
      <c r="N46" s="60"/>
      <c r="O46" s="40">
        <f t="shared" si="0"/>
        <v>0</v>
      </c>
      <c r="P46" s="60"/>
      <c r="Q46" s="40">
        <f t="shared" si="1"/>
        <v>0</v>
      </c>
      <c r="R46" s="61">
        <f t="shared" si="7"/>
        <v>0</v>
      </c>
    </row>
    <row r="47" spans="3:18" ht="24.75" customHeight="1" x14ac:dyDescent="0.25">
      <c r="C47" s="55">
        <v>25</v>
      </c>
      <c r="D47" s="67"/>
      <c r="E47" s="62"/>
      <c r="F47" s="57" t="str">
        <f t="shared" si="2"/>
        <v>-</v>
      </c>
      <c r="G47" s="58">
        <f t="shared" si="3"/>
        <v>0</v>
      </c>
      <c r="H47" s="59"/>
      <c r="I47" s="78" t="str">
        <f t="shared" si="4"/>
        <v>VALOR MÍNIMO ACEPTABLE</v>
      </c>
      <c r="J47" s="60"/>
      <c r="K47" s="40">
        <f t="shared" si="5"/>
        <v>0</v>
      </c>
      <c r="L47" s="60"/>
      <c r="M47" s="40">
        <f t="shared" si="6"/>
        <v>0</v>
      </c>
      <c r="N47" s="60"/>
      <c r="O47" s="40">
        <f t="shared" si="0"/>
        <v>0</v>
      </c>
      <c r="P47" s="60"/>
      <c r="Q47" s="40">
        <f t="shared" si="1"/>
        <v>0</v>
      </c>
      <c r="R47" s="61">
        <f t="shared" si="7"/>
        <v>0</v>
      </c>
    </row>
    <row r="48" spans="3:18" ht="24.75" customHeight="1" x14ac:dyDescent="0.25">
      <c r="C48" s="55">
        <v>26</v>
      </c>
      <c r="D48" s="67"/>
      <c r="E48" s="62"/>
      <c r="F48" s="57" t="str">
        <f t="shared" si="2"/>
        <v>-</v>
      </c>
      <c r="G48" s="58">
        <f t="shared" si="3"/>
        <v>0</v>
      </c>
      <c r="H48" s="59"/>
      <c r="I48" s="78" t="str">
        <f t="shared" si="4"/>
        <v>VALOR MÍNIMO ACEPTABLE</v>
      </c>
      <c r="J48" s="60"/>
      <c r="K48" s="40">
        <f t="shared" si="5"/>
        <v>0</v>
      </c>
      <c r="L48" s="60"/>
      <c r="M48" s="40">
        <f t="shared" si="6"/>
        <v>0</v>
      </c>
      <c r="N48" s="60"/>
      <c r="O48" s="40">
        <f t="shared" si="0"/>
        <v>0</v>
      </c>
      <c r="P48" s="60"/>
      <c r="Q48" s="40">
        <f t="shared" si="1"/>
        <v>0</v>
      </c>
      <c r="R48" s="61">
        <f t="shared" si="7"/>
        <v>0</v>
      </c>
    </row>
    <row r="49" spans="1:18" ht="24.75" customHeight="1" x14ac:dyDescent="0.25">
      <c r="C49" s="55">
        <v>27</v>
      </c>
      <c r="D49" s="67"/>
      <c r="E49" s="62"/>
      <c r="F49" s="57" t="str">
        <f t="shared" si="2"/>
        <v>-</v>
      </c>
      <c r="G49" s="58">
        <f t="shared" si="3"/>
        <v>0</v>
      </c>
      <c r="H49" s="59"/>
      <c r="I49" s="78" t="str">
        <f t="shared" si="4"/>
        <v>VALOR MÍNIMO ACEPTABLE</v>
      </c>
      <c r="J49" s="60"/>
      <c r="K49" s="40">
        <f t="shared" si="5"/>
        <v>0</v>
      </c>
      <c r="L49" s="60"/>
      <c r="M49" s="40">
        <f t="shared" si="6"/>
        <v>0</v>
      </c>
      <c r="N49" s="60"/>
      <c r="O49" s="40">
        <f t="shared" si="0"/>
        <v>0</v>
      </c>
      <c r="P49" s="60"/>
      <c r="Q49" s="40">
        <f t="shared" si="1"/>
        <v>0</v>
      </c>
      <c r="R49" s="61">
        <f t="shared" si="7"/>
        <v>0</v>
      </c>
    </row>
    <row r="50" spans="1:18" ht="24.75" customHeight="1" x14ac:dyDescent="0.25">
      <c r="C50" s="55">
        <v>28</v>
      </c>
      <c r="D50" s="67"/>
      <c r="E50" s="62"/>
      <c r="F50" s="57" t="str">
        <f t="shared" si="2"/>
        <v>-</v>
      </c>
      <c r="G50" s="58">
        <f t="shared" si="3"/>
        <v>0</v>
      </c>
      <c r="H50" s="59"/>
      <c r="I50" s="78" t="str">
        <f t="shared" si="4"/>
        <v>VALOR MÍNIMO ACEPTABLE</v>
      </c>
      <c r="J50" s="60"/>
      <c r="K50" s="40">
        <f t="shared" si="5"/>
        <v>0</v>
      </c>
      <c r="L50" s="60"/>
      <c r="M50" s="40">
        <f t="shared" si="6"/>
        <v>0</v>
      </c>
      <c r="N50" s="60"/>
      <c r="O50" s="40">
        <f t="shared" si="0"/>
        <v>0</v>
      </c>
      <c r="P50" s="60"/>
      <c r="Q50" s="40">
        <f t="shared" si="1"/>
        <v>0</v>
      </c>
      <c r="R50" s="61">
        <f t="shared" si="7"/>
        <v>0</v>
      </c>
    </row>
    <row r="51" spans="1:18" ht="24.75" customHeight="1" x14ac:dyDescent="0.25">
      <c r="C51" s="55">
        <v>29</v>
      </c>
      <c r="D51" s="67"/>
      <c r="E51" s="62"/>
      <c r="F51" s="57" t="str">
        <f t="shared" si="2"/>
        <v>-</v>
      </c>
      <c r="G51" s="58">
        <f t="shared" si="3"/>
        <v>0</v>
      </c>
      <c r="H51" s="59"/>
      <c r="I51" s="78" t="str">
        <f t="shared" si="4"/>
        <v>VALOR MÍNIMO ACEPTABLE</v>
      </c>
      <c r="J51" s="60"/>
      <c r="K51" s="40">
        <f t="shared" si="5"/>
        <v>0</v>
      </c>
      <c r="L51" s="60"/>
      <c r="M51" s="40">
        <f t="shared" si="6"/>
        <v>0</v>
      </c>
      <c r="N51" s="60"/>
      <c r="O51" s="40">
        <f t="shared" si="0"/>
        <v>0</v>
      </c>
      <c r="P51" s="60"/>
      <c r="Q51" s="40">
        <f t="shared" si="1"/>
        <v>0</v>
      </c>
      <c r="R51" s="61">
        <f t="shared" si="7"/>
        <v>0</v>
      </c>
    </row>
    <row r="52" spans="1:18" ht="24.75" customHeight="1" x14ac:dyDescent="0.25">
      <c r="C52" s="55">
        <v>30</v>
      </c>
      <c r="D52" s="67"/>
      <c r="E52" s="62"/>
      <c r="F52" s="57" t="str">
        <f t="shared" si="2"/>
        <v>-</v>
      </c>
      <c r="G52" s="58">
        <f t="shared" si="3"/>
        <v>0</v>
      </c>
      <c r="H52" s="59"/>
      <c r="I52" s="78" t="str">
        <f t="shared" si="4"/>
        <v>VALOR MÍNIMO ACEPTABLE</v>
      </c>
      <c r="J52" s="60"/>
      <c r="K52" s="40">
        <f t="shared" si="5"/>
        <v>0</v>
      </c>
      <c r="L52" s="60"/>
      <c r="M52" s="40">
        <f t="shared" si="6"/>
        <v>0</v>
      </c>
      <c r="N52" s="60"/>
      <c r="O52" s="40">
        <f t="shared" si="0"/>
        <v>0</v>
      </c>
      <c r="P52" s="60"/>
      <c r="Q52" s="40">
        <f t="shared" si="1"/>
        <v>0</v>
      </c>
      <c r="R52" s="61">
        <f t="shared" si="7"/>
        <v>0</v>
      </c>
    </row>
    <row r="53" spans="1:18" ht="15" x14ac:dyDescent="0.25"/>
    <row r="54" spans="1:18" ht="24" customHeight="1" x14ac:dyDescent="0.25">
      <c r="C54" s="104" t="s">
        <v>75</v>
      </c>
      <c r="D54" s="170"/>
      <c r="E54" s="170"/>
      <c r="F54" s="170"/>
      <c r="G54" s="170"/>
      <c r="H54" s="170"/>
      <c r="I54" s="170"/>
      <c r="J54" s="170"/>
      <c r="K54" s="170"/>
      <c r="L54" s="170"/>
      <c r="M54" s="170"/>
      <c r="N54" s="170"/>
      <c r="O54" s="170"/>
      <c r="P54" s="170"/>
      <c r="Q54" s="170"/>
      <c r="R54" s="170"/>
    </row>
    <row r="55" spans="1:18" ht="163.5" customHeight="1" x14ac:dyDescent="0.25">
      <c r="C55" s="171" t="s">
        <v>100</v>
      </c>
      <c r="D55" s="172"/>
      <c r="E55" s="172"/>
      <c r="F55" s="172"/>
      <c r="G55" s="172"/>
      <c r="H55" s="172"/>
      <c r="I55" s="172"/>
      <c r="J55" s="172"/>
      <c r="K55" s="172"/>
      <c r="L55" s="172"/>
      <c r="M55" s="172"/>
      <c r="N55" s="172"/>
      <c r="O55" s="172"/>
      <c r="P55" s="172"/>
      <c r="Q55" s="172"/>
      <c r="R55" s="173"/>
    </row>
    <row r="56" spans="1:18" ht="8.25" customHeight="1" x14ac:dyDescent="0.25">
      <c r="B56" s="64"/>
      <c r="C56" s="64"/>
      <c r="D56" s="64"/>
      <c r="E56" s="64"/>
      <c r="F56" s="64"/>
      <c r="G56" s="64"/>
      <c r="H56" s="64"/>
      <c r="I56" s="64"/>
      <c r="J56" s="64"/>
      <c r="K56" s="64"/>
      <c r="L56" s="64"/>
      <c r="M56" s="64"/>
      <c r="N56" s="64"/>
      <c r="O56" s="64"/>
      <c r="P56" s="64"/>
      <c r="Q56" s="64"/>
      <c r="R56" s="63"/>
    </row>
    <row r="57" spans="1:18" ht="259.5" customHeight="1" x14ac:dyDescent="0.25">
      <c r="C57" s="174" t="s">
        <v>76</v>
      </c>
      <c r="D57" s="175"/>
      <c r="E57" s="175"/>
      <c r="F57" s="175"/>
      <c r="G57" s="175"/>
      <c r="H57" s="175"/>
      <c r="I57" s="175"/>
      <c r="J57" s="175"/>
      <c r="K57" s="175"/>
      <c r="L57" s="175"/>
      <c r="M57" s="175"/>
      <c r="N57" s="175"/>
      <c r="O57" s="175"/>
      <c r="P57" s="175"/>
      <c r="Q57" s="175"/>
      <c r="R57" s="176"/>
    </row>
    <row r="58" spans="1:18" s="16" customFormat="1" ht="15" hidden="1" x14ac:dyDescent="0.25">
      <c r="A58" s="18"/>
      <c r="B58" s="65"/>
      <c r="C58" s="65"/>
      <c r="D58" s="65"/>
      <c r="E58" s="65"/>
      <c r="F58" s="65"/>
      <c r="G58" s="63"/>
      <c r="H58" s="63"/>
      <c r="I58" s="44"/>
      <c r="J58" s="44"/>
      <c r="K58" s="44"/>
      <c r="L58" s="44"/>
      <c r="M58" s="44"/>
      <c r="N58" s="63"/>
    </row>
    <row r="59" spans="1:18" s="16" customFormat="1" ht="15" customHeight="1" x14ac:dyDescent="0.25">
      <c r="A59" s="18"/>
      <c r="C59" s="178" t="s">
        <v>23</v>
      </c>
      <c r="D59" s="178"/>
      <c r="E59" s="178"/>
      <c r="F59" s="178"/>
      <c r="G59" s="63"/>
      <c r="H59" s="63"/>
      <c r="I59" s="44"/>
      <c r="J59" s="44"/>
      <c r="K59" s="44"/>
      <c r="L59" s="44"/>
      <c r="M59" s="44"/>
      <c r="N59" s="63"/>
    </row>
    <row r="60" spans="1:18" s="16" customFormat="1" ht="15" x14ac:dyDescent="0.25">
      <c r="A60" s="18"/>
      <c r="B60" s="69"/>
      <c r="C60" s="178"/>
      <c r="D60" s="178"/>
      <c r="E60" s="178"/>
      <c r="F60" s="178"/>
      <c r="G60" s="63"/>
      <c r="H60" s="63"/>
      <c r="I60" s="44"/>
      <c r="J60" s="44"/>
      <c r="K60" s="44"/>
      <c r="L60" s="44"/>
      <c r="M60" s="44"/>
      <c r="N60" s="63"/>
    </row>
    <row r="61" spans="1:18" s="16" customFormat="1" ht="15.75" thickBot="1" x14ac:dyDescent="0.3">
      <c r="A61" s="18"/>
      <c r="B61" s="69"/>
      <c r="C61" s="179"/>
      <c r="D61" s="179"/>
      <c r="E61" s="179"/>
      <c r="F61" s="179"/>
      <c r="G61" s="63"/>
      <c r="H61" s="63"/>
      <c r="I61" s="44"/>
      <c r="J61" s="44"/>
      <c r="K61" s="44"/>
      <c r="L61" s="44"/>
      <c r="M61" s="44"/>
      <c r="N61" s="63"/>
    </row>
    <row r="62" spans="1:18" s="16" customFormat="1" ht="15" x14ac:dyDescent="0.25">
      <c r="A62" s="18"/>
      <c r="C62" s="177" t="s">
        <v>24</v>
      </c>
      <c r="D62" s="177"/>
      <c r="E62" s="177"/>
      <c r="F62" s="177"/>
      <c r="G62" s="63"/>
      <c r="H62" s="63"/>
      <c r="I62" s="44"/>
      <c r="J62" s="44"/>
      <c r="K62" s="44"/>
      <c r="L62" s="44"/>
      <c r="M62" s="44"/>
      <c r="N62" s="63"/>
    </row>
    <row r="63" spans="1:18" s="16" customFormat="1" ht="15" x14ac:dyDescent="0.25">
      <c r="A63" s="18"/>
      <c r="C63" s="82" t="s">
        <v>25</v>
      </c>
      <c r="D63" s="82"/>
      <c r="E63" s="82"/>
      <c r="F63" s="82"/>
      <c r="G63" s="63"/>
      <c r="H63" s="63"/>
      <c r="I63" s="44"/>
      <c r="J63" s="44"/>
      <c r="K63" s="44"/>
      <c r="L63" s="44"/>
      <c r="M63" s="44"/>
      <c r="N63" s="63"/>
    </row>
    <row r="64" spans="1:18" s="16" customFormat="1" ht="3.75" customHeight="1" x14ac:dyDescent="0.25">
      <c r="A64" s="18"/>
      <c r="B64" s="65"/>
      <c r="C64" s="65"/>
      <c r="D64" s="65"/>
      <c r="E64" s="65"/>
      <c r="F64" s="65"/>
      <c r="G64" s="63"/>
      <c r="H64" s="63"/>
      <c r="I64" s="44"/>
      <c r="J64" s="44"/>
      <c r="K64" s="44"/>
      <c r="L64" s="44"/>
      <c r="M64" s="44"/>
      <c r="N64" s="63"/>
    </row>
    <row r="65" spans="1:18" s="16" customFormat="1" ht="15" x14ac:dyDescent="0.25">
      <c r="A65" s="18"/>
      <c r="C65" s="44" t="s">
        <v>26</v>
      </c>
      <c r="D65" s="65"/>
      <c r="E65" s="65"/>
      <c r="F65" s="65"/>
      <c r="G65" s="63"/>
      <c r="H65" s="63"/>
      <c r="I65" s="44"/>
      <c r="J65" s="44"/>
      <c r="K65" s="44"/>
      <c r="L65" s="44"/>
      <c r="M65" s="44"/>
      <c r="N65" s="63"/>
    </row>
    <row r="66" spans="1:18" s="16" customFormat="1" ht="7.5" customHeight="1" x14ac:dyDescent="0.2">
      <c r="A66" s="161"/>
      <c r="B66" s="161"/>
      <c r="C66" s="161"/>
      <c r="D66" s="161"/>
      <c r="E66" s="161"/>
      <c r="F66" s="161"/>
      <c r="G66" s="161"/>
      <c r="H66" s="161"/>
      <c r="I66" s="161"/>
      <c r="J66" s="161"/>
      <c r="K66" s="161"/>
      <c r="L66" s="161"/>
      <c r="M66" s="161"/>
      <c r="N66" s="161"/>
      <c r="O66" s="161"/>
      <c r="P66" s="161"/>
      <c r="Q66" s="161"/>
      <c r="R66" s="161"/>
    </row>
    <row r="67" spans="1:18" s="4" customFormat="1" ht="54" customHeight="1" x14ac:dyDescent="0.25">
      <c r="B67" s="70"/>
      <c r="C67" s="157" t="s">
        <v>77</v>
      </c>
      <c r="D67" s="157"/>
      <c r="E67" s="157"/>
      <c r="F67" s="157"/>
      <c r="G67" s="157"/>
      <c r="H67" s="157"/>
      <c r="I67" s="157"/>
      <c r="J67" s="157"/>
      <c r="K67" s="157"/>
      <c r="L67" s="157"/>
      <c r="M67" s="157"/>
      <c r="N67" s="157"/>
      <c r="O67" s="157"/>
      <c r="P67" s="157"/>
      <c r="Q67" s="157"/>
      <c r="R67" s="157"/>
    </row>
    <row r="68" spans="1:18" s="4" customFormat="1" ht="15" x14ac:dyDescent="0.25">
      <c r="B68" s="162"/>
      <c r="C68" s="162"/>
      <c r="D68" s="162"/>
      <c r="E68" s="162"/>
      <c r="F68" s="162"/>
      <c r="G68" s="162"/>
      <c r="H68" s="162"/>
      <c r="I68" s="162"/>
      <c r="J68" s="162"/>
      <c r="K68" s="162"/>
      <c r="L68" s="162"/>
    </row>
    <row r="69" spans="1:18" s="4" customFormat="1" ht="24.75" customHeight="1" x14ac:dyDescent="0.25">
      <c r="B69" s="71"/>
      <c r="C69" s="158" t="s">
        <v>78</v>
      </c>
      <c r="D69" s="158"/>
      <c r="E69" s="158"/>
      <c r="F69" s="158"/>
      <c r="G69" s="158"/>
      <c r="H69" s="158"/>
      <c r="I69" s="158"/>
      <c r="J69" s="158"/>
      <c r="K69" s="158"/>
      <c r="L69" s="158"/>
      <c r="M69" s="158"/>
      <c r="N69" s="158"/>
      <c r="O69" s="158"/>
      <c r="P69" s="158"/>
      <c r="Q69" s="158"/>
      <c r="R69" s="158"/>
    </row>
    <row r="70" spans="1:18" ht="0" hidden="1" customHeight="1" x14ac:dyDescent="0.25">
      <c r="A70" s="165" t="s">
        <v>28</v>
      </c>
      <c r="B70" s="165"/>
      <c r="C70" s="165"/>
      <c r="D70" s="165"/>
      <c r="E70" s="165"/>
      <c r="F70" s="165"/>
      <c r="G70" s="165"/>
      <c r="H70" s="165"/>
      <c r="I70" s="165"/>
      <c r="J70" s="165"/>
      <c r="K70" s="165"/>
      <c r="L70" s="165"/>
      <c r="M70" s="165"/>
    </row>
  </sheetData>
  <sheetProtection selectLockedCells="1"/>
  <mergeCells count="42">
    <mergeCell ref="B2:B5"/>
    <mergeCell ref="Q2:R2"/>
    <mergeCell ref="Q3:R3"/>
    <mergeCell ref="Q4:R4"/>
    <mergeCell ref="Q5:R5"/>
    <mergeCell ref="A70:M70"/>
    <mergeCell ref="D21:D22"/>
    <mergeCell ref="C21:C22"/>
    <mergeCell ref="C54:R54"/>
    <mergeCell ref="C55:R55"/>
    <mergeCell ref="C57:R57"/>
    <mergeCell ref="C63:F63"/>
    <mergeCell ref="C62:F62"/>
    <mergeCell ref="C59:F61"/>
    <mergeCell ref="I21:I22"/>
    <mergeCell ref="J21:K21"/>
    <mergeCell ref="L21:M21"/>
    <mergeCell ref="N21:O21"/>
    <mergeCell ref="P21:Q21"/>
    <mergeCell ref="R21:R22"/>
    <mergeCell ref="E21:E22"/>
    <mergeCell ref="C67:R67"/>
    <mergeCell ref="C69:R69"/>
    <mergeCell ref="C18:I18"/>
    <mergeCell ref="C19:I19"/>
    <mergeCell ref="K18:R18"/>
    <mergeCell ref="K19:R19"/>
    <mergeCell ref="A66:R66"/>
    <mergeCell ref="B68:L68"/>
    <mergeCell ref="F21:F22"/>
    <mergeCell ref="G21:G22"/>
    <mergeCell ref="H21:H22"/>
    <mergeCell ref="C16:R16"/>
    <mergeCell ref="C15:R15"/>
    <mergeCell ref="C12:R13"/>
    <mergeCell ref="C9:D9"/>
    <mergeCell ref="C2:C5"/>
    <mergeCell ref="D2:P2"/>
    <mergeCell ref="D3:P3"/>
    <mergeCell ref="D4:P5"/>
    <mergeCell ref="E9:F9"/>
    <mergeCell ref="I9:J9"/>
  </mergeCells>
  <conditionalFormatting sqref="I23:I52">
    <cfRule type="containsText" dxfId="4" priority="4" operator="containsText" text="OFERTA CON PRECIO ARTIFICIALMENTE BAJO">
      <formula>NOT(ISERROR(SEARCH("OFERTA CON PRECIO ARTIFICIALMENTE BAJO",I23)))</formula>
    </cfRule>
    <cfRule type="containsText" dxfId="3" priority="5" operator="containsText" text="VALOR MÍNIMO ACEPTABLE">
      <formula>NOT(ISERROR(SEARCH("VALOR MÍNIMO ACEPTABLE",I23)))</formula>
    </cfRule>
  </conditionalFormatting>
  <conditionalFormatting sqref="R23:R52">
    <cfRule type="cellIs" dxfId="2" priority="1" operator="lessThan">
      <formula>0</formula>
    </cfRule>
    <cfRule type="cellIs" dxfId="1" priority="2" operator="greaterThan">
      <formula>0</formula>
    </cfRule>
    <cfRule type="cellIs" dxfId="0" priority="3" operator="equal">
      <formula>0</formula>
    </cfRule>
  </conditionalFormatting>
  <dataValidations count="2">
    <dataValidation type="whole" allowBlank="1" showInputMessage="1" showErrorMessage="1" sqref="H23:H52" xr:uid="{EBA7BBDE-9F45-4410-93C4-FD0F413F5969}">
      <formula1>0</formula1>
      <formula2>E23</formula2>
    </dataValidation>
    <dataValidation type="whole" allowBlank="1" showInputMessage="1" showErrorMessage="1" errorTitle="SUPERA EL PRESUPUESTO OFICIAL" sqref="E23:E52" xr:uid="{6005FCAE-B68B-4945-B1E4-D4545A372283}">
      <formula1>0</formula1>
      <formula2>100000000000</formula2>
    </dataValidation>
  </dataValidations>
  <printOptions horizontalCentered="1"/>
  <pageMargins left="0.70866141732283472" right="0.70866141732283472" top="0.74803149606299213" bottom="0.74803149606299213" header="0.31496062992125984" footer="0.31496062992125984"/>
  <pageSetup scale="21"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6D8A0F6C-AB3C-4FD2-BB68-78903F99A789}">
          <x14:formula1>
            <xm:f>'Hoja Aux'!$E$4:$E$103</xm:f>
          </x14:formula1>
          <xm:sqref>J23:J52 L23:L52 N23:N52 P23:P52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28"/>
  <sheetViews>
    <sheetView showGridLines="0" view="pageBreakPreview" zoomScaleNormal="82" zoomScaleSheetLayoutView="100" workbookViewId="0">
      <selection activeCell="G14" sqref="G14:J14"/>
    </sheetView>
  </sheetViews>
  <sheetFormatPr baseColWidth="10" defaultColWidth="11.42578125" defaultRowHeight="15" x14ac:dyDescent="0.25"/>
  <cols>
    <col min="1" max="1" width="2.7109375" customWidth="1"/>
    <col min="2" max="2" width="10.28515625" customWidth="1"/>
    <col min="3" max="3" width="12.140625" customWidth="1"/>
    <col min="5" max="5" width="9" customWidth="1"/>
    <col min="6" max="6" width="6" customWidth="1"/>
    <col min="7" max="7" width="17.5703125" customWidth="1"/>
    <col min="8" max="8" width="13.42578125" customWidth="1"/>
    <col min="9" max="9" width="17.28515625" customWidth="1"/>
    <col min="10" max="10" width="15.5703125" customWidth="1"/>
    <col min="11" max="11" width="3.42578125" customWidth="1"/>
  </cols>
  <sheetData>
    <row r="2" spans="2:11" ht="15" customHeight="1" x14ac:dyDescent="0.25">
      <c r="B2" s="190"/>
      <c r="C2" s="190"/>
      <c r="D2" s="191" t="s">
        <v>0</v>
      </c>
      <c r="E2" s="192"/>
      <c r="F2" s="192"/>
      <c r="G2" s="192"/>
      <c r="H2" s="193"/>
      <c r="I2" s="191" t="s">
        <v>29</v>
      </c>
      <c r="J2" s="193"/>
      <c r="K2" s="2"/>
    </row>
    <row r="3" spans="2:11" ht="15" customHeight="1" x14ac:dyDescent="0.25">
      <c r="B3" s="190"/>
      <c r="C3" s="190"/>
      <c r="D3" s="191" t="s">
        <v>1</v>
      </c>
      <c r="E3" s="192"/>
      <c r="F3" s="192"/>
      <c r="G3" s="192"/>
      <c r="H3" s="193"/>
      <c r="I3" s="191" t="s">
        <v>79</v>
      </c>
      <c r="J3" s="193"/>
      <c r="K3" s="3"/>
    </row>
    <row r="4" spans="2:11" ht="15" customHeight="1" x14ac:dyDescent="0.25">
      <c r="B4" s="190"/>
      <c r="C4" s="190"/>
      <c r="D4" s="194" t="s">
        <v>2</v>
      </c>
      <c r="E4" s="195"/>
      <c r="F4" s="195"/>
      <c r="G4" s="195"/>
      <c r="H4" s="196"/>
      <c r="I4" s="191" t="s">
        <v>80</v>
      </c>
      <c r="J4" s="193"/>
      <c r="K4" s="3"/>
    </row>
    <row r="5" spans="2:11" ht="15" customHeight="1" x14ac:dyDescent="0.25">
      <c r="B5" s="190"/>
      <c r="C5" s="190"/>
      <c r="D5" s="197"/>
      <c r="E5" s="198"/>
      <c r="F5" s="198"/>
      <c r="G5" s="198"/>
      <c r="H5" s="199"/>
      <c r="I5" s="191" t="s">
        <v>81</v>
      </c>
      <c r="J5" s="193"/>
      <c r="K5" s="3"/>
    </row>
    <row r="6" spans="2:11" x14ac:dyDescent="0.25">
      <c r="K6" s="4"/>
    </row>
    <row r="7" spans="2:11" ht="15.75" customHeight="1" x14ac:dyDescent="0.25">
      <c r="B7" s="189" t="s">
        <v>30</v>
      </c>
      <c r="C7" s="189"/>
      <c r="D7" s="189"/>
      <c r="E7" s="189"/>
      <c r="F7" s="189"/>
      <c r="G7" s="189"/>
      <c r="H7" s="189"/>
      <c r="I7" s="189"/>
      <c r="J7" s="189"/>
      <c r="K7" s="5"/>
    </row>
    <row r="8" spans="2:11" ht="15.75" customHeight="1" x14ac:dyDescent="0.25">
      <c r="B8" s="186" t="s">
        <v>31</v>
      </c>
      <c r="C8" s="186" t="s">
        <v>32</v>
      </c>
      <c r="D8" s="186"/>
      <c r="E8" s="186"/>
      <c r="F8" s="186"/>
      <c r="G8" s="189" t="s">
        <v>33</v>
      </c>
      <c r="H8" s="189"/>
      <c r="I8" s="189"/>
      <c r="J8" s="189"/>
      <c r="K8" s="5"/>
    </row>
    <row r="9" spans="2:11" ht="15.75" customHeight="1" x14ac:dyDescent="0.25">
      <c r="B9" s="186"/>
      <c r="C9" s="6" t="s">
        <v>34</v>
      </c>
      <c r="D9" s="6" t="s">
        <v>35</v>
      </c>
      <c r="E9" s="186" t="s">
        <v>36</v>
      </c>
      <c r="F9" s="186"/>
      <c r="G9" s="189"/>
      <c r="H9" s="189"/>
      <c r="I9" s="189"/>
      <c r="J9" s="189"/>
      <c r="K9" s="5"/>
    </row>
    <row r="10" spans="2:11" ht="15.75" customHeight="1" x14ac:dyDescent="0.25">
      <c r="B10" s="7">
        <v>1</v>
      </c>
      <c r="C10" s="7">
        <v>2022</v>
      </c>
      <c r="D10" s="7">
        <v>1</v>
      </c>
      <c r="E10" s="184">
        <v>28</v>
      </c>
      <c r="F10" s="184"/>
      <c r="G10" s="185" t="s">
        <v>37</v>
      </c>
      <c r="H10" s="185"/>
      <c r="I10" s="185"/>
      <c r="J10" s="185"/>
      <c r="K10" s="8"/>
    </row>
    <row r="11" spans="2:11" ht="24.75" customHeight="1" x14ac:dyDescent="0.25">
      <c r="B11" s="7">
        <v>2</v>
      </c>
      <c r="C11" s="7">
        <v>2022</v>
      </c>
      <c r="D11" s="7">
        <v>5</v>
      </c>
      <c r="E11" s="184">
        <v>31</v>
      </c>
      <c r="F11" s="184"/>
      <c r="G11" s="185" t="s">
        <v>38</v>
      </c>
      <c r="H11" s="185"/>
      <c r="I11" s="185"/>
      <c r="J11" s="185"/>
      <c r="K11" s="8"/>
    </row>
    <row r="12" spans="2:11" ht="46.5" customHeight="1" x14ac:dyDescent="0.25">
      <c r="B12" s="7">
        <v>3</v>
      </c>
      <c r="C12" s="7">
        <v>2024</v>
      </c>
      <c r="D12" s="7">
        <v>4</v>
      </c>
      <c r="E12" s="184">
        <v>29</v>
      </c>
      <c r="F12" s="184"/>
      <c r="G12" s="185" t="s">
        <v>39</v>
      </c>
      <c r="H12" s="185"/>
      <c r="I12" s="185"/>
      <c r="J12" s="185"/>
      <c r="K12" s="8"/>
    </row>
    <row r="13" spans="2:11" ht="154.5" customHeight="1" x14ac:dyDescent="0.25">
      <c r="B13" s="7">
        <v>4</v>
      </c>
      <c r="C13" s="7">
        <v>2024</v>
      </c>
      <c r="D13" s="7">
        <v>7</v>
      </c>
      <c r="E13" s="184">
        <v>31</v>
      </c>
      <c r="F13" s="184"/>
      <c r="G13" s="185" t="s">
        <v>67</v>
      </c>
      <c r="H13" s="185"/>
      <c r="I13" s="185"/>
      <c r="J13" s="185"/>
      <c r="K13" s="8"/>
    </row>
    <row r="14" spans="2:11" ht="103.5" customHeight="1" x14ac:dyDescent="0.25">
      <c r="B14" s="7">
        <v>5</v>
      </c>
      <c r="C14" s="7">
        <v>2025</v>
      </c>
      <c r="D14" s="7">
        <v>2</v>
      </c>
      <c r="E14" s="184"/>
      <c r="F14" s="184"/>
      <c r="G14" s="185" t="s">
        <v>101</v>
      </c>
      <c r="H14" s="185"/>
      <c r="I14" s="185"/>
      <c r="J14" s="185"/>
      <c r="K14" s="8"/>
    </row>
    <row r="15" spans="2:11" ht="15.75" customHeight="1" x14ac:dyDescent="0.25">
      <c r="B15" s="186" t="s">
        <v>40</v>
      </c>
      <c r="C15" s="186"/>
      <c r="D15" s="186"/>
      <c r="E15" s="186"/>
      <c r="F15" s="186"/>
      <c r="G15" s="186"/>
      <c r="H15" s="186"/>
      <c r="I15" s="186"/>
      <c r="J15" s="186"/>
      <c r="K15" s="9"/>
    </row>
    <row r="16" spans="2:11" x14ac:dyDescent="0.25">
      <c r="B16" s="186" t="s">
        <v>41</v>
      </c>
      <c r="C16" s="186"/>
      <c r="D16" s="186"/>
      <c r="E16" s="186"/>
      <c r="F16" s="186" t="s">
        <v>42</v>
      </c>
      <c r="G16" s="186"/>
      <c r="H16" s="186"/>
      <c r="I16" s="186"/>
      <c r="J16" s="186"/>
      <c r="K16" s="9"/>
    </row>
    <row r="17" spans="2:11" ht="15.75" customHeight="1" x14ac:dyDescent="0.25">
      <c r="B17" s="184" t="s">
        <v>43</v>
      </c>
      <c r="C17" s="184"/>
      <c r="D17" s="184"/>
      <c r="E17" s="184"/>
      <c r="F17" s="184" t="s">
        <v>84</v>
      </c>
      <c r="G17" s="184"/>
      <c r="H17" s="184"/>
      <c r="I17" s="184"/>
      <c r="J17" s="184"/>
      <c r="K17" s="10"/>
    </row>
    <row r="18" spans="2:11" x14ac:dyDescent="0.25">
      <c r="B18" s="186" t="s">
        <v>44</v>
      </c>
      <c r="C18" s="186"/>
      <c r="D18" s="186"/>
      <c r="E18" s="186"/>
      <c r="F18" s="186"/>
      <c r="G18" s="186"/>
      <c r="H18" s="186"/>
      <c r="I18" s="186"/>
      <c r="J18" s="186"/>
      <c r="K18" s="9"/>
    </row>
    <row r="19" spans="2:11" x14ac:dyDescent="0.25">
      <c r="B19" s="186" t="s">
        <v>41</v>
      </c>
      <c r="C19" s="186"/>
      <c r="D19" s="186"/>
      <c r="E19" s="186"/>
      <c r="F19" s="186" t="s">
        <v>42</v>
      </c>
      <c r="G19" s="186"/>
      <c r="H19" s="186"/>
      <c r="I19" s="186"/>
      <c r="J19" s="186"/>
      <c r="K19" s="9"/>
    </row>
    <row r="20" spans="2:11" ht="15.75" customHeight="1" x14ac:dyDescent="0.25">
      <c r="B20" s="187" t="s">
        <v>45</v>
      </c>
      <c r="C20" s="187"/>
      <c r="D20" s="187"/>
      <c r="E20" s="187"/>
      <c r="F20" s="187" t="s">
        <v>46</v>
      </c>
      <c r="G20" s="187"/>
      <c r="H20" s="187"/>
      <c r="I20" s="187"/>
      <c r="J20" s="187"/>
      <c r="K20" s="11"/>
    </row>
    <row r="21" spans="2:11" ht="15.75" customHeight="1" x14ac:dyDescent="0.25">
      <c r="B21" s="189" t="s">
        <v>47</v>
      </c>
      <c r="C21" s="189"/>
      <c r="D21" s="189"/>
      <c r="E21" s="189"/>
      <c r="F21" s="189"/>
      <c r="G21" s="189"/>
      <c r="H21" s="189"/>
      <c r="I21" s="189"/>
      <c r="J21" s="189"/>
      <c r="K21" s="5"/>
    </row>
    <row r="22" spans="2:11" x14ac:dyDescent="0.25">
      <c r="B22" s="186" t="s">
        <v>41</v>
      </c>
      <c r="C22" s="186"/>
      <c r="D22" s="186"/>
      <c r="E22" s="186" t="s">
        <v>42</v>
      </c>
      <c r="F22" s="186"/>
      <c r="G22" s="186"/>
      <c r="H22" s="186" t="s">
        <v>48</v>
      </c>
      <c r="I22" s="186"/>
      <c r="J22" s="186"/>
      <c r="K22" s="9"/>
    </row>
    <row r="23" spans="2:11" x14ac:dyDescent="0.25">
      <c r="B23" s="186"/>
      <c r="C23" s="186"/>
      <c r="D23" s="186"/>
      <c r="E23" s="186"/>
      <c r="F23" s="186"/>
      <c r="G23" s="186"/>
      <c r="H23" s="6" t="s">
        <v>34</v>
      </c>
      <c r="I23" s="6" t="s">
        <v>35</v>
      </c>
      <c r="J23" s="6" t="s">
        <v>36</v>
      </c>
      <c r="K23" s="9"/>
    </row>
    <row r="24" spans="2:11" x14ac:dyDescent="0.25">
      <c r="B24" s="184" t="s">
        <v>49</v>
      </c>
      <c r="C24" s="184"/>
      <c r="D24" s="184"/>
      <c r="E24" s="187" t="s">
        <v>50</v>
      </c>
      <c r="F24" s="187"/>
      <c r="G24" s="187"/>
      <c r="H24" s="7">
        <v>2025</v>
      </c>
      <c r="I24" s="7">
        <v>2</v>
      </c>
      <c r="J24" s="7"/>
      <c r="K24" s="10"/>
    </row>
    <row r="25" spans="2:11" x14ac:dyDescent="0.25">
      <c r="K25" s="4"/>
    </row>
    <row r="26" spans="2:11" ht="56.25" customHeight="1" x14ac:dyDescent="0.25">
      <c r="B26" s="4"/>
      <c r="C26" s="188" t="s">
        <v>51</v>
      </c>
      <c r="D26" s="188"/>
      <c r="E26" s="188"/>
      <c r="F26" s="188"/>
      <c r="G26" s="188"/>
      <c r="H26" s="188"/>
      <c r="I26" s="188"/>
      <c r="K26" s="4"/>
    </row>
    <row r="27" spans="2:11" ht="16.5" customHeight="1" x14ac:dyDescent="0.25">
      <c r="E27" s="183" t="s">
        <v>52</v>
      </c>
      <c r="F27" s="183"/>
      <c r="G27" s="183"/>
      <c r="H27" s="183"/>
      <c r="I27" s="183"/>
      <c r="J27" s="183"/>
      <c r="K27" s="12"/>
    </row>
    <row r="28" spans="2:11" x14ac:dyDescent="0.25">
      <c r="B28" s="4"/>
      <c r="C28" s="4"/>
      <c r="D28" s="4"/>
      <c r="E28" s="183"/>
      <c r="F28" s="183"/>
      <c r="G28" s="183"/>
      <c r="H28" s="183"/>
      <c r="I28" s="183"/>
      <c r="J28" s="183"/>
      <c r="K28" s="12"/>
    </row>
  </sheetData>
  <mergeCells count="41">
    <mergeCell ref="G14:J14"/>
    <mergeCell ref="B2:C5"/>
    <mergeCell ref="D2:H2"/>
    <mergeCell ref="I2:J2"/>
    <mergeCell ref="D3:H3"/>
    <mergeCell ref="I3:J3"/>
    <mergeCell ref="D4:H5"/>
    <mergeCell ref="I4:J4"/>
    <mergeCell ref="I5:J5"/>
    <mergeCell ref="F17:J17"/>
    <mergeCell ref="B7:J7"/>
    <mergeCell ref="B8:B9"/>
    <mergeCell ref="C8:F8"/>
    <mergeCell ref="G8:J9"/>
    <mergeCell ref="E9:F9"/>
    <mergeCell ref="E10:F10"/>
    <mergeCell ref="G10:J10"/>
    <mergeCell ref="E11:F11"/>
    <mergeCell ref="G11:J11"/>
    <mergeCell ref="B15:J15"/>
    <mergeCell ref="B16:E16"/>
    <mergeCell ref="F16:J16"/>
    <mergeCell ref="E12:F12"/>
    <mergeCell ref="G12:J12"/>
    <mergeCell ref="E14:F14"/>
    <mergeCell ref="E27:J28"/>
    <mergeCell ref="E13:F13"/>
    <mergeCell ref="G13:J13"/>
    <mergeCell ref="B22:D23"/>
    <mergeCell ref="E22:G23"/>
    <mergeCell ref="H22:J22"/>
    <mergeCell ref="B24:D24"/>
    <mergeCell ref="E24:G24"/>
    <mergeCell ref="C26:I26"/>
    <mergeCell ref="B18:J18"/>
    <mergeCell ref="B19:E19"/>
    <mergeCell ref="F19:J19"/>
    <mergeCell ref="B20:E20"/>
    <mergeCell ref="F20:J20"/>
    <mergeCell ref="B21:J21"/>
    <mergeCell ref="B17:E17"/>
  </mergeCells>
  <pageMargins left="0.7" right="0.7" top="0.75" bottom="0.75" header="0.3" footer="0.3"/>
  <pageSetup paperSize="9" scale="68"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3:I103"/>
  <sheetViews>
    <sheetView topLeftCell="D1" workbookViewId="0">
      <selection activeCell="F9" sqref="F9"/>
    </sheetView>
  </sheetViews>
  <sheetFormatPr baseColWidth="10" defaultColWidth="11.42578125" defaultRowHeight="15" x14ac:dyDescent="0.25"/>
  <cols>
    <col min="7" max="7" width="15" bestFit="1" customWidth="1"/>
    <col min="8" max="8" width="13.42578125" bestFit="1" customWidth="1"/>
    <col min="9" max="9" width="17.140625" bestFit="1" customWidth="1"/>
  </cols>
  <sheetData>
    <row r="3" spans="5:9" x14ac:dyDescent="0.25">
      <c r="E3" s="74" t="s">
        <v>83</v>
      </c>
    </row>
    <row r="4" spans="5:9" x14ac:dyDescent="0.25">
      <c r="E4" s="75">
        <v>0.01</v>
      </c>
      <c r="G4" s="49" t="s">
        <v>53</v>
      </c>
      <c r="H4" s="49" t="s">
        <v>54</v>
      </c>
      <c r="I4" s="49" t="s">
        <v>55</v>
      </c>
    </row>
    <row r="5" spans="5:9" x14ac:dyDescent="0.25">
      <c r="E5" s="76">
        <v>0.02</v>
      </c>
      <c r="G5" s="1" t="s">
        <v>56</v>
      </c>
      <c r="H5" s="50" t="s">
        <v>57</v>
      </c>
      <c r="I5" s="50" t="s">
        <v>58</v>
      </c>
    </row>
    <row r="6" spans="5:9" x14ac:dyDescent="0.25">
      <c r="E6" s="76">
        <v>0.03</v>
      </c>
      <c r="G6" s="50"/>
      <c r="H6" s="50" t="s">
        <v>59</v>
      </c>
      <c r="I6" s="50" t="s">
        <v>60</v>
      </c>
    </row>
    <row r="7" spans="5:9" x14ac:dyDescent="0.25">
      <c r="E7" s="76">
        <v>0.04</v>
      </c>
      <c r="G7" s="50"/>
      <c r="H7" s="50"/>
      <c r="I7" s="50" t="s">
        <v>61</v>
      </c>
    </row>
    <row r="8" spans="5:9" x14ac:dyDescent="0.25">
      <c r="E8" s="76">
        <v>0.05</v>
      </c>
      <c r="G8" s="50"/>
      <c r="H8" s="50"/>
      <c r="I8" s="1" t="s">
        <v>62</v>
      </c>
    </row>
    <row r="9" spans="5:9" x14ac:dyDescent="0.25">
      <c r="E9" s="76">
        <v>0.06</v>
      </c>
    </row>
    <row r="10" spans="5:9" x14ac:dyDescent="0.25">
      <c r="E10" s="76">
        <v>7.0000000000000007E-2</v>
      </c>
    </row>
    <row r="11" spans="5:9" x14ac:dyDescent="0.25">
      <c r="E11" s="76">
        <v>0.08</v>
      </c>
    </row>
    <row r="12" spans="5:9" x14ac:dyDescent="0.25">
      <c r="E12" s="76">
        <v>0.09</v>
      </c>
    </row>
    <row r="13" spans="5:9" x14ac:dyDescent="0.25">
      <c r="E13" s="76">
        <v>0.1</v>
      </c>
    </row>
    <row r="14" spans="5:9" x14ac:dyDescent="0.25">
      <c r="E14" s="76">
        <v>0.11</v>
      </c>
    </row>
    <row r="15" spans="5:9" x14ac:dyDescent="0.25">
      <c r="E15" s="76">
        <v>0.12</v>
      </c>
    </row>
    <row r="16" spans="5:9" x14ac:dyDescent="0.25">
      <c r="E16" s="76">
        <v>0.13</v>
      </c>
    </row>
    <row r="17" spans="5:5" x14ac:dyDescent="0.25">
      <c r="E17" s="76">
        <v>0.14000000000000001</v>
      </c>
    </row>
    <row r="18" spans="5:5" x14ac:dyDescent="0.25">
      <c r="E18" s="76">
        <v>0.15</v>
      </c>
    </row>
    <row r="19" spans="5:5" x14ac:dyDescent="0.25">
      <c r="E19" s="76">
        <v>0.16</v>
      </c>
    </row>
    <row r="20" spans="5:5" x14ac:dyDescent="0.25">
      <c r="E20" s="76">
        <v>0.17</v>
      </c>
    </row>
    <row r="21" spans="5:5" x14ac:dyDescent="0.25">
      <c r="E21" s="76">
        <v>0.18</v>
      </c>
    </row>
    <row r="22" spans="5:5" x14ac:dyDescent="0.25">
      <c r="E22" s="76">
        <v>0.19</v>
      </c>
    </row>
    <row r="23" spans="5:5" x14ac:dyDescent="0.25">
      <c r="E23" s="76">
        <v>0.2</v>
      </c>
    </row>
    <row r="24" spans="5:5" x14ac:dyDescent="0.25">
      <c r="E24" s="76">
        <v>0.21</v>
      </c>
    </row>
    <row r="25" spans="5:5" x14ac:dyDescent="0.25">
      <c r="E25" s="76">
        <v>0.22</v>
      </c>
    </row>
    <row r="26" spans="5:5" x14ac:dyDescent="0.25">
      <c r="E26" s="76">
        <v>0.23</v>
      </c>
    </row>
    <row r="27" spans="5:5" x14ac:dyDescent="0.25">
      <c r="E27" s="76">
        <v>0.24</v>
      </c>
    </row>
    <row r="28" spans="5:5" x14ac:dyDescent="0.25">
      <c r="E28" s="76">
        <v>0.25</v>
      </c>
    </row>
    <row r="29" spans="5:5" x14ac:dyDescent="0.25">
      <c r="E29" s="76">
        <v>0.26</v>
      </c>
    </row>
    <row r="30" spans="5:5" x14ac:dyDescent="0.25">
      <c r="E30" s="76">
        <v>0.27</v>
      </c>
    </row>
    <row r="31" spans="5:5" x14ac:dyDescent="0.25">
      <c r="E31" s="76">
        <v>0.28000000000000003</v>
      </c>
    </row>
    <row r="32" spans="5:5" x14ac:dyDescent="0.25">
      <c r="E32" s="76">
        <v>0.28999999999999998</v>
      </c>
    </row>
    <row r="33" spans="5:5" x14ac:dyDescent="0.25">
      <c r="E33" s="76">
        <v>0.3</v>
      </c>
    </row>
    <row r="34" spans="5:5" x14ac:dyDescent="0.25">
      <c r="E34" s="76">
        <v>0.31</v>
      </c>
    </row>
    <row r="35" spans="5:5" x14ac:dyDescent="0.25">
      <c r="E35" s="76">
        <v>0.32</v>
      </c>
    </row>
    <row r="36" spans="5:5" x14ac:dyDescent="0.25">
      <c r="E36" s="76">
        <v>0.33</v>
      </c>
    </row>
    <row r="37" spans="5:5" x14ac:dyDescent="0.25">
      <c r="E37" s="76">
        <v>0.34</v>
      </c>
    </row>
    <row r="38" spans="5:5" x14ac:dyDescent="0.25">
      <c r="E38" s="76">
        <v>0.35</v>
      </c>
    </row>
    <row r="39" spans="5:5" x14ac:dyDescent="0.25">
      <c r="E39" s="76">
        <v>0.36</v>
      </c>
    </row>
    <row r="40" spans="5:5" x14ac:dyDescent="0.25">
      <c r="E40" s="76">
        <v>0.37</v>
      </c>
    </row>
    <row r="41" spans="5:5" x14ac:dyDescent="0.25">
      <c r="E41" s="76">
        <v>0.38</v>
      </c>
    </row>
    <row r="42" spans="5:5" x14ac:dyDescent="0.25">
      <c r="E42" s="76">
        <v>0.39</v>
      </c>
    </row>
    <row r="43" spans="5:5" x14ac:dyDescent="0.25">
      <c r="E43" s="76">
        <v>0.4</v>
      </c>
    </row>
    <row r="44" spans="5:5" x14ac:dyDescent="0.25">
      <c r="E44" s="76">
        <v>0.41</v>
      </c>
    </row>
    <row r="45" spans="5:5" x14ac:dyDescent="0.25">
      <c r="E45" s="76">
        <v>0.42</v>
      </c>
    </row>
    <row r="46" spans="5:5" x14ac:dyDescent="0.25">
      <c r="E46" s="76">
        <v>0.43</v>
      </c>
    </row>
    <row r="47" spans="5:5" x14ac:dyDescent="0.25">
      <c r="E47" s="76">
        <v>0.44</v>
      </c>
    </row>
    <row r="48" spans="5:5" x14ac:dyDescent="0.25">
      <c r="E48" s="76">
        <v>0.45</v>
      </c>
    </row>
    <row r="49" spans="5:5" x14ac:dyDescent="0.25">
      <c r="E49" s="76">
        <v>0.46</v>
      </c>
    </row>
    <row r="50" spans="5:5" x14ac:dyDescent="0.25">
      <c r="E50" s="76">
        <v>0.47</v>
      </c>
    </row>
    <row r="51" spans="5:5" x14ac:dyDescent="0.25">
      <c r="E51" s="76">
        <v>0.48</v>
      </c>
    </row>
    <row r="52" spans="5:5" x14ac:dyDescent="0.25">
      <c r="E52" s="76">
        <v>0.49</v>
      </c>
    </row>
    <row r="53" spans="5:5" x14ac:dyDescent="0.25">
      <c r="E53" s="76">
        <v>0.5</v>
      </c>
    </row>
    <row r="54" spans="5:5" x14ac:dyDescent="0.25">
      <c r="E54" s="76">
        <f t="shared" ref="E54:E70" si="0">+E53+1%</f>
        <v>0.51</v>
      </c>
    </row>
    <row r="55" spans="5:5" x14ac:dyDescent="0.25">
      <c r="E55" s="76">
        <f t="shared" si="0"/>
        <v>0.52</v>
      </c>
    </row>
    <row r="56" spans="5:5" x14ac:dyDescent="0.25">
      <c r="E56" s="76">
        <f t="shared" si="0"/>
        <v>0.53</v>
      </c>
    </row>
    <row r="57" spans="5:5" x14ac:dyDescent="0.25">
      <c r="E57" s="76">
        <f t="shared" si="0"/>
        <v>0.54</v>
      </c>
    </row>
    <row r="58" spans="5:5" x14ac:dyDescent="0.25">
      <c r="E58" s="76">
        <f t="shared" si="0"/>
        <v>0.55000000000000004</v>
      </c>
    </row>
    <row r="59" spans="5:5" x14ac:dyDescent="0.25">
      <c r="E59" s="76">
        <f t="shared" si="0"/>
        <v>0.56000000000000005</v>
      </c>
    </row>
    <row r="60" spans="5:5" x14ac:dyDescent="0.25">
      <c r="E60" s="76">
        <f t="shared" si="0"/>
        <v>0.57000000000000006</v>
      </c>
    </row>
    <row r="61" spans="5:5" x14ac:dyDescent="0.25">
      <c r="E61" s="76">
        <f t="shared" si="0"/>
        <v>0.58000000000000007</v>
      </c>
    </row>
    <row r="62" spans="5:5" x14ac:dyDescent="0.25">
      <c r="E62" s="76">
        <f t="shared" si="0"/>
        <v>0.59000000000000008</v>
      </c>
    </row>
    <row r="63" spans="5:5" x14ac:dyDescent="0.25">
      <c r="E63" s="76">
        <f t="shared" si="0"/>
        <v>0.60000000000000009</v>
      </c>
    </row>
    <row r="64" spans="5:5" x14ac:dyDescent="0.25">
      <c r="E64" s="76">
        <f t="shared" si="0"/>
        <v>0.6100000000000001</v>
      </c>
    </row>
    <row r="65" spans="5:5" x14ac:dyDescent="0.25">
      <c r="E65" s="76">
        <f>+E64+1%</f>
        <v>0.62000000000000011</v>
      </c>
    </row>
    <row r="66" spans="5:5" x14ac:dyDescent="0.25">
      <c r="E66" s="76">
        <f t="shared" si="0"/>
        <v>0.63000000000000012</v>
      </c>
    </row>
    <row r="67" spans="5:5" x14ac:dyDescent="0.25">
      <c r="E67" s="76">
        <f t="shared" si="0"/>
        <v>0.64000000000000012</v>
      </c>
    </row>
    <row r="68" spans="5:5" x14ac:dyDescent="0.25">
      <c r="E68" s="76">
        <f t="shared" si="0"/>
        <v>0.65000000000000013</v>
      </c>
    </row>
    <row r="69" spans="5:5" x14ac:dyDescent="0.25">
      <c r="E69" s="76">
        <f t="shared" si="0"/>
        <v>0.66000000000000014</v>
      </c>
    </row>
    <row r="70" spans="5:5" x14ac:dyDescent="0.25">
      <c r="E70" s="76">
        <f t="shared" si="0"/>
        <v>0.67000000000000015</v>
      </c>
    </row>
    <row r="71" spans="5:5" x14ac:dyDescent="0.25">
      <c r="E71" s="76">
        <f t="shared" ref="E71:E82" si="1">+E70+1%</f>
        <v>0.68000000000000016</v>
      </c>
    </row>
    <row r="72" spans="5:5" x14ac:dyDescent="0.25">
      <c r="E72" s="76">
        <f t="shared" si="1"/>
        <v>0.69000000000000017</v>
      </c>
    </row>
    <row r="73" spans="5:5" x14ac:dyDescent="0.25">
      <c r="E73" s="76">
        <f t="shared" si="1"/>
        <v>0.70000000000000018</v>
      </c>
    </row>
    <row r="74" spans="5:5" x14ac:dyDescent="0.25">
      <c r="E74" s="76">
        <f t="shared" si="1"/>
        <v>0.71000000000000019</v>
      </c>
    </row>
    <row r="75" spans="5:5" x14ac:dyDescent="0.25">
      <c r="E75" s="76">
        <f t="shared" si="1"/>
        <v>0.7200000000000002</v>
      </c>
    </row>
    <row r="76" spans="5:5" x14ac:dyDescent="0.25">
      <c r="E76" s="76">
        <f t="shared" si="1"/>
        <v>0.7300000000000002</v>
      </c>
    </row>
    <row r="77" spans="5:5" x14ac:dyDescent="0.25">
      <c r="E77" s="76">
        <f t="shared" si="1"/>
        <v>0.74000000000000021</v>
      </c>
    </row>
    <row r="78" spans="5:5" x14ac:dyDescent="0.25">
      <c r="E78" s="76">
        <f t="shared" si="1"/>
        <v>0.75000000000000022</v>
      </c>
    </row>
    <row r="79" spans="5:5" x14ac:dyDescent="0.25">
      <c r="E79" s="76">
        <f t="shared" si="1"/>
        <v>0.76000000000000023</v>
      </c>
    </row>
    <row r="80" spans="5:5" x14ac:dyDescent="0.25">
      <c r="E80" s="76">
        <f t="shared" si="1"/>
        <v>0.77000000000000024</v>
      </c>
    </row>
    <row r="81" spans="5:5" x14ac:dyDescent="0.25">
      <c r="E81" s="76">
        <f t="shared" si="1"/>
        <v>0.78000000000000025</v>
      </c>
    </row>
    <row r="82" spans="5:5" x14ac:dyDescent="0.25">
      <c r="E82" s="76">
        <f t="shared" si="1"/>
        <v>0.79000000000000026</v>
      </c>
    </row>
    <row r="83" spans="5:5" x14ac:dyDescent="0.25">
      <c r="E83" s="76">
        <f>+E82+1%</f>
        <v>0.80000000000000027</v>
      </c>
    </row>
    <row r="84" spans="5:5" x14ac:dyDescent="0.25">
      <c r="E84" s="76">
        <f t="shared" ref="E84:E93" si="2">+E83+1%</f>
        <v>0.81000000000000028</v>
      </c>
    </row>
    <row r="85" spans="5:5" x14ac:dyDescent="0.25">
      <c r="E85" s="76">
        <f t="shared" si="2"/>
        <v>0.82000000000000028</v>
      </c>
    </row>
    <row r="86" spans="5:5" x14ac:dyDescent="0.25">
      <c r="E86" s="76">
        <f t="shared" si="2"/>
        <v>0.83000000000000029</v>
      </c>
    </row>
    <row r="87" spans="5:5" x14ac:dyDescent="0.25">
      <c r="E87" s="76">
        <f t="shared" si="2"/>
        <v>0.8400000000000003</v>
      </c>
    </row>
    <row r="88" spans="5:5" x14ac:dyDescent="0.25">
      <c r="E88" s="76">
        <f t="shared" si="2"/>
        <v>0.85000000000000031</v>
      </c>
    </row>
    <row r="89" spans="5:5" x14ac:dyDescent="0.25">
      <c r="E89" s="76">
        <f t="shared" si="2"/>
        <v>0.86000000000000032</v>
      </c>
    </row>
    <row r="90" spans="5:5" x14ac:dyDescent="0.25">
      <c r="E90" s="76">
        <f t="shared" si="2"/>
        <v>0.87000000000000033</v>
      </c>
    </row>
    <row r="91" spans="5:5" x14ac:dyDescent="0.25">
      <c r="E91" s="76">
        <f t="shared" si="2"/>
        <v>0.88000000000000034</v>
      </c>
    </row>
    <row r="92" spans="5:5" x14ac:dyDescent="0.25">
      <c r="E92" s="76">
        <f t="shared" si="2"/>
        <v>0.89000000000000035</v>
      </c>
    </row>
    <row r="93" spans="5:5" x14ac:dyDescent="0.25">
      <c r="E93" s="76">
        <f t="shared" si="2"/>
        <v>0.90000000000000036</v>
      </c>
    </row>
    <row r="94" spans="5:5" x14ac:dyDescent="0.25">
      <c r="E94" s="76">
        <f t="shared" ref="E94:E103" si="3">+E93+1%</f>
        <v>0.91000000000000036</v>
      </c>
    </row>
    <row r="95" spans="5:5" x14ac:dyDescent="0.25">
      <c r="E95" s="76">
        <f t="shared" si="3"/>
        <v>0.92000000000000037</v>
      </c>
    </row>
    <row r="96" spans="5:5" x14ac:dyDescent="0.25">
      <c r="E96" s="76">
        <f t="shared" si="3"/>
        <v>0.93000000000000038</v>
      </c>
    </row>
    <row r="97" spans="5:5" x14ac:dyDescent="0.25">
      <c r="E97" s="76">
        <f t="shared" si="3"/>
        <v>0.94000000000000039</v>
      </c>
    </row>
    <row r="98" spans="5:5" x14ac:dyDescent="0.25">
      <c r="E98" s="76">
        <f t="shared" si="3"/>
        <v>0.9500000000000004</v>
      </c>
    </row>
    <row r="99" spans="5:5" x14ac:dyDescent="0.25">
      <c r="E99" s="76">
        <f t="shared" si="3"/>
        <v>0.96000000000000041</v>
      </c>
    </row>
    <row r="100" spans="5:5" x14ac:dyDescent="0.25">
      <c r="E100" s="76">
        <f t="shared" si="3"/>
        <v>0.97000000000000042</v>
      </c>
    </row>
    <row r="101" spans="5:5" x14ac:dyDescent="0.25">
      <c r="E101" s="76">
        <f t="shared" si="3"/>
        <v>0.98000000000000043</v>
      </c>
    </row>
    <row r="102" spans="5:5" x14ac:dyDescent="0.25">
      <c r="E102" s="76">
        <f t="shared" si="3"/>
        <v>0.99000000000000044</v>
      </c>
    </row>
    <row r="103" spans="5:5" x14ac:dyDescent="0.25">
      <c r="E103" s="77">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schemas.openxmlformats.org/package/2006/metadata/core-properties"/>
    <ds:schemaRef ds:uri="http://purl.org/dc/terms/"/>
    <ds:schemaRef ds:uri="http://schemas.microsoft.com/office/2006/documentManagement/types"/>
    <ds:schemaRef ds:uri="http://schemas.microsoft.com/office/infopath/2007/PartnerControls"/>
    <ds:schemaRef ds:uri="632c1e4e-69c6-4d1f-81a1-009441d464e5"/>
    <ds:schemaRef ds:uri="http://www.w3.org/XML/1998/namespace"/>
    <ds:schemaRef ds:uri="http://purl.org/dc/dcmitype/"/>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JUSTIFICACION DE PRECIOS BAJOS</vt:lpstr>
      <vt:lpstr>PRECIOS BAJOS TRACTO SUCESIVO</vt:lpstr>
      <vt:lpstr>CONTROL CAMBIOS</vt:lpstr>
      <vt:lpstr>Hoja Aux</vt:lpstr>
      <vt:lpstr>'CONTROL CAMBIOS'!Área_de_impresión</vt:lpstr>
      <vt:lpstr>'JUSTIFICACION DE PRECIOS BAJOS'!Área_de_impresión</vt:lpstr>
      <vt:lpstr>'PRECIOS BAJOS TRACTO SUCESIVO'!Área_de_impresión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GIOVANA ASTRID MOLINA RIVERA</cp:lastModifiedBy>
  <cp:revision/>
  <cp:lastPrinted>2025-02-17T21:41:42Z</cp:lastPrinted>
  <dcterms:created xsi:type="dcterms:W3CDTF">2022-01-21T16:30:23Z</dcterms:created>
  <dcterms:modified xsi:type="dcterms:W3CDTF">2025-03-25T16:18:46Z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