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8. F-CD-120 APOYO LOGISTICO B. U/DOCUMENTOS DE PUBLICACIÓN/"/>
    </mc:Choice>
  </mc:AlternateContent>
  <xr:revisionPtr revIDLastSave="105" documentId="13_ncr:1_{F325527D-AE3E-4150-8C66-BA9D114568FD}" xr6:coauthVersionLast="47" xr6:coauthVersionMax="47" xr10:uidLastSave="{584DB2C4-3769-4577-A9EF-908602BF992D}"/>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Servicios'!$A$1:$O$41</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6" i="7"/>
  <c r="O25"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15" i="7"/>
  <c r="J15" i="7"/>
  <c r="L15" i="7"/>
  <c r="M15" i="7" s="1"/>
  <c r="F22" i="3"/>
  <c r="J22" i="3" s="1"/>
  <c r="F23" i="3"/>
  <c r="H23" i="3" s="1"/>
  <c r="O23" i="7"/>
  <c r="O22" i="7"/>
  <c r="L14" i="7"/>
  <c r="M14" i="7" s="1"/>
  <c r="J14" i="7"/>
  <c r="H14" i="7"/>
  <c r="K16" i="3" l="1"/>
  <c r="J20" i="3"/>
  <c r="J17" i="3"/>
  <c r="H20" i="3"/>
  <c r="H17" i="3"/>
  <c r="J18" i="3"/>
  <c r="O18" i="3" s="1"/>
  <c r="L19" i="3"/>
  <c r="O19" i="3" s="1"/>
  <c r="L16" i="3"/>
  <c r="O16" i="3" s="1"/>
  <c r="L15" i="3"/>
  <c r="H15" i="3"/>
  <c r="J21" i="3"/>
  <c r="H21" i="3"/>
  <c r="K19" i="7"/>
  <c r="N18" i="7"/>
  <c r="O18" i="7" s="1"/>
  <c r="N17" i="7"/>
  <c r="O17" i="7" s="1"/>
  <c r="K20" i="7"/>
  <c r="K18" i="7"/>
  <c r="K17" i="7"/>
  <c r="K15" i="7"/>
  <c r="K16" i="7"/>
  <c r="N20" i="7"/>
  <c r="O20" i="7" s="1"/>
  <c r="N16" i="7"/>
  <c r="O16" i="7" s="1"/>
  <c r="N19" i="7"/>
  <c r="O19" i="7" s="1"/>
  <c r="N15" i="7"/>
  <c r="O15" i="7" s="1"/>
  <c r="H22" i="3"/>
  <c r="J23" i="3"/>
  <c r="L23" i="3"/>
  <c r="L22" i="3"/>
  <c r="O21" i="7"/>
  <c r="O24" i="7" s="1"/>
  <c r="K14" i="7"/>
  <c r="O27" i="7"/>
  <c r="O28" i="7"/>
  <c r="O29" i="7" s="1"/>
  <c r="N14" i="7"/>
  <c r="O14" i="7" s="1"/>
  <c r="O20" i="3" l="1"/>
  <c r="K20" i="3"/>
  <c r="O17" i="3"/>
  <c r="K18" i="3"/>
  <c r="K17" i="3"/>
  <c r="O21" i="3"/>
  <c r="K15" i="3"/>
  <c r="O15" i="3"/>
  <c r="K21" i="3"/>
  <c r="K22" i="3"/>
  <c r="O23" i="3"/>
  <c r="K23" i="3"/>
  <c r="O22" i="3"/>
  <c r="O30"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<sst xmlns="http://schemas.openxmlformats.org/spreadsheetml/2006/main" count="267" uniqueCount="119">
  <si>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</si>
  <si>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</si>
  <si>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</si>
  <si>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</si>
  <si>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</si>
  <si>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</si>
  <si>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</si>
  <si>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</si>
  <si>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</si>
  <si>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</si>
  <si>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</si>
  <si>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</si>
  <si>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</si>
  <si>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</si>
  <si>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</si>
  <si>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</si>
  <si>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</si>
  <si>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</si>
  <si>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</si>
  <si>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</si>
  <si>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</si>
  <si>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</si>
  <si>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</si>
  <si>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</si>
  <si>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</si>
  <si>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</si>
  <si>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</si>
  <si>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</si>
  <si>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</si>
  <si>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</si>
  <si>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</si>
  <si>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</si>
  <si>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</si>
  <si>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</si>
  <si>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</si>
  <si>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</si>
  <si>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</si>
  <si>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</si>
  <si>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</si>
  <si>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</si>
  <si>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</si>
  <si>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</si>
  <si>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</si>
  <si>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</si>
  <si>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</si>
  <si>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</si>
  <si>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</si>
  <si>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</si>
  <si>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</si>
  <si>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</si>
  <si>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</si>
  <si>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</si>
  <si>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</si>
  <si>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</si>
  <si>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</si>
  <si>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</si>
  <si>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</si>
  <si>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</si>
  <si>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</si>
  <si>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</si>
  <si>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</si>
  <si>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</si>
  <si>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</si>
  <si>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</si>
  <si>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</si>
  <si>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</si>
  <si>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</si>
  <si>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</si>
  <si>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</si>
  <si>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</si>
  <si>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</si>
  <si>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</si>
  <si>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</si>
  <si>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</si>
  <si>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</si>
  <si>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</si>
  <si>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</si>
  <si>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</si>
  <si>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</si>
  <si>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</si>
  <si>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</si>
  <si>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</si>
  <si>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</si>
  <si>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</si>
  <si>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</si>
  <si>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</si>
  <si>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</si>
  <si>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</si>
  <si>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</si>
  <si>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</si>
  <si>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</si>
  <si>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</si>
  <si>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</si>
  <si>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</si>
  <si>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</si>
  <si>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</si>
  <si>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</si>
  <si>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</si>
  <si>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</si>
  <si>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</si>
  <si>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</si>
  <si>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</si>
  <si>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</si>
  <si>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</si>
  <si>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</si>
  <si>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</si>
  <si>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</si>
  <si>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</si>
  <si>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</si>
  <si>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</si>
  <si>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</si>
  <si>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REFRIGERIO OPCIÓN 01: Refrigerio básico sólido 100 gr y liquido 200 ml, puede ser entre las siguientes opciones: SÓLIDO: Pastel Horneado de 100 gr Hawaiano, o Pastel Horneado de 100 gr pollo con champiñones o Sándwich de Jamón y Queso en pan Tajado o Palito de Queso Horneado de 100 gr. LÍQUIDO: Jugo en Caja 200 ml o Tea en Caja de 200 ml o Avena en Caja 200 ml.</t>
  </si>
  <si>
    <t>SERVICIO DE REFRIGERIO OPCIÓN 02: Refrigerio calidad Superior mejor calidad de contenido sólido 200 gr y liquido 200 ml, puede ser entre las siguientes opciones: SÓLIDO: Sándwich Especial de Pollo Apanado con Queso, Lechuga y Tomate Pan Especial o Sándwich Cubano en Pan Especial, 3 Tipos de Jamones, Queso Lechuga y Tomate, o Wraps de Pollo Apanado con Sour Cream, Lechuga, Tomate y Queso, o Hamburguesa de Res de 100Gr Pan especial, Queso, Tomate y Lechuga salsas individuales o Parfait de Yogur Griego, Granola y Dulce de Moras ideal para Acompañar las Frutas. LIQUIDO: Jugo Tipo Néctar de 200ml o Avena en Caja 200ml o Tea en Caja de 200ml FRUTA: Fruta Especial (Que puede ser Manzana, Pera, Granadilla o Durazno)</t>
  </si>
  <si>
    <t>SERVICIO DE ALMUERZO: Almuerzo: Proteico de 150 gr, cereal 100 gr, Energético 70gr, Ensalada 60 gr, Postre 25 gr, Jugo Natural de 250 ml.</t>
  </si>
  <si>
    <t>SERVICIO DE HIDRATACIÓN - Botella de agua de 300 ml, de marca reconocida.</t>
  </si>
  <si>
    <t>SERVICIO DE HIDRATACIÓN - Bebidas hidratantes y/o isotónicas de 500 ml, de marca reconocida.</t>
  </si>
  <si>
    <t>SERVICIO DE ALMUERZO CONMEMORACIÓN LABOR DOCENTE:   • Almuerzo con servicio a la mesa. • Se debe garantizar que, dentro de las raciones del Almuerzo se incluya: Proteico de mínimo 180 gr, Cereal 100 gr, Energético 70gr, Ensalada 60gr, Postre 25gr, Jugo natural 300 ml.</t>
  </si>
  <si>
    <t>SERVICIO DE ALMUERZO PARA EL ENCUENTRO CULTURAL Y DEPORTIVO GENERACIÓN SIGLO 21: •Se debe garantizar que, dentro de las raciones del Almuerzo se incluya: Proteico a dos carnes de mínimo 150 gr cada uno, y Cereal 100 gr, Energético 70gr, Ensalada 60gr, Postre 25gr, Jugo natural 300 ml.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</si>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</sst>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view="pageBreakPreview" zoomScale="85" zoomScaleNormal="70" zoomScaleSheetLayoutView="85"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27.5" customHeight="1" x14ac:dyDescent="0.2">
      <c r="A14" s="30">
        <v>1</v>
      </c>
      <c r="B14" s="293" t="s">
        <v>111</v>
      </c>
      <c r="C14" s="15"/>
      <c r="D14" s="294">
        <v>2450</v>
      </c>
      <c r="E14" s="294" t="s">
        <v>118</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99.5" customHeight="1" x14ac:dyDescent="0.2">
      <c r="A15" s="30">
        <v>2</v>
      </c>
      <c r="B15" s="293" t="s">
        <v>112</v>
      </c>
      <c r="C15" s="15"/>
      <c r="D15" s="294">
        <v>1000</v>
      </c>
      <c r="E15" s="294" t="s">
        <v>118</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
      <c r="A16" s="30">
        <v>3</v>
      </c>
      <c r="B16" s="293" t="s">
        <v>113</v>
      </c>
      <c r="C16" s="15"/>
      <c r="D16" s="294">
        <v>1150</v>
      </c>
      <c r="E16" s="294" t="s">
        <v>118</v>
      </c>
      <c r="F16" s="119"/>
      <c r="G16" s="14"/>
      <c r="H16" s="1">
        <f t="shared" ref="H16:H20" si="13">+ROUND(F16*G16,0)</f>
        <v>0</v>
      </c>
      <c r="I16" s="14"/>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31">
        <f t="shared" ref="O16:O20" si="19">ROUND(L16+N16+M16,0)</f>
        <v>0</v>
      </c>
    </row>
    <row r="17" spans="1:15" s="10" customFormat="1" ht="36" customHeight="1" x14ac:dyDescent="0.2">
      <c r="A17" s="30">
        <v>4</v>
      </c>
      <c r="B17" s="293" t="s">
        <v>114</v>
      </c>
      <c r="C17" s="15"/>
      <c r="D17" s="294">
        <v>6189</v>
      </c>
      <c r="E17" s="294" t="s">
        <v>118</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39" customHeight="1" x14ac:dyDescent="0.2">
      <c r="A18" s="30">
        <v>5</v>
      </c>
      <c r="B18" s="293" t="s">
        <v>115</v>
      </c>
      <c r="C18" s="15"/>
      <c r="D18" s="294">
        <v>610</v>
      </c>
      <c r="E18" s="294" t="s">
        <v>118</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94.5" customHeight="1" x14ac:dyDescent="0.2">
      <c r="A19" s="30">
        <v>6</v>
      </c>
      <c r="B19" s="293" t="s">
        <v>116</v>
      </c>
      <c r="C19" s="15"/>
      <c r="D19" s="294">
        <v>350</v>
      </c>
      <c r="E19" s="294" t="s">
        <v>118</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91.5" customHeight="1" thickBot="1" x14ac:dyDescent="0.25">
      <c r="A20" s="30">
        <v>7</v>
      </c>
      <c r="B20" s="293" t="s">
        <v>117</v>
      </c>
      <c r="C20" s="15"/>
      <c r="D20" s="294">
        <v>480</v>
      </c>
      <c r="E20" s="294" t="s">
        <v>118</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42" customHeight="1" thickBot="1" x14ac:dyDescent="0.3">
      <c r="A21" s="153" t="s">
        <v>26</v>
      </c>
      <c r="B21" s="154"/>
      <c r="C21" s="154"/>
      <c r="D21" s="154"/>
      <c r="E21" s="154"/>
      <c r="F21" s="154"/>
      <c r="G21" s="154"/>
      <c r="H21" s="154"/>
      <c r="I21" s="154"/>
      <c r="J21" s="154"/>
      <c r="K21" s="154"/>
      <c r="L21" s="126" t="s">
        <v>27</v>
      </c>
      <c r="M21" s="127"/>
      <c r="N21" s="127"/>
      <c r="O21" s="58">
        <f>SUMIF(G:G,0%,L:L)+SUMIF(G:G,"",L:L)</f>
        <v>0</v>
      </c>
    </row>
    <row r="22" spans="1:15" s="10" customFormat="1" ht="39" customHeight="1" x14ac:dyDescent="0.25">
      <c r="A22" s="132" t="s">
        <v>107</v>
      </c>
      <c r="B22" s="133"/>
      <c r="C22" s="133"/>
      <c r="D22" s="133"/>
      <c r="E22" s="133"/>
      <c r="F22" s="133"/>
      <c r="G22" s="133"/>
      <c r="H22" s="133"/>
      <c r="I22" s="133"/>
      <c r="J22" s="133"/>
      <c r="K22" s="134"/>
      <c r="L22" s="124" t="s">
        <v>28</v>
      </c>
      <c r="M22" s="125"/>
      <c r="N22" s="125"/>
      <c r="O22" s="59">
        <f>SUMIF(G:G,5%,L:L)</f>
        <v>0</v>
      </c>
    </row>
    <row r="23" spans="1:15" s="10" customFormat="1" ht="30" customHeight="1" x14ac:dyDescent="0.25">
      <c r="A23" s="135"/>
      <c r="B23" s="136"/>
      <c r="C23" s="136"/>
      <c r="D23" s="136"/>
      <c r="E23" s="136"/>
      <c r="F23" s="136"/>
      <c r="G23" s="136"/>
      <c r="H23" s="136"/>
      <c r="I23" s="136"/>
      <c r="J23" s="136"/>
      <c r="K23" s="137"/>
      <c r="L23" s="124" t="s">
        <v>29</v>
      </c>
      <c r="M23" s="125"/>
      <c r="N23" s="125"/>
      <c r="O23" s="59">
        <f>SUMIF(G:G,19%,L:L)</f>
        <v>0</v>
      </c>
    </row>
    <row r="24" spans="1:15" s="10" customFormat="1" ht="30" customHeight="1" x14ac:dyDescent="0.25">
      <c r="A24" s="135"/>
      <c r="B24" s="136"/>
      <c r="C24" s="136"/>
      <c r="D24" s="136"/>
      <c r="E24" s="136"/>
      <c r="F24" s="136"/>
      <c r="G24" s="136"/>
      <c r="H24" s="136"/>
      <c r="I24" s="136"/>
      <c r="J24" s="136"/>
      <c r="K24" s="137"/>
      <c r="L24" s="122" t="s">
        <v>22</v>
      </c>
      <c r="M24" s="123"/>
      <c r="N24" s="123"/>
      <c r="O24" s="60">
        <f>SUM(O21:O23)</f>
        <v>0</v>
      </c>
    </row>
    <row r="25" spans="1:15" s="10" customFormat="1" ht="30" customHeight="1" x14ac:dyDescent="0.25">
      <c r="A25" s="135"/>
      <c r="B25" s="136"/>
      <c r="C25" s="136"/>
      <c r="D25" s="136"/>
      <c r="E25" s="136"/>
      <c r="F25" s="136"/>
      <c r="G25" s="136"/>
      <c r="H25" s="136"/>
      <c r="I25" s="136"/>
      <c r="J25" s="136"/>
      <c r="K25" s="137"/>
      <c r="L25" s="120" t="s">
        <v>30</v>
      </c>
      <c r="M25" s="121"/>
      <c r="N25" s="121"/>
      <c r="O25" s="61">
        <f>SUMIF(G:G,5%,M:M)</f>
        <v>0</v>
      </c>
    </row>
    <row r="26" spans="1:15" s="10" customFormat="1" ht="30" customHeight="1" x14ac:dyDescent="0.25">
      <c r="A26" s="135"/>
      <c r="B26" s="136"/>
      <c r="C26" s="136"/>
      <c r="D26" s="136"/>
      <c r="E26" s="136"/>
      <c r="F26" s="136"/>
      <c r="G26" s="136"/>
      <c r="H26" s="136"/>
      <c r="I26" s="136"/>
      <c r="J26" s="136"/>
      <c r="K26" s="137"/>
      <c r="L26" s="120" t="s">
        <v>31</v>
      </c>
      <c r="M26" s="121"/>
      <c r="N26" s="121"/>
      <c r="O26" s="61">
        <f>SUMIF(G:G,19%,M:M)</f>
        <v>0</v>
      </c>
    </row>
    <row r="27" spans="1:15" s="10" customFormat="1" ht="30" customHeight="1" x14ac:dyDescent="0.25">
      <c r="A27" s="135"/>
      <c r="B27" s="136"/>
      <c r="C27" s="136"/>
      <c r="D27" s="136"/>
      <c r="E27" s="136"/>
      <c r="F27" s="136"/>
      <c r="G27" s="136"/>
      <c r="H27" s="136"/>
      <c r="I27" s="136"/>
      <c r="J27" s="136"/>
      <c r="K27" s="137"/>
      <c r="L27" s="122" t="s">
        <v>32</v>
      </c>
      <c r="M27" s="123"/>
      <c r="N27" s="123"/>
      <c r="O27" s="60">
        <f>SUM(O25:O26)</f>
        <v>0</v>
      </c>
    </row>
    <row r="28" spans="1:15" s="10" customFormat="1" ht="30" customHeight="1" x14ac:dyDescent="0.25">
      <c r="A28" s="135"/>
      <c r="B28" s="136"/>
      <c r="C28" s="136"/>
      <c r="D28" s="136"/>
      <c r="E28" s="136"/>
      <c r="F28" s="136"/>
      <c r="G28" s="136"/>
      <c r="H28" s="136"/>
      <c r="I28" s="136"/>
      <c r="J28" s="136"/>
      <c r="K28" s="137"/>
      <c r="L28" s="124" t="s">
        <v>33</v>
      </c>
      <c r="M28" s="125"/>
      <c r="N28" s="125"/>
      <c r="O28" s="59">
        <f>SUMIF(I:I,8%,N:N)</f>
        <v>0</v>
      </c>
    </row>
    <row r="29" spans="1:15" s="10" customFormat="1" ht="37.5" customHeight="1" x14ac:dyDescent="0.25">
      <c r="A29" s="135"/>
      <c r="B29" s="136"/>
      <c r="C29" s="136"/>
      <c r="D29" s="136"/>
      <c r="E29" s="136"/>
      <c r="F29" s="136"/>
      <c r="G29" s="136"/>
      <c r="H29" s="136"/>
      <c r="I29" s="136"/>
      <c r="J29" s="136"/>
      <c r="K29" s="137"/>
      <c r="L29" s="130" t="s">
        <v>34</v>
      </c>
      <c r="M29" s="131"/>
      <c r="N29" s="131"/>
      <c r="O29" s="60">
        <f>SUM(O28)</f>
        <v>0</v>
      </c>
    </row>
    <row r="30" spans="1:15" s="10" customFormat="1" ht="32.25" customHeight="1" thickBot="1" x14ac:dyDescent="0.3">
      <c r="A30" s="138"/>
      <c r="B30" s="139"/>
      <c r="C30" s="139"/>
      <c r="D30" s="139"/>
      <c r="E30" s="139"/>
      <c r="F30" s="139"/>
      <c r="G30" s="139"/>
      <c r="H30" s="139"/>
      <c r="I30" s="139"/>
      <c r="J30" s="139"/>
      <c r="K30" s="140"/>
      <c r="L30" s="128" t="s">
        <v>35</v>
      </c>
      <c r="M30" s="129"/>
      <c r="N30" s="129"/>
      <c r="O30" s="62">
        <f>+O24+O27+O29</f>
        <v>0</v>
      </c>
    </row>
    <row r="32" spans="1:15" ht="50.1" customHeight="1" thickBot="1" x14ac:dyDescent="0.3">
      <c r="B32" s="144"/>
      <c r="C32" s="144"/>
    </row>
    <row r="33" spans="1:17" x14ac:dyDescent="0.25">
      <c r="B33" s="165" t="s">
        <v>36</v>
      </c>
      <c r="C33" s="165"/>
    </row>
    <row r="34" spans="1:17" ht="15" customHeight="1" x14ac:dyDescent="0.25">
      <c r="M34" s="72"/>
      <c r="N34" s="73"/>
      <c r="O34" s="74"/>
    </row>
    <row r="35" spans="1:17" ht="15.75" customHeight="1" x14ac:dyDescent="0.25">
      <c r="M35" s="72"/>
      <c r="N35" s="73"/>
      <c r="O35" s="74"/>
    </row>
    <row r="36" spans="1:17" ht="15" customHeight="1" x14ac:dyDescent="0.25">
      <c r="A36" s="13" t="s">
        <v>37</v>
      </c>
      <c r="M36" s="72"/>
      <c r="N36" s="73"/>
      <c r="O36" s="74"/>
    </row>
    <row r="37" spans="1:17" x14ac:dyDescent="0.25">
      <c r="A37" s="164" t="s">
        <v>38</v>
      </c>
      <c r="B37" s="164"/>
      <c r="C37" s="164"/>
      <c r="D37" s="164"/>
      <c r="E37" s="164"/>
      <c r="F37" s="164"/>
      <c r="G37" s="164"/>
      <c r="H37" s="164"/>
      <c r="I37" s="164"/>
      <c r="J37" s="164"/>
      <c r="K37" s="164"/>
      <c r="L37" s="164"/>
      <c r="M37" s="164"/>
      <c r="N37" s="164"/>
      <c r="O37" s="164"/>
      <c r="P37" s="2"/>
      <c r="Q37" s="2"/>
    </row>
    <row r="38" spans="1:17" ht="15" customHeight="1" x14ac:dyDescent="0.25">
      <c r="A38" s="163" t="s">
        <v>39</v>
      </c>
      <c r="B38" s="163"/>
      <c r="C38" s="163"/>
      <c r="D38" s="163"/>
      <c r="E38" s="163"/>
      <c r="F38" s="163"/>
      <c r="G38" s="163"/>
      <c r="H38" s="163"/>
      <c r="I38" s="163"/>
      <c r="J38" s="163"/>
      <c r="K38" s="163"/>
      <c r="L38" s="163"/>
      <c r="M38" s="163"/>
      <c r="N38" s="163"/>
      <c r="O38" s="163"/>
      <c r="P38" s="63"/>
      <c r="Q38" s="63"/>
    </row>
    <row r="39" spans="1:17" x14ac:dyDescent="0.25">
      <c r="A39" s="162" t="s">
        <v>40</v>
      </c>
      <c r="B39" s="162"/>
      <c r="C39" s="162"/>
      <c r="D39" s="162"/>
      <c r="E39" s="162"/>
      <c r="F39" s="162"/>
      <c r="G39" s="162"/>
      <c r="H39" s="162"/>
      <c r="I39" s="162"/>
      <c r="J39" s="162"/>
      <c r="K39" s="162"/>
      <c r="L39" s="162"/>
      <c r="M39" s="162"/>
      <c r="N39" s="162"/>
      <c r="O39" s="162"/>
      <c r="P39" s="5"/>
      <c r="Q39" s="5"/>
    </row>
    <row r="40" spans="1:17" x14ac:dyDescent="0.25">
      <c r="A40" s="162" t="s">
        <v>41</v>
      </c>
      <c r="B40" s="162"/>
      <c r="C40" s="162"/>
      <c r="D40" s="162"/>
      <c r="E40" s="162"/>
      <c r="F40" s="162"/>
      <c r="G40" s="162"/>
      <c r="H40" s="162"/>
      <c r="I40" s="162"/>
      <c r="J40" s="162"/>
      <c r="K40" s="162"/>
      <c r="L40" s="162"/>
      <c r="M40" s="162"/>
      <c r="N40" s="162"/>
      <c r="O40" s="162"/>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Z09Igt++v8EwCCSaTrj+4XKGZ3NEWbbaspABkIiwSop0g3KkDPDxDYri4H66zvmg1UB0AIYPpj3rPN6Q8KrD/Q==" saltValue="xgUrPs8s24pzSD0DjeUyWw==" spinCount="100000" sheet="1" selectLockedCells="1"/>
  <mergeCells count="35">
    <mergeCell ref="A40:O40"/>
    <mergeCell ref="A39:O39"/>
    <mergeCell ref="A38:O38"/>
    <mergeCell ref="A37:O37"/>
    <mergeCell ref="B33:C33"/>
    <mergeCell ref="A2:A5"/>
    <mergeCell ref="B2:M2"/>
    <mergeCell ref="N2:O2"/>
    <mergeCell ref="B3:M3"/>
    <mergeCell ref="N3:O3"/>
    <mergeCell ref="B4:M5"/>
    <mergeCell ref="N4:O4"/>
    <mergeCell ref="N5:O5"/>
    <mergeCell ref="M11:N11"/>
    <mergeCell ref="M9:N9"/>
    <mergeCell ref="K9:L9"/>
    <mergeCell ref="K11:L11"/>
    <mergeCell ref="F11:I11"/>
    <mergeCell ref="A22:K30"/>
    <mergeCell ref="F9:I9"/>
    <mergeCell ref="B32:C32"/>
    <mergeCell ref="A9:B11"/>
    <mergeCell ref="D9:E9"/>
    <mergeCell ref="D11:E11"/>
    <mergeCell ref="A21:K21"/>
    <mergeCell ref="L30:N30"/>
    <mergeCell ref="L29:N29"/>
    <mergeCell ref="L28:N28"/>
    <mergeCell ref="L27:N27"/>
    <mergeCell ref="L26:N26"/>
    <mergeCell ref="L25:N25"/>
    <mergeCell ref="L24:N24"/>
    <mergeCell ref="L23:N23"/>
    <mergeCell ref="L22:N22"/>
    <mergeCell ref="L21:N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2025-03-05T20:16:03Z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