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mailunicundiedu-my.sharepoint.com/personal/asesorjuridicocompras2_ucundinamarca_edu_co/Documents/CONTRATACION DIRECTA/F-CD-090/PUBLICACION/"/>
    </mc:Choice>
  </mc:AlternateContent>
  <xr:revisionPtr revIDLastSave="87" documentId="13_ncr:1_{F325527D-AE3E-4150-8C66-BA9D114568FD}" xr6:coauthVersionLast="47" xr6:coauthVersionMax="47" xr10:uidLastSave="{96804CEC-F753-4A71-93CF-27FE72E1D0EA}"/>
  <bookViews>
    <workbookView xWindow="-108" yWindow="-108" windowWidth="23256" windowHeight="12456"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9" i="7" l="1"/>
  <c r="O68" i="7"/>
  <c r="H16" i="7" l="1"/>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H57" i="7"/>
  <c r="J57" i="7"/>
  <c r="L57" i="7"/>
  <c r="M57" i="7" s="1"/>
  <c r="H58" i="7"/>
  <c r="J58" i="7"/>
  <c r="L58" i="7"/>
  <c r="N58" i="7" s="1"/>
  <c r="H59" i="7"/>
  <c r="J59" i="7"/>
  <c r="L59" i="7"/>
  <c r="N59" i="7" s="1"/>
  <c r="H60" i="7"/>
  <c r="J60" i="7"/>
  <c r="L60" i="7"/>
  <c r="M60" i="7" s="1"/>
  <c r="H61" i="7"/>
  <c r="J61" i="7"/>
  <c r="L61" i="7"/>
  <c r="N61" i="7" s="1"/>
  <c r="O66" i="7"/>
  <c r="O65" i="7"/>
  <c r="L63" i="7"/>
  <c r="N63" i="7" s="1"/>
  <c r="J63" i="7"/>
  <c r="H63" i="7"/>
  <c r="L62" i="7"/>
  <c r="M62" i="7" s="1"/>
  <c r="J62" i="7"/>
  <c r="H62" i="7"/>
  <c r="L14" i="7"/>
  <c r="M14" i="7" s="1"/>
  <c r="J14" i="7"/>
  <c r="H14" i="7"/>
  <c r="M21" i="7" l="1"/>
  <c r="M22" i="7"/>
  <c r="O22" i="7" s="1"/>
  <c r="K30" i="7"/>
  <c r="K21" i="7"/>
  <c r="K61" i="7"/>
  <c r="K47" i="7"/>
  <c r="K36" i="7"/>
  <c r="K50" i="7"/>
  <c r="K19" i="7"/>
  <c r="K55" i="7"/>
  <c r="M45" i="7"/>
  <c r="O45" i="7" s="1"/>
  <c r="N18" i="7"/>
  <c r="O18" i="7" s="1"/>
  <c r="K53" i="7"/>
  <c r="K49" i="7"/>
  <c r="K45" i="7"/>
  <c r="K37" i="7"/>
  <c r="K24" i="7"/>
  <c r="K27" i="7"/>
  <c r="K35" i="7"/>
  <c r="M53" i="7"/>
  <c r="O53" i="7" s="1"/>
  <c r="N50" i="7"/>
  <c r="O50" i="7" s="1"/>
  <c r="K48" i="7"/>
  <c r="M37" i="7"/>
  <c r="O37" i="7" s="1"/>
  <c r="M34" i="7"/>
  <c r="O34" i="7" s="1"/>
  <c r="K31" i="7"/>
  <c r="N27" i="7"/>
  <c r="O27" i="7" s="1"/>
  <c r="N17" i="7"/>
  <c r="O17" i="7" s="1"/>
  <c r="K25" i="7"/>
  <c r="N52" i="7"/>
  <c r="O52" i="7" s="1"/>
  <c r="N49" i="7"/>
  <c r="O49" i="7" s="1"/>
  <c r="M29" i="7"/>
  <c r="O29" i="7" s="1"/>
  <c r="N26" i="7"/>
  <c r="O26" i="7" s="1"/>
  <c r="K20" i="7"/>
  <c r="N57" i="7"/>
  <c r="O57" i="7" s="1"/>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9" i="7"/>
  <c r="O59" i="7" s="1"/>
  <c r="M56" i="7"/>
  <c r="O56" i="7" s="1"/>
  <c r="K56" i="7"/>
  <c r="M58" i="7"/>
  <c r="O58" i="7" s="1"/>
  <c r="K59" i="7"/>
  <c r="K58" i="7"/>
  <c r="K60" i="7"/>
  <c r="K57" i="7"/>
  <c r="M61" i="7"/>
  <c r="O61" i="7" s="1"/>
  <c r="N15" i="7"/>
  <c r="O15" i="7" s="1"/>
  <c r="N60" i="7"/>
  <c r="O60" i="7" s="1"/>
  <c r="K63" i="7"/>
  <c r="O64" i="7"/>
  <c r="O67" i="7" s="1"/>
  <c r="K14" i="7"/>
  <c r="K62" i="7"/>
  <c r="O70" i="7"/>
  <c r="O71" i="7"/>
  <c r="O72" i="7" s="1"/>
  <c r="N14" i="7"/>
  <c r="O14" i="7" s="1"/>
  <c r="M63" i="7"/>
  <c r="O63" i="7" s="1"/>
  <c r="N62" i="7"/>
  <c r="O62" i="7" s="1"/>
  <c r="O73" i="7" l="1"/>
</calcChain>
</file>

<file path=xl/sharedStrings.xml><?xml version="1.0" encoding="utf-8"?>
<sst xmlns="http://schemas.openxmlformats.org/spreadsheetml/2006/main" count="162" uniqueCount="117">
  <si>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</si>
  <si>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</si>
  <si>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</si>
  <si>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</si>
  <si>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</si>
  <si>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</si>
  <si>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</si>
  <si>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</si>
  <si>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</si>
  <si>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</si>
  <si>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</si>
  <si>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</si>
  <si>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</si>
  <si>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</si>
  <si>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</si>
  <si>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</si>
  <si>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</si>
  <si>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</si>
  <si>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</si>
  <si>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</si>
  <si>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</si>
  <si>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</si>
  <si>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</si>
  <si>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</si>
  <si>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</si>
  <si>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</si>
  <si>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</si>
  <si>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</si>
  <si>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</si>
  <si>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</si>
  <si>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</si>
  <si>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</si>
  <si>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</si>
  <si>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</si>
  <si>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</si>
  <si>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</si>
  <si>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</si>
  <si>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</si>
  <si>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</si>
  <si>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</si>
  <si>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</si>
  <si>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</si>
  <si>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</si>
  <si>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</si>
  <si>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</si>
  <si>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</si>
  <si>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</si>
  <si>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</si>
  <si>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</si>
  <si>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</si>
  <si>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</si>
  <si>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</si>
  <si>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</si>
  <si>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</si>
  <si>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</si>
  <si>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</si>
  <si>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</si>
  <si>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</si>
  <si>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</si>
  <si>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</si>
  <si>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</si>
  <si>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</si>
  <si>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</si>
  <si>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</si>
  <si>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</si>
  <si>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</si>
  <si>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</si>
  <si>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</si>
  <si>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</si>
  <si>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</si>
  <si>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</si>
  <si>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</si>
  <si>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</si>
  <si>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</si>
  <si>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</si>
  <si>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</si>
  <si>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</si>
  <si>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</si>
  <si>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</si>
  <si>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</si>
  <si>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</si>
  <si>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Pipeta graduada 10ml clase A en vidrio soda-calcico, con graduación de intervalos 0,10 ml.</t>
  </si>
  <si>
    <t>Pipeta graduada 5ml clase A en vidrio soda - cálcico , con graduación de intervalos 0,05 ml.</t>
  </si>
  <si>
    <t>Pipeta graduada 1ml clase A en vidrio soda-cálcico, con graduación en intervalos 0.01 ml.</t>
  </si>
  <si>
    <t>Vaso de cristal de borosilicato Goldfisch para extractor de grasa, capacidad de 3.4 fl oz (paquete de 6)</t>
  </si>
  <si>
    <t>Tubo para digestion de vidrio de boro 3.3 . capacidad 300ml , medidas 35mm dia, int x largo 290mm , boca de 40mm dia, int.</t>
  </si>
  <si>
    <t>Crisol de porcelana sin tapa 35 x 28 mm, capacidad de resistencia hasta  o superior a 1200 grados centigrados </t>
  </si>
  <si>
    <t>Gotero de vidrio ambar de 30 ML, con gotero de vidrio  </t>
  </si>
  <si>
    <t>Frasco con tapa rosca azul ambar 100ml Vidrio borosilicato 3.3</t>
  </si>
  <si>
    <t>Frasco con tapa rosca azul ambar 250ml Vidrio borosilicato 3.3</t>
  </si>
  <si>
    <t>Frasco con tapa rosca azul ambar 500ml Vidrio borosilicato 3.3</t>
  </si>
  <si>
    <t>Frasco ambar de tapa azul fabricado en vidrio borosilicato de 3.3 con rosca, para reactivos, capacidad de 1000ml</t>
  </si>
  <si>
    <t>Tubo De Ensayo De Vidrio Corriente 16 X 150 mm, con capacidad de 20 ML</t>
  </si>
  <si>
    <t>Caja O Placa De Petri En Vidrio De 100x15 MM, con tapa, vidrio soda</t>
  </si>
  <si>
    <t>Gotero Vidrio ambar de 50 ML con Sello de seguridad , con gotero de vidrio</t>
  </si>
  <si>
    <t>Laminillas cubre objetos Dimensiones de cada laminilla 22 x 22 mm con grosor de 0.13-0.17 mm. Caja por 100 unidades</t>
  </si>
  <si>
    <t>Pipeta pasteur de Vidrio capacidad de 2ml punta larga, con logitud de 150 mm caja por 250 Unidades.</t>
  </si>
  <si>
    <t>Capsula En Porcelana Para Evaporacion 80mm Diametro , capacidad de volumen de 75 ML, con resistencia a temperaturas de hasta 1050 grados celsius.</t>
  </si>
  <si>
    <t>laminas porta objetos de laboratorio con dimensiones de (25.4 x 76.2 mm) y de grosor de 1.2mm caja  por  50 unidades.</t>
  </si>
  <si>
    <t>Portaobjetos con pozo concavos de 25 mm x 75 mm x 1 mm caja por 12 Unidades</t>
  </si>
  <si>
    <t>Gotero de Vidrio ambar de 10 ml Ambar , con gotero de vidrio caja x 20 unidades</t>
  </si>
  <si>
    <t>Embudo de filtracion de diametro de  50mm tallo corto vidrio borosilicato 3.3, angulo de 60 grados.</t>
  </si>
  <si>
    <t>Embudo de filtracion de diametro de 150mm tallo corto vidrio borosilicato 3.3, con angulo de 60 grados.</t>
  </si>
  <si>
    <t>Probeta de vidrio de 100ml con base plastica hexagonal resistente a reactivos</t>
  </si>
  <si>
    <t>Vaso de precipitado de 1000ml en vidrio borosilicato 3.3</t>
  </si>
  <si>
    <t>Gotero de vidrio ambar de 60ml, con gotero de vidrio</t>
  </si>
  <si>
    <t>Laminas Portaobjetos lamina de vidrio color transparente (75mm x 25mm) de grosor de 1.2 mm caja por  50unidades</t>
  </si>
  <si>
    <t>Vaso precipitados capacidad de 50 mL, en vidrio borosilicato 3.3.</t>
  </si>
  <si>
    <t>Camara de mac master de recuento con 2 campos, dimensiones minimas de 75 x 32 mm, distancia entre el fondo de la camara y el cubreobjetos de 1.5mm.</t>
  </si>
  <si>
    <t>Embudo de filtracion de 75mm tallo corto vidrio</t>
  </si>
  <si>
    <t>Pipeta o goteros de vidrio graduados escala 0.5-10 ml </t>
  </si>
  <si>
    <t>Paquete de lupa joyero con mago para experimentos de optica Diametro 60 mm 3,5 x</t>
  </si>
  <si>
    <t>CAMARA DE NEUBAUER o HEMOCITOME TRO para recuento de celular y/o esporas, con vidrio cristal y óptico medición de la cámara de 100mm y 0.0025mm.</t>
  </si>
  <si>
    <t>Láminas porta objetos 26x76mm. espesor +/- 1,00 1 a 1,2mm. borde esmer caja por 50 unidades.</t>
  </si>
  <si>
    <t>UNIDAD</t>
  </si>
  <si>
    <t>PAQUETE</t>
  </si>
  <si>
    <t>CAJA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</si>
</sst>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3" fillId="35" borderId="36" xfId="0" applyFont="1" applyFill="1" applyBorder="1" applyAlignment="1" applyProtection="1">
      <alignment horizontal="left" vertical="center" wrapText="1"/>
      <protection locked="0"/>
    </xf>
    <xf numFmtId="0" fontId="3" fillId="0" borderId="36" xfId="0" applyFont="1" applyBorder="1" applyAlignment="1" applyProtection="1">
      <alignment horizontal="center" vertical="center" wrapText="1"/>
      <protection hidden="1"/>
    </xf>
    <xf numFmtId="0" fontId="1" fillId="0" borderId="36" xfId="0" applyFont="1" applyBorder="1" applyAlignment="1" applyProtection="1">
      <alignment horizontal="center" vertical="center" wrapText="1"/>
      <protection hidden="1"/>
    </xf>
    <xf numFmtId="9" fontId="3" fillId="35" borderId="36" xfId="1" applyFont="1" applyFill="1" applyBorder="1" applyAlignment="1" applyProtection="1">
      <alignment horizontal="center" vertical="center"/>
      <protection locked="0"/>
    </xf>
    <xf numFmtId="43" fontId="3" fillId="0" borderId="36" xfId="3" applyFont="1" applyFill="1" applyBorder="1" applyAlignment="1" applyProtection="1">
      <alignment horizontal="center" vertical="center"/>
      <protection hidden="1"/>
    </xf>
    <xf numFmtId="43" fontId="3" fillId="0" borderId="40"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36" xfId="0" applyFont="1" applyBorder="1" applyAlignment="1" applyProtection="1">
      <alignment horizontal="left" vertical="center" wrapText="1"/>
      <protection hidden="1"/>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165" fontId="9" fillId="35" borderId="36" xfId="4" applyNumberFormat="1" applyFont="1" applyFill="1" applyBorder="1" applyAlignment="1" applyProtection="1">
      <alignment horizontal="center" vertical="center"/>
      <protection locked="0"/>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9"/>
  <sheetViews>
    <sheetView showGridLines="0" tabSelected="1" view="pageBreakPreview" zoomScale="80" zoomScaleNormal="70" zoomScaleSheetLayoutView="80" zoomScalePageLayoutView="55" workbookViewId="0">
      <selection activeCell="F14" sqref="F14"/>
    </sheetView>
  </sheetViews>
  <sheetFormatPr baseColWidth="10" defaultColWidth="11.44140625" defaultRowHeight="14.4" x14ac:dyDescent="0.3"/>
  <cols>
    <col min="1" max="1" width="10.44140625" style="2" customWidth="1"/>
    <col min="2" max="2" width="56.5546875" style="2" customWidth="1"/>
    <col min="3" max="3" width="23" style="2" customWidth="1"/>
    <col min="4" max="4" width="13.5546875" style="2" bestFit="1" customWidth="1"/>
    <col min="5" max="5" width="14" style="2" bestFit="1" customWidth="1"/>
    <col min="6" max="6" width="13.55468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107"/>
      <c r="B2" s="108" t="s">
        <v>0</v>
      </c>
      <c r="C2" s="108"/>
      <c r="D2" s="108"/>
      <c r="E2" s="108"/>
      <c r="F2" s="108"/>
      <c r="G2" s="108"/>
      <c r="H2" s="108"/>
      <c r="I2" s="108"/>
      <c r="J2" s="108"/>
      <c r="K2" s="108"/>
      <c r="L2" s="108"/>
      <c r="M2" s="108"/>
      <c r="N2" s="109" t="s">
        <v>80</v>
      </c>
      <c r="O2" s="109"/>
    </row>
    <row r="3" spans="1:15" ht="15.75" customHeight="1" x14ac:dyDescent="0.3">
      <c r="A3" s="107"/>
      <c r="B3" s="108" t="s">
        <v>2</v>
      </c>
      <c r="C3" s="108"/>
      <c r="D3" s="108"/>
      <c r="E3" s="108"/>
      <c r="F3" s="108"/>
      <c r="G3" s="108"/>
      <c r="H3" s="108"/>
      <c r="I3" s="108"/>
      <c r="J3" s="108"/>
      <c r="K3" s="108"/>
      <c r="L3" s="108"/>
      <c r="M3" s="108"/>
      <c r="N3" s="109" t="s">
        <v>77</v>
      </c>
      <c r="O3" s="109"/>
    </row>
    <row r="4" spans="1:15" ht="16.5" customHeight="1" x14ac:dyDescent="0.3">
      <c r="A4" s="107"/>
      <c r="B4" s="108" t="s">
        <v>3</v>
      </c>
      <c r="C4" s="108"/>
      <c r="D4" s="108"/>
      <c r="E4" s="108"/>
      <c r="F4" s="108"/>
      <c r="G4" s="108"/>
      <c r="H4" s="108"/>
      <c r="I4" s="108"/>
      <c r="J4" s="108"/>
      <c r="K4" s="108"/>
      <c r="L4" s="108"/>
      <c r="M4" s="108"/>
      <c r="N4" s="109" t="s">
        <v>79</v>
      </c>
      <c r="O4" s="109"/>
    </row>
    <row r="5" spans="1:15" ht="15" customHeight="1" x14ac:dyDescent="0.3">
      <c r="A5" s="107"/>
      <c r="B5" s="108"/>
      <c r="C5" s="108"/>
      <c r="D5" s="108"/>
      <c r="E5" s="108"/>
      <c r="F5" s="108"/>
      <c r="G5" s="108"/>
      <c r="H5" s="108"/>
      <c r="I5" s="108"/>
      <c r="J5" s="108"/>
      <c r="K5" s="108"/>
      <c r="L5" s="108"/>
      <c r="M5" s="108"/>
      <c r="N5" s="109" t="s">
        <v>4</v>
      </c>
      <c r="O5" s="109"/>
    </row>
    <row r="7" spans="1:15" x14ac:dyDescent="0.3">
      <c r="A7" s="5" t="s">
        <v>5</v>
      </c>
    </row>
    <row r="8" spans="1:15" ht="9.9" customHeight="1" x14ac:dyDescent="0.3">
      <c r="A8" s="6"/>
    </row>
    <row r="9" spans="1:15" ht="30" customHeight="1" x14ac:dyDescent="0.3">
      <c r="A9" s="93" t="s">
        <v>6</v>
      </c>
      <c r="B9" s="94"/>
      <c r="D9" s="99" t="s">
        <v>7</v>
      </c>
      <c r="E9" s="100"/>
      <c r="F9" s="89"/>
      <c r="G9" s="90"/>
      <c r="H9" s="90"/>
      <c r="I9" s="91"/>
      <c r="K9" s="99" t="s">
        <v>8</v>
      </c>
      <c r="L9" s="100"/>
      <c r="M9" s="105"/>
      <c r="N9" s="106"/>
    </row>
    <row r="10" spans="1:15" ht="8.25" customHeight="1" x14ac:dyDescent="0.3">
      <c r="A10" s="95"/>
      <c r="B10" s="96"/>
      <c r="C10" s="7"/>
      <c r="E10" s="8"/>
      <c r="F10" s="8"/>
      <c r="M10" s="8"/>
      <c r="N10" s="2"/>
    </row>
    <row r="11" spans="1:15" ht="30" customHeight="1" x14ac:dyDescent="0.3">
      <c r="A11" s="97"/>
      <c r="B11" s="98"/>
      <c r="D11" s="99" t="s">
        <v>9</v>
      </c>
      <c r="E11" s="100"/>
      <c r="F11" s="89"/>
      <c r="G11" s="90"/>
      <c r="H11" s="90"/>
      <c r="I11" s="91"/>
      <c r="K11" s="99" t="s">
        <v>10</v>
      </c>
      <c r="L11" s="100"/>
      <c r="M11" s="103"/>
      <c r="N11" s="104"/>
      <c r="O11" s="19"/>
    </row>
    <row r="12" spans="1:15" ht="9.9" customHeight="1" thickBot="1" x14ac:dyDescent="0.35">
      <c r="A12" s="18"/>
      <c r="B12" s="20"/>
      <c r="C12" s="16"/>
      <c r="D12" s="18"/>
      <c r="E12" s="20"/>
      <c r="F12" s="20"/>
      <c r="G12" s="20"/>
      <c r="H12" s="18"/>
      <c r="I12" s="21"/>
      <c r="J12" s="17"/>
      <c r="K12" s="17"/>
      <c r="L12" s="17"/>
      <c r="N12" s="22"/>
      <c r="O12" s="22"/>
    </row>
    <row r="13" spans="1:15" s="9" customFormat="1" ht="111.75" customHeight="1" x14ac:dyDescent="0.3">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51" customHeight="1" x14ac:dyDescent="0.25">
      <c r="A14" s="27">
        <v>1</v>
      </c>
      <c r="B14" s="136" t="s">
        <v>81</v>
      </c>
      <c r="C14" s="13"/>
      <c r="D14" s="137">
        <v>5</v>
      </c>
      <c r="E14" s="137" t="s">
        <v>114</v>
      </c>
      <c r="F14" s="66"/>
      <c r="G14" s="12"/>
      <c r="H14" s="1">
        <f>+ROUND(F14*G14,0)</f>
        <v>0</v>
      </c>
      <c r="I14" s="12"/>
      <c r="J14" s="1">
        <f t="shared" ref="J14:J63" si="0">ROUND(F14*I14,0)</f>
        <v>0</v>
      </c>
      <c r="K14" s="1">
        <f t="shared" ref="K14:K63" si="1">ROUND(F14+H14+J14,0)</f>
        <v>0</v>
      </c>
      <c r="L14" s="1">
        <f t="shared" ref="L14:L63" si="2">ROUND(F14*D14,0)</f>
        <v>0</v>
      </c>
      <c r="M14" s="1">
        <f t="shared" ref="M14:M63" si="3">ROUND(L14*G14,0)</f>
        <v>0</v>
      </c>
      <c r="N14" s="1">
        <f t="shared" ref="N14:N63" si="4">ROUND(L14*I14,0)</f>
        <v>0</v>
      </c>
      <c r="O14" s="28">
        <f t="shared" ref="O14:O63" si="5">ROUND(L14+N14+M14,0)</f>
        <v>0</v>
      </c>
    </row>
    <row r="15" spans="1:15" s="9" customFormat="1" ht="51" customHeight="1" x14ac:dyDescent="0.25">
      <c r="A15" s="27">
        <v>2</v>
      </c>
      <c r="B15" s="136" t="s">
        <v>82</v>
      </c>
      <c r="C15" s="13"/>
      <c r="D15" s="137">
        <v>5</v>
      </c>
      <c r="E15" s="137" t="s">
        <v>114</v>
      </c>
      <c r="F15" s="66"/>
      <c r="G15" s="12"/>
      <c r="H15" s="1">
        <f t="shared" ref="H15:H61" si="6">+ROUND(F15*G15,0)</f>
        <v>0</v>
      </c>
      <c r="I15" s="12"/>
      <c r="J15" s="1">
        <f t="shared" ref="J15:J61" si="7">ROUND(F15*I15,0)</f>
        <v>0</v>
      </c>
      <c r="K15" s="1">
        <f t="shared" ref="K15:K61" si="8">ROUND(F15+H15+J15,0)</f>
        <v>0</v>
      </c>
      <c r="L15" s="1">
        <f t="shared" ref="L15:L61" si="9">ROUND(F15*D15,0)</f>
        <v>0</v>
      </c>
      <c r="M15" s="1">
        <f t="shared" ref="M15:M61" si="10">ROUND(L15*G15,0)</f>
        <v>0</v>
      </c>
      <c r="N15" s="1">
        <f t="shared" ref="N15:N61" si="11">ROUND(L15*I15,0)</f>
        <v>0</v>
      </c>
      <c r="O15" s="28">
        <f t="shared" ref="O15:O61" si="12">ROUND(L15+N15+M15,0)</f>
        <v>0</v>
      </c>
    </row>
    <row r="16" spans="1:15" s="9" customFormat="1" ht="51" customHeight="1" x14ac:dyDescent="0.25">
      <c r="A16" s="27">
        <v>3</v>
      </c>
      <c r="B16" s="136" t="s">
        <v>83</v>
      </c>
      <c r="C16" s="13"/>
      <c r="D16" s="137">
        <v>5</v>
      </c>
      <c r="E16" s="137" t="s">
        <v>114</v>
      </c>
      <c r="F16" s="66"/>
      <c r="G16" s="12"/>
      <c r="H16" s="1">
        <f t="shared" ref="H16:H55" si="13">+ROUND(F16*G16,0)</f>
        <v>0</v>
      </c>
      <c r="I16" s="12"/>
      <c r="J16" s="1">
        <f t="shared" ref="J16:J55" si="14">ROUND(F16*I16,0)</f>
        <v>0</v>
      </c>
      <c r="K16" s="1">
        <f t="shared" ref="K16:K55" si="15">ROUND(F16+H16+J16,0)</f>
        <v>0</v>
      </c>
      <c r="L16" s="1">
        <f t="shared" ref="L16:L55" si="16">ROUND(F16*D16,0)</f>
        <v>0</v>
      </c>
      <c r="M16" s="1">
        <f t="shared" ref="M16:M55" si="17">ROUND(L16*G16,0)</f>
        <v>0</v>
      </c>
      <c r="N16" s="1">
        <f t="shared" ref="N16:N55" si="18">ROUND(L16*I16,0)</f>
        <v>0</v>
      </c>
      <c r="O16" s="28">
        <f t="shared" ref="O16:O55" si="19">ROUND(L16+N16+M16,0)</f>
        <v>0</v>
      </c>
    </row>
    <row r="17" spans="1:15" s="9" customFormat="1" ht="51" customHeight="1" x14ac:dyDescent="0.25">
      <c r="A17" s="27">
        <v>4</v>
      </c>
      <c r="B17" s="136" t="s">
        <v>84</v>
      </c>
      <c r="C17" s="13"/>
      <c r="D17" s="137">
        <v>1</v>
      </c>
      <c r="E17" s="137" t="s">
        <v>115</v>
      </c>
      <c r="F17" s="66"/>
      <c r="G17" s="12"/>
      <c r="H17" s="1">
        <f t="shared" si="13"/>
        <v>0</v>
      </c>
      <c r="I17" s="12"/>
      <c r="J17" s="1">
        <f t="shared" si="14"/>
        <v>0</v>
      </c>
      <c r="K17" s="1">
        <f t="shared" si="15"/>
        <v>0</v>
      </c>
      <c r="L17" s="1">
        <f t="shared" si="16"/>
        <v>0</v>
      </c>
      <c r="M17" s="1">
        <f t="shared" si="17"/>
        <v>0</v>
      </c>
      <c r="N17" s="1">
        <f t="shared" si="18"/>
        <v>0</v>
      </c>
      <c r="O17" s="28">
        <f t="shared" si="19"/>
        <v>0</v>
      </c>
    </row>
    <row r="18" spans="1:15" s="9" customFormat="1" ht="51" customHeight="1" x14ac:dyDescent="0.25">
      <c r="A18" s="27">
        <v>5</v>
      </c>
      <c r="B18" s="136" t="s">
        <v>85</v>
      </c>
      <c r="C18" s="13"/>
      <c r="D18" s="137">
        <v>5</v>
      </c>
      <c r="E18" s="137" t="s">
        <v>114</v>
      </c>
      <c r="F18" s="66"/>
      <c r="G18" s="12"/>
      <c r="H18" s="1">
        <f t="shared" si="13"/>
        <v>0</v>
      </c>
      <c r="I18" s="12"/>
      <c r="J18" s="1">
        <f t="shared" si="14"/>
        <v>0</v>
      </c>
      <c r="K18" s="1">
        <f t="shared" si="15"/>
        <v>0</v>
      </c>
      <c r="L18" s="1">
        <f t="shared" si="16"/>
        <v>0</v>
      </c>
      <c r="M18" s="1">
        <f t="shared" si="17"/>
        <v>0</v>
      </c>
      <c r="N18" s="1">
        <f t="shared" si="18"/>
        <v>0</v>
      </c>
      <c r="O18" s="28">
        <f t="shared" si="19"/>
        <v>0</v>
      </c>
    </row>
    <row r="19" spans="1:15" s="9" customFormat="1" ht="51" customHeight="1" x14ac:dyDescent="0.25">
      <c r="A19" s="27">
        <v>6</v>
      </c>
      <c r="B19" s="136" t="s">
        <v>86</v>
      </c>
      <c r="C19" s="13"/>
      <c r="D19" s="137">
        <v>30</v>
      </c>
      <c r="E19" s="137" t="s">
        <v>114</v>
      </c>
      <c r="F19" s="66"/>
      <c r="G19" s="12"/>
      <c r="H19" s="1">
        <f t="shared" si="13"/>
        <v>0</v>
      </c>
      <c r="I19" s="12"/>
      <c r="J19" s="1">
        <f t="shared" si="14"/>
        <v>0</v>
      </c>
      <c r="K19" s="1">
        <f t="shared" si="15"/>
        <v>0</v>
      </c>
      <c r="L19" s="1">
        <f t="shared" si="16"/>
        <v>0</v>
      </c>
      <c r="M19" s="1">
        <f t="shared" si="17"/>
        <v>0</v>
      </c>
      <c r="N19" s="1">
        <f t="shared" si="18"/>
        <v>0</v>
      </c>
      <c r="O19" s="28">
        <f t="shared" si="19"/>
        <v>0</v>
      </c>
    </row>
    <row r="20" spans="1:15" s="9" customFormat="1" ht="51" customHeight="1" x14ac:dyDescent="0.25">
      <c r="A20" s="27">
        <v>7</v>
      </c>
      <c r="B20" s="136" t="s">
        <v>87</v>
      </c>
      <c r="C20" s="13"/>
      <c r="D20" s="137">
        <v>30</v>
      </c>
      <c r="E20" s="137" t="s">
        <v>114</v>
      </c>
      <c r="F20" s="66"/>
      <c r="G20" s="12"/>
      <c r="H20" s="1">
        <f t="shared" si="13"/>
        <v>0</v>
      </c>
      <c r="I20" s="12"/>
      <c r="J20" s="1">
        <f t="shared" si="14"/>
        <v>0</v>
      </c>
      <c r="K20" s="1">
        <f t="shared" si="15"/>
        <v>0</v>
      </c>
      <c r="L20" s="1">
        <f t="shared" si="16"/>
        <v>0</v>
      </c>
      <c r="M20" s="1">
        <f t="shared" si="17"/>
        <v>0</v>
      </c>
      <c r="N20" s="1">
        <f t="shared" si="18"/>
        <v>0</v>
      </c>
      <c r="O20" s="28">
        <f t="shared" si="19"/>
        <v>0</v>
      </c>
    </row>
    <row r="21" spans="1:15" s="9" customFormat="1" ht="51" customHeight="1" x14ac:dyDescent="0.25">
      <c r="A21" s="27">
        <v>8</v>
      </c>
      <c r="B21" s="136" t="s">
        <v>88</v>
      </c>
      <c r="C21" s="13"/>
      <c r="D21" s="137">
        <v>5</v>
      </c>
      <c r="E21" s="137" t="s">
        <v>114</v>
      </c>
      <c r="F21" s="66"/>
      <c r="G21" s="12"/>
      <c r="H21" s="1">
        <f t="shared" si="13"/>
        <v>0</v>
      </c>
      <c r="I21" s="12"/>
      <c r="J21" s="1">
        <f t="shared" si="14"/>
        <v>0</v>
      </c>
      <c r="K21" s="1">
        <f t="shared" si="15"/>
        <v>0</v>
      </c>
      <c r="L21" s="1">
        <f t="shared" si="16"/>
        <v>0</v>
      </c>
      <c r="M21" s="1">
        <f t="shared" si="17"/>
        <v>0</v>
      </c>
      <c r="N21" s="1">
        <f t="shared" si="18"/>
        <v>0</v>
      </c>
      <c r="O21" s="28">
        <f t="shared" si="19"/>
        <v>0</v>
      </c>
    </row>
    <row r="22" spans="1:15" s="9" customFormat="1" ht="51" customHeight="1" x14ac:dyDescent="0.25">
      <c r="A22" s="27">
        <v>9</v>
      </c>
      <c r="B22" s="136" t="s">
        <v>89</v>
      </c>
      <c r="C22" s="13"/>
      <c r="D22" s="137">
        <v>5</v>
      </c>
      <c r="E22" s="137" t="s">
        <v>114</v>
      </c>
      <c r="F22" s="66"/>
      <c r="G22" s="12"/>
      <c r="H22" s="1">
        <f t="shared" si="13"/>
        <v>0</v>
      </c>
      <c r="I22" s="12"/>
      <c r="J22" s="1">
        <f t="shared" si="14"/>
        <v>0</v>
      </c>
      <c r="K22" s="1">
        <f t="shared" si="15"/>
        <v>0</v>
      </c>
      <c r="L22" s="1">
        <f t="shared" si="16"/>
        <v>0</v>
      </c>
      <c r="M22" s="1">
        <f t="shared" si="17"/>
        <v>0</v>
      </c>
      <c r="N22" s="1">
        <f t="shared" si="18"/>
        <v>0</v>
      </c>
      <c r="O22" s="28">
        <f t="shared" si="19"/>
        <v>0</v>
      </c>
    </row>
    <row r="23" spans="1:15" s="9" customFormat="1" ht="51" customHeight="1" x14ac:dyDescent="0.25">
      <c r="A23" s="27">
        <v>10</v>
      </c>
      <c r="B23" s="136" t="s">
        <v>90</v>
      </c>
      <c r="C23" s="13"/>
      <c r="D23" s="137">
        <v>5</v>
      </c>
      <c r="E23" s="137" t="s">
        <v>114</v>
      </c>
      <c r="F23" s="66"/>
      <c r="G23" s="12"/>
      <c r="H23" s="1">
        <f t="shared" si="13"/>
        <v>0</v>
      </c>
      <c r="I23" s="12"/>
      <c r="J23" s="1">
        <f t="shared" si="14"/>
        <v>0</v>
      </c>
      <c r="K23" s="1">
        <f t="shared" si="15"/>
        <v>0</v>
      </c>
      <c r="L23" s="1">
        <f t="shared" si="16"/>
        <v>0</v>
      </c>
      <c r="M23" s="1">
        <f t="shared" si="17"/>
        <v>0</v>
      </c>
      <c r="N23" s="1">
        <f t="shared" si="18"/>
        <v>0</v>
      </c>
      <c r="O23" s="28">
        <f t="shared" si="19"/>
        <v>0</v>
      </c>
    </row>
    <row r="24" spans="1:15" s="9" customFormat="1" ht="51" customHeight="1" x14ac:dyDescent="0.25">
      <c r="A24" s="27">
        <v>11</v>
      </c>
      <c r="B24" s="136" t="s">
        <v>91</v>
      </c>
      <c r="C24" s="13"/>
      <c r="D24" s="137">
        <v>5</v>
      </c>
      <c r="E24" s="137" t="s">
        <v>114</v>
      </c>
      <c r="F24" s="66"/>
      <c r="G24" s="12"/>
      <c r="H24" s="1">
        <f t="shared" si="13"/>
        <v>0</v>
      </c>
      <c r="I24" s="12"/>
      <c r="J24" s="1">
        <f t="shared" si="14"/>
        <v>0</v>
      </c>
      <c r="K24" s="1">
        <f t="shared" si="15"/>
        <v>0</v>
      </c>
      <c r="L24" s="1">
        <f t="shared" si="16"/>
        <v>0</v>
      </c>
      <c r="M24" s="1">
        <f t="shared" si="17"/>
        <v>0</v>
      </c>
      <c r="N24" s="1">
        <f t="shared" si="18"/>
        <v>0</v>
      </c>
      <c r="O24" s="28">
        <f t="shared" si="19"/>
        <v>0</v>
      </c>
    </row>
    <row r="25" spans="1:15" s="9" customFormat="1" ht="51" customHeight="1" x14ac:dyDescent="0.25">
      <c r="A25" s="27">
        <v>12</v>
      </c>
      <c r="B25" s="136" t="s">
        <v>92</v>
      </c>
      <c r="C25" s="13"/>
      <c r="D25" s="137">
        <v>200</v>
      </c>
      <c r="E25" s="137" t="s">
        <v>114</v>
      </c>
      <c r="F25" s="66"/>
      <c r="G25" s="12"/>
      <c r="H25" s="1">
        <f t="shared" si="13"/>
        <v>0</v>
      </c>
      <c r="I25" s="12"/>
      <c r="J25" s="1">
        <f t="shared" si="14"/>
        <v>0</v>
      </c>
      <c r="K25" s="1">
        <f t="shared" si="15"/>
        <v>0</v>
      </c>
      <c r="L25" s="1">
        <f t="shared" si="16"/>
        <v>0</v>
      </c>
      <c r="M25" s="1">
        <f t="shared" si="17"/>
        <v>0</v>
      </c>
      <c r="N25" s="1">
        <f t="shared" si="18"/>
        <v>0</v>
      </c>
      <c r="O25" s="28">
        <f t="shared" si="19"/>
        <v>0</v>
      </c>
    </row>
    <row r="26" spans="1:15" s="9" customFormat="1" ht="51" customHeight="1" x14ac:dyDescent="0.25">
      <c r="A26" s="27">
        <v>13</v>
      </c>
      <c r="B26" s="136" t="s">
        <v>93</v>
      </c>
      <c r="C26" s="13"/>
      <c r="D26" s="137">
        <v>200</v>
      </c>
      <c r="E26" s="137" t="s">
        <v>114</v>
      </c>
      <c r="F26" s="66"/>
      <c r="G26" s="12"/>
      <c r="H26" s="1">
        <f t="shared" si="13"/>
        <v>0</v>
      </c>
      <c r="I26" s="12"/>
      <c r="J26" s="1">
        <f t="shared" si="14"/>
        <v>0</v>
      </c>
      <c r="K26" s="1">
        <f t="shared" si="15"/>
        <v>0</v>
      </c>
      <c r="L26" s="1">
        <f t="shared" si="16"/>
        <v>0</v>
      </c>
      <c r="M26" s="1">
        <f t="shared" si="17"/>
        <v>0</v>
      </c>
      <c r="N26" s="1">
        <f t="shared" si="18"/>
        <v>0</v>
      </c>
      <c r="O26" s="28">
        <f t="shared" si="19"/>
        <v>0</v>
      </c>
    </row>
    <row r="27" spans="1:15" s="9" customFormat="1" ht="51" customHeight="1" x14ac:dyDescent="0.25">
      <c r="A27" s="27">
        <v>14</v>
      </c>
      <c r="B27" s="136" t="s">
        <v>94</v>
      </c>
      <c r="C27" s="13"/>
      <c r="D27" s="137">
        <v>30</v>
      </c>
      <c r="E27" s="137" t="s">
        <v>114</v>
      </c>
      <c r="F27" s="66"/>
      <c r="G27" s="12"/>
      <c r="H27" s="1">
        <f t="shared" si="13"/>
        <v>0</v>
      </c>
      <c r="I27" s="12"/>
      <c r="J27" s="1">
        <f t="shared" si="14"/>
        <v>0</v>
      </c>
      <c r="K27" s="1">
        <f t="shared" si="15"/>
        <v>0</v>
      </c>
      <c r="L27" s="1">
        <f t="shared" si="16"/>
        <v>0</v>
      </c>
      <c r="M27" s="1">
        <f t="shared" si="17"/>
        <v>0</v>
      </c>
      <c r="N27" s="1">
        <f t="shared" si="18"/>
        <v>0</v>
      </c>
      <c r="O27" s="28">
        <f t="shared" si="19"/>
        <v>0</v>
      </c>
    </row>
    <row r="28" spans="1:15" s="9" customFormat="1" ht="51" customHeight="1" x14ac:dyDescent="0.25">
      <c r="A28" s="27">
        <v>15</v>
      </c>
      <c r="B28" s="136" t="s">
        <v>95</v>
      </c>
      <c r="C28" s="13"/>
      <c r="D28" s="137">
        <v>53</v>
      </c>
      <c r="E28" s="137" t="s">
        <v>116</v>
      </c>
      <c r="F28" s="66"/>
      <c r="G28" s="12"/>
      <c r="H28" s="1">
        <f t="shared" si="13"/>
        <v>0</v>
      </c>
      <c r="I28" s="12"/>
      <c r="J28" s="1">
        <f t="shared" si="14"/>
        <v>0</v>
      </c>
      <c r="K28" s="1">
        <f t="shared" si="15"/>
        <v>0</v>
      </c>
      <c r="L28" s="1">
        <f t="shared" si="16"/>
        <v>0</v>
      </c>
      <c r="M28" s="1">
        <f t="shared" si="17"/>
        <v>0</v>
      </c>
      <c r="N28" s="1">
        <f t="shared" si="18"/>
        <v>0</v>
      </c>
      <c r="O28" s="28">
        <f t="shared" si="19"/>
        <v>0</v>
      </c>
    </row>
    <row r="29" spans="1:15" s="9" customFormat="1" ht="51" customHeight="1" x14ac:dyDescent="0.25">
      <c r="A29" s="27">
        <v>16</v>
      </c>
      <c r="B29" s="136" t="s">
        <v>96</v>
      </c>
      <c r="C29" s="13"/>
      <c r="D29" s="137">
        <v>2</v>
      </c>
      <c r="E29" s="137" t="s">
        <v>116</v>
      </c>
      <c r="F29" s="66"/>
      <c r="G29" s="12"/>
      <c r="H29" s="1">
        <f t="shared" si="13"/>
        <v>0</v>
      </c>
      <c r="I29" s="12"/>
      <c r="J29" s="1">
        <f t="shared" si="14"/>
        <v>0</v>
      </c>
      <c r="K29" s="1">
        <f t="shared" si="15"/>
        <v>0</v>
      </c>
      <c r="L29" s="1">
        <f t="shared" si="16"/>
        <v>0</v>
      </c>
      <c r="M29" s="1">
        <f t="shared" si="17"/>
        <v>0</v>
      </c>
      <c r="N29" s="1">
        <f t="shared" si="18"/>
        <v>0</v>
      </c>
      <c r="O29" s="28">
        <f t="shared" si="19"/>
        <v>0</v>
      </c>
    </row>
    <row r="30" spans="1:15" s="9" customFormat="1" ht="51" customHeight="1" x14ac:dyDescent="0.25">
      <c r="A30" s="27">
        <v>17</v>
      </c>
      <c r="B30" s="136" t="s">
        <v>97</v>
      </c>
      <c r="C30" s="13"/>
      <c r="D30" s="137">
        <v>10</v>
      </c>
      <c r="E30" s="137" t="s">
        <v>114</v>
      </c>
      <c r="F30" s="66"/>
      <c r="G30" s="12"/>
      <c r="H30" s="1">
        <f t="shared" si="13"/>
        <v>0</v>
      </c>
      <c r="I30" s="12"/>
      <c r="J30" s="1">
        <f t="shared" si="14"/>
        <v>0</v>
      </c>
      <c r="K30" s="1">
        <f t="shared" si="15"/>
        <v>0</v>
      </c>
      <c r="L30" s="1">
        <f t="shared" si="16"/>
        <v>0</v>
      </c>
      <c r="M30" s="1">
        <f t="shared" si="17"/>
        <v>0</v>
      </c>
      <c r="N30" s="1">
        <f t="shared" si="18"/>
        <v>0</v>
      </c>
      <c r="O30" s="28">
        <f t="shared" si="19"/>
        <v>0</v>
      </c>
    </row>
    <row r="31" spans="1:15" s="9" customFormat="1" ht="51" customHeight="1" x14ac:dyDescent="0.25">
      <c r="A31" s="27">
        <v>18</v>
      </c>
      <c r="B31" s="136" t="s">
        <v>98</v>
      </c>
      <c r="C31" s="13"/>
      <c r="D31" s="137">
        <v>18</v>
      </c>
      <c r="E31" s="137" t="s">
        <v>116</v>
      </c>
      <c r="F31" s="66"/>
      <c r="G31" s="12"/>
      <c r="H31" s="1">
        <f t="shared" si="13"/>
        <v>0</v>
      </c>
      <c r="I31" s="12"/>
      <c r="J31" s="1">
        <f t="shared" si="14"/>
        <v>0</v>
      </c>
      <c r="K31" s="1">
        <f t="shared" si="15"/>
        <v>0</v>
      </c>
      <c r="L31" s="1">
        <f t="shared" si="16"/>
        <v>0</v>
      </c>
      <c r="M31" s="1">
        <f t="shared" si="17"/>
        <v>0</v>
      </c>
      <c r="N31" s="1">
        <f t="shared" si="18"/>
        <v>0</v>
      </c>
      <c r="O31" s="28">
        <f t="shared" si="19"/>
        <v>0</v>
      </c>
    </row>
    <row r="32" spans="1:15" s="9" customFormat="1" ht="51" customHeight="1" x14ac:dyDescent="0.25">
      <c r="A32" s="27">
        <v>19</v>
      </c>
      <c r="B32" s="136" t="s">
        <v>99</v>
      </c>
      <c r="C32" s="13"/>
      <c r="D32" s="137">
        <v>2</v>
      </c>
      <c r="E32" s="137" t="s">
        <v>116</v>
      </c>
      <c r="F32" s="66"/>
      <c r="G32" s="12"/>
      <c r="H32" s="1">
        <f t="shared" si="13"/>
        <v>0</v>
      </c>
      <c r="I32" s="12"/>
      <c r="J32" s="1">
        <f t="shared" si="14"/>
        <v>0</v>
      </c>
      <c r="K32" s="1">
        <f t="shared" si="15"/>
        <v>0</v>
      </c>
      <c r="L32" s="1">
        <f t="shared" si="16"/>
        <v>0</v>
      </c>
      <c r="M32" s="1">
        <f t="shared" si="17"/>
        <v>0</v>
      </c>
      <c r="N32" s="1">
        <f t="shared" si="18"/>
        <v>0</v>
      </c>
      <c r="O32" s="28">
        <f t="shared" si="19"/>
        <v>0</v>
      </c>
    </row>
    <row r="33" spans="1:15" s="9" customFormat="1" ht="51" customHeight="1" x14ac:dyDescent="0.25">
      <c r="A33" s="27">
        <v>20</v>
      </c>
      <c r="B33" s="136" t="s">
        <v>100</v>
      </c>
      <c r="C33" s="13"/>
      <c r="D33" s="137">
        <v>2</v>
      </c>
      <c r="E33" s="137" t="s">
        <v>116</v>
      </c>
      <c r="F33" s="66"/>
      <c r="G33" s="12"/>
      <c r="H33" s="1">
        <f t="shared" si="13"/>
        <v>0</v>
      </c>
      <c r="I33" s="12"/>
      <c r="J33" s="1">
        <f t="shared" si="14"/>
        <v>0</v>
      </c>
      <c r="K33" s="1">
        <f t="shared" si="15"/>
        <v>0</v>
      </c>
      <c r="L33" s="1">
        <f t="shared" si="16"/>
        <v>0</v>
      </c>
      <c r="M33" s="1">
        <f t="shared" si="17"/>
        <v>0</v>
      </c>
      <c r="N33" s="1">
        <f t="shared" si="18"/>
        <v>0</v>
      </c>
      <c r="O33" s="28">
        <f t="shared" si="19"/>
        <v>0</v>
      </c>
    </row>
    <row r="34" spans="1:15" s="9" customFormat="1" ht="51" customHeight="1" x14ac:dyDescent="0.25">
      <c r="A34" s="27">
        <v>21</v>
      </c>
      <c r="B34" s="136" t="s">
        <v>101</v>
      </c>
      <c r="C34" s="13"/>
      <c r="D34" s="137">
        <v>10</v>
      </c>
      <c r="E34" s="137" t="s">
        <v>114</v>
      </c>
      <c r="F34" s="66"/>
      <c r="G34" s="12"/>
      <c r="H34" s="1">
        <f t="shared" si="13"/>
        <v>0</v>
      </c>
      <c r="I34" s="12"/>
      <c r="J34" s="1">
        <f t="shared" si="14"/>
        <v>0</v>
      </c>
      <c r="K34" s="1">
        <f t="shared" si="15"/>
        <v>0</v>
      </c>
      <c r="L34" s="1">
        <f t="shared" si="16"/>
        <v>0</v>
      </c>
      <c r="M34" s="1">
        <f t="shared" si="17"/>
        <v>0</v>
      </c>
      <c r="N34" s="1">
        <f t="shared" si="18"/>
        <v>0</v>
      </c>
      <c r="O34" s="28">
        <f t="shared" si="19"/>
        <v>0</v>
      </c>
    </row>
    <row r="35" spans="1:15" s="9" customFormat="1" ht="51" customHeight="1" x14ac:dyDescent="0.25">
      <c r="A35" s="27">
        <v>22</v>
      </c>
      <c r="B35" s="136" t="s">
        <v>102</v>
      </c>
      <c r="C35" s="13"/>
      <c r="D35" s="137">
        <v>10</v>
      </c>
      <c r="E35" s="137" t="s">
        <v>114</v>
      </c>
      <c r="F35" s="66"/>
      <c r="G35" s="12"/>
      <c r="H35" s="1">
        <f t="shared" si="13"/>
        <v>0</v>
      </c>
      <c r="I35" s="12"/>
      <c r="J35" s="1">
        <f t="shared" si="14"/>
        <v>0</v>
      </c>
      <c r="K35" s="1">
        <f t="shared" si="15"/>
        <v>0</v>
      </c>
      <c r="L35" s="1">
        <f t="shared" si="16"/>
        <v>0</v>
      </c>
      <c r="M35" s="1">
        <f t="shared" si="17"/>
        <v>0</v>
      </c>
      <c r="N35" s="1">
        <f t="shared" si="18"/>
        <v>0</v>
      </c>
      <c r="O35" s="28">
        <f t="shared" si="19"/>
        <v>0</v>
      </c>
    </row>
    <row r="36" spans="1:15" s="9" customFormat="1" ht="51" customHeight="1" x14ac:dyDescent="0.25">
      <c r="A36" s="27">
        <v>23</v>
      </c>
      <c r="B36" s="136" t="s">
        <v>103</v>
      </c>
      <c r="C36" s="13"/>
      <c r="D36" s="137">
        <v>20</v>
      </c>
      <c r="E36" s="137" t="s">
        <v>114</v>
      </c>
      <c r="F36" s="66"/>
      <c r="G36" s="12"/>
      <c r="H36" s="1">
        <f t="shared" si="13"/>
        <v>0</v>
      </c>
      <c r="I36" s="12"/>
      <c r="J36" s="1">
        <f t="shared" si="14"/>
        <v>0</v>
      </c>
      <c r="K36" s="1">
        <f t="shared" si="15"/>
        <v>0</v>
      </c>
      <c r="L36" s="1">
        <f t="shared" si="16"/>
        <v>0</v>
      </c>
      <c r="M36" s="1">
        <f t="shared" si="17"/>
        <v>0</v>
      </c>
      <c r="N36" s="1">
        <f t="shared" si="18"/>
        <v>0</v>
      </c>
      <c r="O36" s="28">
        <f t="shared" si="19"/>
        <v>0</v>
      </c>
    </row>
    <row r="37" spans="1:15" s="9" customFormat="1" ht="51" customHeight="1" x14ac:dyDescent="0.25">
      <c r="A37" s="27">
        <v>24</v>
      </c>
      <c r="B37" s="136" t="s">
        <v>104</v>
      </c>
      <c r="C37" s="13"/>
      <c r="D37" s="137">
        <v>10</v>
      </c>
      <c r="E37" s="137" t="s">
        <v>114</v>
      </c>
      <c r="F37" s="66"/>
      <c r="G37" s="12"/>
      <c r="H37" s="1">
        <f t="shared" si="13"/>
        <v>0</v>
      </c>
      <c r="I37" s="12"/>
      <c r="J37" s="1">
        <f t="shared" si="14"/>
        <v>0</v>
      </c>
      <c r="K37" s="1">
        <f t="shared" si="15"/>
        <v>0</v>
      </c>
      <c r="L37" s="1">
        <f t="shared" si="16"/>
        <v>0</v>
      </c>
      <c r="M37" s="1">
        <f t="shared" si="17"/>
        <v>0</v>
      </c>
      <c r="N37" s="1">
        <f t="shared" si="18"/>
        <v>0</v>
      </c>
      <c r="O37" s="28">
        <f t="shared" si="19"/>
        <v>0</v>
      </c>
    </row>
    <row r="38" spans="1:15" s="9" customFormat="1" ht="51" customHeight="1" x14ac:dyDescent="0.25">
      <c r="A38" s="27">
        <v>25</v>
      </c>
      <c r="B38" s="136" t="s">
        <v>105</v>
      </c>
      <c r="C38" s="13"/>
      <c r="D38" s="137">
        <v>25</v>
      </c>
      <c r="E38" s="137" t="s">
        <v>114</v>
      </c>
      <c r="F38" s="66"/>
      <c r="G38" s="12"/>
      <c r="H38" s="1">
        <f t="shared" si="13"/>
        <v>0</v>
      </c>
      <c r="I38" s="12"/>
      <c r="J38" s="1">
        <f t="shared" si="14"/>
        <v>0</v>
      </c>
      <c r="K38" s="1">
        <f t="shared" si="15"/>
        <v>0</v>
      </c>
      <c r="L38" s="1">
        <f t="shared" si="16"/>
        <v>0</v>
      </c>
      <c r="M38" s="1">
        <f t="shared" si="17"/>
        <v>0</v>
      </c>
      <c r="N38" s="1">
        <f t="shared" si="18"/>
        <v>0</v>
      </c>
      <c r="O38" s="28">
        <f t="shared" si="19"/>
        <v>0</v>
      </c>
    </row>
    <row r="39" spans="1:15" s="9" customFormat="1" ht="51" customHeight="1" x14ac:dyDescent="0.25">
      <c r="A39" s="27">
        <v>26</v>
      </c>
      <c r="B39" s="136" t="s">
        <v>106</v>
      </c>
      <c r="C39" s="13"/>
      <c r="D39" s="137">
        <v>2</v>
      </c>
      <c r="E39" s="137" t="s">
        <v>116</v>
      </c>
      <c r="F39" s="66"/>
      <c r="G39" s="12"/>
      <c r="H39" s="1">
        <f t="shared" si="13"/>
        <v>0</v>
      </c>
      <c r="I39" s="12"/>
      <c r="J39" s="1">
        <f t="shared" si="14"/>
        <v>0</v>
      </c>
      <c r="K39" s="1">
        <f t="shared" si="15"/>
        <v>0</v>
      </c>
      <c r="L39" s="1">
        <f t="shared" si="16"/>
        <v>0</v>
      </c>
      <c r="M39" s="1">
        <f t="shared" si="17"/>
        <v>0</v>
      </c>
      <c r="N39" s="1">
        <f t="shared" si="18"/>
        <v>0</v>
      </c>
      <c r="O39" s="28">
        <f t="shared" si="19"/>
        <v>0</v>
      </c>
    </row>
    <row r="40" spans="1:15" s="9" customFormat="1" ht="51" customHeight="1" x14ac:dyDescent="0.25">
      <c r="A40" s="27">
        <v>27</v>
      </c>
      <c r="B40" s="136" t="s">
        <v>107</v>
      </c>
      <c r="C40" s="13"/>
      <c r="D40" s="137">
        <v>8</v>
      </c>
      <c r="E40" s="137" t="s">
        <v>114</v>
      </c>
      <c r="F40" s="66"/>
      <c r="G40" s="12"/>
      <c r="H40" s="1">
        <f t="shared" si="13"/>
        <v>0</v>
      </c>
      <c r="I40" s="12"/>
      <c r="J40" s="1">
        <f t="shared" si="14"/>
        <v>0</v>
      </c>
      <c r="K40" s="1">
        <f t="shared" si="15"/>
        <v>0</v>
      </c>
      <c r="L40" s="1">
        <f t="shared" si="16"/>
        <v>0</v>
      </c>
      <c r="M40" s="1">
        <f t="shared" si="17"/>
        <v>0</v>
      </c>
      <c r="N40" s="1">
        <f t="shared" si="18"/>
        <v>0</v>
      </c>
      <c r="O40" s="28">
        <f t="shared" si="19"/>
        <v>0</v>
      </c>
    </row>
    <row r="41" spans="1:15" s="9" customFormat="1" ht="51" customHeight="1" x14ac:dyDescent="0.25">
      <c r="A41" s="27">
        <v>28</v>
      </c>
      <c r="B41" s="136" t="s">
        <v>108</v>
      </c>
      <c r="C41" s="13"/>
      <c r="D41" s="137">
        <v>2</v>
      </c>
      <c r="E41" s="137" t="s">
        <v>114</v>
      </c>
      <c r="F41" s="66"/>
      <c r="G41" s="12"/>
      <c r="H41" s="1">
        <f t="shared" si="13"/>
        <v>0</v>
      </c>
      <c r="I41" s="12"/>
      <c r="J41" s="1">
        <f t="shared" si="14"/>
        <v>0</v>
      </c>
      <c r="K41" s="1">
        <f t="shared" si="15"/>
        <v>0</v>
      </c>
      <c r="L41" s="1">
        <f t="shared" si="16"/>
        <v>0</v>
      </c>
      <c r="M41" s="1">
        <f t="shared" si="17"/>
        <v>0</v>
      </c>
      <c r="N41" s="1">
        <f t="shared" si="18"/>
        <v>0</v>
      </c>
      <c r="O41" s="28">
        <f t="shared" si="19"/>
        <v>0</v>
      </c>
    </row>
    <row r="42" spans="1:15" s="9" customFormat="1" ht="51" customHeight="1" x14ac:dyDescent="0.25">
      <c r="A42" s="27">
        <v>29</v>
      </c>
      <c r="B42" s="136" t="s">
        <v>109</v>
      </c>
      <c r="C42" s="13"/>
      <c r="D42" s="137">
        <v>10</v>
      </c>
      <c r="E42" s="137" t="s">
        <v>114</v>
      </c>
      <c r="F42" s="66"/>
      <c r="G42" s="12"/>
      <c r="H42" s="1">
        <f t="shared" si="13"/>
        <v>0</v>
      </c>
      <c r="I42" s="12"/>
      <c r="J42" s="1">
        <f t="shared" si="14"/>
        <v>0</v>
      </c>
      <c r="K42" s="1">
        <f t="shared" si="15"/>
        <v>0</v>
      </c>
      <c r="L42" s="1">
        <f t="shared" si="16"/>
        <v>0</v>
      </c>
      <c r="M42" s="1">
        <f t="shared" si="17"/>
        <v>0</v>
      </c>
      <c r="N42" s="1">
        <f t="shared" si="18"/>
        <v>0</v>
      </c>
      <c r="O42" s="28">
        <f t="shared" si="19"/>
        <v>0</v>
      </c>
    </row>
    <row r="43" spans="1:15" s="9" customFormat="1" ht="51" customHeight="1" x14ac:dyDescent="0.25">
      <c r="A43" s="27">
        <v>30</v>
      </c>
      <c r="B43" s="136" t="s">
        <v>110</v>
      </c>
      <c r="C43" s="13"/>
      <c r="D43" s="137">
        <v>1</v>
      </c>
      <c r="E43" s="137" t="s">
        <v>116</v>
      </c>
      <c r="F43" s="66"/>
      <c r="G43" s="12"/>
      <c r="H43" s="1">
        <f t="shared" si="13"/>
        <v>0</v>
      </c>
      <c r="I43" s="12"/>
      <c r="J43" s="1">
        <f t="shared" si="14"/>
        <v>0</v>
      </c>
      <c r="K43" s="1">
        <f t="shared" si="15"/>
        <v>0</v>
      </c>
      <c r="L43" s="1">
        <f t="shared" si="16"/>
        <v>0</v>
      </c>
      <c r="M43" s="1">
        <f t="shared" si="17"/>
        <v>0</v>
      </c>
      <c r="N43" s="1">
        <f t="shared" si="18"/>
        <v>0</v>
      </c>
      <c r="O43" s="28">
        <f t="shared" si="19"/>
        <v>0</v>
      </c>
    </row>
    <row r="44" spans="1:15" s="9" customFormat="1" ht="51" customHeight="1" x14ac:dyDescent="0.25">
      <c r="A44" s="27">
        <v>31</v>
      </c>
      <c r="B44" s="136" t="s">
        <v>111</v>
      </c>
      <c r="C44" s="13"/>
      <c r="D44" s="137">
        <v>2</v>
      </c>
      <c r="E44" s="137" t="s">
        <v>115</v>
      </c>
      <c r="F44" s="66"/>
      <c r="G44" s="12"/>
      <c r="H44" s="1">
        <f t="shared" si="13"/>
        <v>0</v>
      </c>
      <c r="I44" s="12"/>
      <c r="J44" s="1">
        <f t="shared" si="14"/>
        <v>0</v>
      </c>
      <c r="K44" s="1">
        <f t="shared" si="15"/>
        <v>0</v>
      </c>
      <c r="L44" s="1">
        <f t="shared" si="16"/>
        <v>0</v>
      </c>
      <c r="M44" s="1">
        <f t="shared" si="17"/>
        <v>0</v>
      </c>
      <c r="N44" s="1">
        <f t="shared" si="18"/>
        <v>0</v>
      </c>
      <c r="O44" s="28">
        <f t="shared" si="19"/>
        <v>0</v>
      </c>
    </row>
    <row r="45" spans="1:15" s="9" customFormat="1" ht="51" customHeight="1" x14ac:dyDescent="0.25">
      <c r="A45" s="27">
        <v>32</v>
      </c>
      <c r="B45" s="136" t="s">
        <v>112</v>
      </c>
      <c r="C45" s="13"/>
      <c r="D45" s="137">
        <v>2</v>
      </c>
      <c r="E45" s="137" t="s">
        <v>114</v>
      </c>
      <c r="F45" s="66"/>
      <c r="G45" s="12"/>
      <c r="H45" s="1">
        <f t="shared" si="13"/>
        <v>0</v>
      </c>
      <c r="I45" s="12"/>
      <c r="J45" s="1">
        <f t="shared" si="14"/>
        <v>0</v>
      </c>
      <c r="K45" s="1">
        <f t="shared" si="15"/>
        <v>0</v>
      </c>
      <c r="L45" s="1">
        <f t="shared" si="16"/>
        <v>0</v>
      </c>
      <c r="M45" s="1">
        <f t="shared" si="17"/>
        <v>0</v>
      </c>
      <c r="N45" s="1">
        <f t="shared" si="18"/>
        <v>0</v>
      </c>
      <c r="O45" s="28">
        <f t="shared" si="19"/>
        <v>0</v>
      </c>
    </row>
    <row r="46" spans="1:15" s="9" customFormat="1" ht="51" customHeight="1" x14ac:dyDescent="0.25">
      <c r="A46" s="27">
        <v>33</v>
      </c>
      <c r="B46" s="136" t="s">
        <v>113</v>
      </c>
      <c r="C46" s="13"/>
      <c r="D46" s="137">
        <v>2</v>
      </c>
      <c r="E46" s="137" t="s">
        <v>116</v>
      </c>
      <c r="F46" s="66"/>
      <c r="G46" s="12"/>
      <c r="H46" s="1">
        <f t="shared" si="13"/>
        <v>0</v>
      </c>
      <c r="I46" s="12"/>
      <c r="J46" s="1">
        <f t="shared" si="14"/>
        <v>0</v>
      </c>
      <c r="K46" s="1">
        <f t="shared" si="15"/>
        <v>0</v>
      </c>
      <c r="L46" s="1">
        <f t="shared" si="16"/>
        <v>0</v>
      </c>
      <c r="M46" s="1">
        <f t="shared" si="17"/>
        <v>0</v>
      </c>
      <c r="N46" s="1">
        <f t="shared" si="18"/>
        <v>0</v>
      </c>
      <c r="O46" s="28">
        <f t="shared" si="19"/>
        <v>0</v>
      </c>
    </row>
    <row r="47" spans="1:15" s="9" customFormat="1" ht="51" customHeight="1" x14ac:dyDescent="0.3">
      <c r="A47" s="27">
        <v>34</v>
      </c>
      <c r="B47" s="35"/>
      <c r="C47" s="13"/>
      <c r="D47" s="10"/>
      <c r="E47" s="14"/>
      <c r="F47" s="66"/>
      <c r="G47" s="12"/>
      <c r="H47" s="1">
        <f t="shared" si="13"/>
        <v>0</v>
      </c>
      <c r="I47" s="12"/>
      <c r="J47" s="1">
        <f t="shared" si="14"/>
        <v>0</v>
      </c>
      <c r="K47" s="1">
        <f t="shared" si="15"/>
        <v>0</v>
      </c>
      <c r="L47" s="1">
        <f t="shared" si="16"/>
        <v>0</v>
      </c>
      <c r="M47" s="1">
        <f t="shared" si="17"/>
        <v>0</v>
      </c>
      <c r="N47" s="1">
        <f t="shared" si="18"/>
        <v>0</v>
      </c>
      <c r="O47" s="28">
        <f t="shared" si="19"/>
        <v>0</v>
      </c>
    </row>
    <row r="48" spans="1:15" s="9" customFormat="1" ht="51" customHeight="1" x14ac:dyDescent="0.3">
      <c r="A48" s="27">
        <v>35</v>
      </c>
      <c r="B48" s="35"/>
      <c r="C48" s="13"/>
      <c r="D48" s="10"/>
      <c r="E48" s="14"/>
      <c r="F48" s="66"/>
      <c r="G48" s="12"/>
      <c r="H48" s="1">
        <f t="shared" si="13"/>
        <v>0</v>
      </c>
      <c r="I48" s="12"/>
      <c r="J48" s="1">
        <f t="shared" si="14"/>
        <v>0</v>
      </c>
      <c r="K48" s="1">
        <f t="shared" si="15"/>
        <v>0</v>
      </c>
      <c r="L48" s="1">
        <f t="shared" si="16"/>
        <v>0</v>
      </c>
      <c r="M48" s="1">
        <f t="shared" si="17"/>
        <v>0</v>
      </c>
      <c r="N48" s="1">
        <f t="shared" si="18"/>
        <v>0</v>
      </c>
      <c r="O48" s="28">
        <f t="shared" si="19"/>
        <v>0</v>
      </c>
    </row>
    <row r="49" spans="1:15" s="9" customFormat="1" ht="51" customHeight="1" x14ac:dyDescent="0.3">
      <c r="A49" s="27">
        <v>36</v>
      </c>
      <c r="B49" s="35"/>
      <c r="C49" s="13"/>
      <c r="D49" s="10"/>
      <c r="E49" s="14"/>
      <c r="F49" s="66"/>
      <c r="G49" s="12"/>
      <c r="H49" s="1">
        <f t="shared" si="13"/>
        <v>0</v>
      </c>
      <c r="I49" s="12"/>
      <c r="J49" s="1">
        <f t="shared" si="14"/>
        <v>0</v>
      </c>
      <c r="K49" s="1">
        <f t="shared" si="15"/>
        <v>0</v>
      </c>
      <c r="L49" s="1">
        <f t="shared" si="16"/>
        <v>0</v>
      </c>
      <c r="M49" s="1">
        <f t="shared" si="17"/>
        <v>0</v>
      </c>
      <c r="N49" s="1">
        <f t="shared" si="18"/>
        <v>0</v>
      </c>
      <c r="O49" s="28">
        <f t="shared" si="19"/>
        <v>0</v>
      </c>
    </row>
    <row r="50" spans="1:15" s="9" customFormat="1" ht="51" customHeight="1" x14ac:dyDescent="0.3">
      <c r="A50" s="27">
        <v>37</v>
      </c>
      <c r="B50" s="35"/>
      <c r="C50" s="13"/>
      <c r="D50" s="10"/>
      <c r="E50" s="14"/>
      <c r="F50" s="66"/>
      <c r="G50" s="12"/>
      <c r="H50" s="1">
        <f t="shared" si="13"/>
        <v>0</v>
      </c>
      <c r="I50" s="12"/>
      <c r="J50" s="1">
        <f t="shared" si="14"/>
        <v>0</v>
      </c>
      <c r="K50" s="1">
        <f t="shared" si="15"/>
        <v>0</v>
      </c>
      <c r="L50" s="1">
        <f t="shared" si="16"/>
        <v>0</v>
      </c>
      <c r="M50" s="1">
        <f t="shared" si="17"/>
        <v>0</v>
      </c>
      <c r="N50" s="1">
        <f t="shared" si="18"/>
        <v>0</v>
      </c>
      <c r="O50" s="28">
        <f t="shared" si="19"/>
        <v>0</v>
      </c>
    </row>
    <row r="51" spans="1:15" s="9" customFormat="1" ht="51" customHeight="1" x14ac:dyDescent="0.3">
      <c r="A51" s="27">
        <v>38</v>
      </c>
      <c r="B51" s="35"/>
      <c r="C51" s="13"/>
      <c r="D51" s="10"/>
      <c r="E51" s="14"/>
      <c r="F51" s="66"/>
      <c r="G51" s="12"/>
      <c r="H51" s="1">
        <f t="shared" si="13"/>
        <v>0</v>
      </c>
      <c r="I51" s="12"/>
      <c r="J51" s="1">
        <f t="shared" si="14"/>
        <v>0</v>
      </c>
      <c r="K51" s="1">
        <f t="shared" si="15"/>
        <v>0</v>
      </c>
      <c r="L51" s="1">
        <f t="shared" si="16"/>
        <v>0</v>
      </c>
      <c r="M51" s="1">
        <f t="shared" si="17"/>
        <v>0</v>
      </c>
      <c r="N51" s="1">
        <f t="shared" si="18"/>
        <v>0</v>
      </c>
      <c r="O51" s="28">
        <f t="shared" si="19"/>
        <v>0</v>
      </c>
    </row>
    <row r="52" spans="1:15" s="9" customFormat="1" ht="51" customHeight="1" x14ac:dyDescent="0.3">
      <c r="A52" s="27">
        <v>39</v>
      </c>
      <c r="B52" s="35"/>
      <c r="C52" s="13"/>
      <c r="D52" s="10"/>
      <c r="E52" s="14"/>
      <c r="F52" s="66"/>
      <c r="G52" s="12"/>
      <c r="H52" s="1">
        <f t="shared" si="13"/>
        <v>0</v>
      </c>
      <c r="I52" s="12"/>
      <c r="J52" s="1">
        <f t="shared" si="14"/>
        <v>0</v>
      </c>
      <c r="K52" s="1">
        <f t="shared" si="15"/>
        <v>0</v>
      </c>
      <c r="L52" s="1">
        <f t="shared" si="16"/>
        <v>0</v>
      </c>
      <c r="M52" s="1">
        <f t="shared" si="17"/>
        <v>0</v>
      </c>
      <c r="N52" s="1">
        <f t="shared" si="18"/>
        <v>0</v>
      </c>
      <c r="O52" s="28">
        <f t="shared" si="19"/>
        <v>0</v>
      </c>
    </row>
    <row r="53" spans="1:15" s="9" customFormat="1" ht="51" customHeight="1" x14ac:dyDescent="0.3">
      <c r="A53" s="27">
        <v>40</v>
      </c>
      <c r="B53" s="35"/>
      <c r="C53" s="13"/>
      <c r="D53" s="10"/>
      <c r="E53" s="14"/>
      <c r="F53" s="66"/>
      <c r="G53" s="12"/>
      <c r="H53" s="1">
        <f t="shared" si="13"/>
        <v>0</v>
      </c>
      <c r="I53" s="12"/>
      <c r="J53" s="1">
        <f t="shared" si="14"/>
        <v>0</v>
      </c>
      <c r="K53" s="1">
        <f t="shared" si="15"/>
        <v>0</v>
      </c>
      <c r="L53" s="1">
        <f t="shared" si="16"/>
        <v>0</v>
      </c>
      <c r="M53" s="1">
        <f t="shared" si="17"/>
        <v>0</v>
      </c>
      <c r="N53" s="1">
        <f t="shared" si="18"/>
        <v>0</v>
      </c>
      <c r="O53" s="28">
        <f t="shared" si="19"/>
        <v>0</v>
      </c>
    </row>
    <row r="54" spans="1:15" s="9" customFormat="1" ht="51" customHeight="1" x14ac:dyDescent="0.3">
      <c r="A54" s="27">
        <v>41</v>
      </c>
      <c r="B54" s="35"/>
      <c r="C54" s="13"/>
      <c r="D54" s="10"/>
      <c r="E54" s="14"/>
      <c r="F54" s="66"/>
      <c r="G54" s="12"/>
      <c r="H54" s="1">
        <f t="shared" si="13"/>
        <v>0</v>
      </c>
      <c r="I54" s="12"/>
      <c r="J54" s="1">
        <f t="shared" si="14"/>
        <v>0</v>
      </c>
      <c r="K54" s="1">
        <f t="shared" si="15"/>
        <v>0</v>
      </c>
      <c r="L54" s="1">
        <f t="shared" si="16"/>
        <v>0</v>
      </c>
      <c r="M54" s="1">
        <f t="shared" si="17"/>
        <v>0</v>
      </c>
      <c r="N54" s="1">
        <f t="shared" si="18"/>
        <v>0</v>
      </c>
      <c r="O54" s="28">
        <f t="shared" si="19"/>
        <v>0</v>
      </c>
    </row>
    <row r="55" spans="1:15" s="9" customFormat="1" ht="51" customHeight="1" x14ac:dyDescent="0.3">
      <c r="A55" s="27">
        <v>42</v>
      </c>
      <c r="B55" s="35"/>
      <c r="C55" s="13"/>
      <c r="D55" s="10"/>
      <c r="E55" s="14"/>
      <c r="F55" s="66"/>
      <c r="G55" s="12"/>
      <c r="H55" s="1">
        <f t="shared" si="13"/>
        <v>0</v>
      </c>
      <c r="I55" s="12"/>
      <c r="J55" s="1">
        <f t="shared" si="14"/>
        <v>0</v>
      </c>
      <c r="K55" s="1">
        <f t="shared" si="15"/>
        <v>0</v>
      </c>
      <c r="L55" s="1">
        <f t="shared" si="16"/>
        <v>0</v>
      </c>
      <c r="M55" s="1">
        <f t="shared" si="17"/>
        <v>0</v>
      </c>
      <c r="N55" s="1">
        <f t="shared" si="18"/>
        <v>0</v>
      </c>
      <c r="O55" s="28">
        <f t="shared" si="19"/>
        <v>0</v>
      </c>
    </row>
    <row r="56" spans="1:15" s="9" customFormat="1" ht="51" customHeight="1" x14ac:dyDescent="0.3">
      <c r="A56" s="27">
        <v>43</v>
      </c>
      <c r="B56" s="35"/>
      <c r="C56" s="13"/>
      <c r="D56" s="10"/>
      <c r="E56" s="14"/>
      <c r="F56" s="66"/>
      <c r="G56" s="12"/>
      <c r="H56" s="1">
        <f t="shared" si="6"/>
        <v>0</v>
      </c>
      <c r="I56" s="12"/>
      <c r="J56" s="1">
        <f t="shared" si="7"/>
        <v>0</v>
      </c>
      <c r="K56" s="1">
        <f t="shared" si="8"/>
        <v>0</v>
      </c>
      <c r="L56" s="1">
        <f t="shared" si="9"/>
        <v>0</v>
      </c>
      <c r="M56" s="1">
        <f t="shared" si="10"/>
        <v>0</v>
      </c>
      <c r="N56" s="1">
        <f t="shared" si="11"/>
        <v>0</v>
      </c>
      <c r="O56" s="28">
        <f t="shared" si="12"/>
        <v>0</v>
      </c>
    </row>
    <row r="57" spans="1:15" s="9" customFormat="1" ht="51" customHeight="1" x14ac:dyDescent="0.3">
      <c r="A57" s="27">
        <v>44</v>
      </c>
      <c r="B57" s="35"/>
      <c r="C57" s="13"/>
      <c r="D57" s="10"/>
      <c r="E57" s="14"/>
      <c r="F57" s="66"/>
      <c r="G57" s="12"/>
      <c r="H57" s="1">
        <f t="shared" si="6"/>
        <v>0</v>
      </c>
      <c r="I57" s="12"/>
      <c r="J57" s="1">
        <f t="shared" si="7"/>
        <v>0</v>
      </c>
      <c r="K57" s="1">
        <f t="shared" si="8"/>
        <v>0</v>
      </c>
      <c r="L57" s="1">
        <f t="shared" si="9"/>
        <v>0</v>
      </c>
      <c r="M57" s="1">
        <f t="shared" si="10"/>
        <v>0</v>
      </c>
      <c r="N57" s="1">
        <f t="shared" si="11"/>
        <v>0</v>
      </c>
      <c r="O57" s="28">
        <f t="shared" si="12"/>
        <v>0</v>
      </c>
    </row>
    <row r="58" spans="1:15" s="9" customFormat="1" ht="51" customHeight="1" x14ac:dyDescent="0.3">
      <c r="A58" s="27">
        <v>45</v>
      </c>
      <c r="B58" s="35"/>
      <c r="C58" s="13"/>
      <c r="D58" s="10"/>
      <c r="E58" s="14"/>
      <c r="F58" s="66"/>
      <c r="G58" s="12"/>
      <c r="H58" s="1">
        <f t="shared" si="6"/>
        <v>0</v>
      </c>
      <c r="I58" s="12"/>
      <c r="J58" s="1">
        <f t="shared" si="7"/>
        <v>0</v>
      </c>
      <c r="K58" s="1">
        <f t="shared" si="8"/>
        <v>0</v>
      </c>
      <c r="L58" s="1">
        <f t="shared" si="9"/>
        <v>0</v>
      </c>
      <c r="M58" s="1">
        <f t="shared" si="10"/>
        <v>0</v>
      </c>
      <c r="N58" s="1">
        <f t="shared" si="11"/>
        <v>0</v>
      </c>
      <c r="O58" s="28">
        <f t="shared" si="12"/>
        <v>0</v>
      </c>
    </row>
    <row r="59" spans="1:15" s="9" customFormat="1" ht="51" customHeight="1" x14ac:dyDescent="0.3">
      <c r="A59" s="27">
        <v>46</v>
      </c>
      <c r="B59" s="35"/>
      <c r="C59" s="13"/>
      <c r="D59" s="10"/>
      <c r="E59" s="14"/>
      <c r="F59" s="66"/>
      <c r="G59" s="12"/>
      <c r="H59" s="1">
        <f t="shared" si="6"/>
        <v>0</v>
      </c>
      <c r="I59" s="12"/>
      <c r="J59" s="1">
        <f t="shared" si="7"/>
        <v>0</v>
      </c>
      <c r="K59" s="1">
        <f t="shared" si="8"/>
        <v>0</v>
      </c>
      <c r="L59" s="1">
        <f t="shared" si="9"/>
        <v>0</v>
      </c>
      <c r="M59" s="1">
        <f t="shared" si="10"/>
        <v>0</v>
      </c>
      <c r="N59" s="1">
        <f t="shared" si="11"/>
        <v>0</v>
      </c>
      <c r="O59" s="28">
        <f t="shared" si="12"/>
        <v>0</v>
      </c>
    </row>
    <row r="60" spans="1:15" s="9" customFormat="1" ht="51" customHeight="1" x14ac:dyDescent="0.3">
      <c r="A60" s="27">
        <v>47</v>
      </c>
      <c r="B60" s="35"/>
      <c r="C60" s="13"/>
      <c r="D60" s="10"/>
      <c r="E60" s="14"/>
      <c r="F60" s="66"/>
      <c r="G60" s="12"/>
      <c r="H60" s="1">
        <f t="shared" si="6"/>
        <v>0</v>
      </c>
      <c r="I60" s="12"/>
      <c r="J60" s="1">
        <f t="shared" si="7"/>
        <v>0</v>
      </c>
      <c r="K60" s="1">
        <f t="shared" si="8"/>
        <v>0</v>
      </c>
      <c r="L60" s="1">
        <f t="shared" si="9"/>
        <v>0</v>
      </c>
      <c r="M60" s="1">
        <f t="shared" si="10"/>
        <v>0</v>
      </c>
      <c r="N60" s="1">
        <f t="shared" si="11"/>
        <v>0</v>
      </c>
      <c r="O60" s="28">
        <f t="shared" si="12"/>
        <v>0</v>
      </c>
    </row>
    <row r="61" spans="1:15" s="9" customFormat="1" ht="51" customHeight="1" x14ac:dyDescent="0.3">
      <c r="A61" s="27">
        <v>48</v>
      </c>
      <c r="B61" s="35"/>
      <c r="C61" s="13"/>
      <c r="D61" s="10"/>
      <c r="E61" s="14"/>
      <c r="F61" s="66"/>
      <c r="G61" s="12"/>
      <c r="H61" s="1">
        <f t="shared" si="6"/>
        <v>0</v>
      </c>
      <c r="I61" s="12"/>
      <c r="J61" s="1">
        <f t="shared" si="7"/>
        <v>0</v>
      </c>
      <c r="K61" s="1">
        <f t="shared" si="8"/>
        <v>0</v>
      </c>
      <c r="L61" s="1">
        <f t="shared" si="9"/>
        <v>0</v>
      </c>
      <c r="M61" s="1">
        <f t="shared" si="10"/>
        <v>0</v>
      </c>
      <c r="N61" s="1">
        <f t="shared" si="11"/>
        <v>0</v>
      </c>
      <c r="O61" s="28">
        <f t="shared" si="12"/>
        <v>0</v>
      </c>
    </row>
    <row r="62" spans="1:15" s="9" customFormat="1" ht="51" customHeight="1" x14ac:dyDescent="0.3">
      <c r="A62" s="27">
        <v>49</v>
      </c>
      <c r="B62" s="35"/>
      <c r="C62" s="13"/>
      <c r="D62" s="10"/>
      <c r="E62" s="14"/>
      <c r="F62" s="66"/>
      <c r="G62" s="12"/>
      <c r="H62" s="1">
        <f t="shared" ref="H62:H63" si="20">+ROUND(F62*G62,0)</f>
        <v>0</v>
      </c>
      <c r="I62" s="12"/>
      <c r="J62" s="1">
        <f t="shared" si="0"/>
        <v>0</v>
      </c>
      <c r="K62" s="1">
        <f t="shared" si="1"/>
        <v>0</v>
      </c>
      <c r="L62" s="1">
        <f t="shared" si="2"/>
        <v>0</v>
      </c>
      <c r="M62" s="1">
        <f t="shared" si="3"/>
        <v>0</v>
      </c>
      <c r="N62" s="1">
        <f t="shared" si="4"/>
        <v>0</v>
      </c>
      <c r="O62" s="28">
        <f t="shared" si="5"/>
        <v>0</v>
      </c>
    </row>
    <row r="63" spans="1:15" s="9" customFormat="1" ht="48" customHeight="1" thickBot="1" x14ac:dyDescent="0.35">
      <c r="A63" s="27">
        <v>50</v>
      </c>
      <c r="B63" s="43"/>
      <c r="C63" s="29"/>
      <c r="D63" s="30"/>
      <c r="E63" s="31"/>
      <c r="F63" s="67"/>
      <c r="G63" s="32"/>
      <c r="H63" s="33">
        <f t="shared" si="20"/>
        <v>0</v>
      </c>
      <c r="I63" s="32"/>
      <c r="J63" s="33">
        <f t="shared" si="0"/>
        <v>0</v>
      </c>
      <c r="K63" s="33">
        <f t="shared" si="1"/>
        <v>0</v>
      </c>
      <c r="L63" s="33">
        <f t="shared" si="2"/>
        <v>0</v>
      </c>
      <c r="M63" s="33">
        <f t="shared" si="3"/>
        <v>0</v>
      </c>
      <c r="N63" s="33">
        <f t="shared" si="4"/>
        <v>0</v>
      </c>
      <c r="O63" s="34">
        <f t="shared" si="5"/>
        <v>0</v>
      </c>
    </row>
    <row r="64" spans="1:15" s="9" customFormat="1" ht="42" customHeight="1" thickBot="1" x14ac:dyDescent="0.35">
      <c r="A64" s="101" t="s">
        <v>26</v>
      </c>
      <c r="B64" s="102"/>
      <c r="C64" s="102"/>
      <c r="D64" s="102"/>
      <c r="E64" s="102"/>
      <c r="F64" s="102"/>
      <c r="G64" s="102"/>
      <c r="H64" s="102"/>
      <c r="I64" s="102"/>
      <c r="J64" s="102"/>
      <c r="K64" s="102"/>
      <c r="L64" s="74" t="s">
        <v>27</v>
      </c>
      <c r="M64" s="75"/>
      <c r="N64" s="75"/>
      <c r="O64" s="44">
        <f>SUMIF(G:G,0%,L:L)+SUMIF(G:G,"",L:L)</f>
        <v>0</v>
      </c>
    </row>
    <row r="65" spans="1:17" s="9" customFormat="1" ht="39" customHeight="1" x14ac:dyDescent="0.3">
      <c r="A65" s="80" t="s">
        <v>78</v>
      </c>
      <c r="B65" s="81"/>
      <c r="C65" s="81"/>
      <c r="D65" s="81"/>
      <c r="E65" s="81"/>
      <c r="F65" s="81"/>
      <c r="G65" s="81"/>
      <c r="H65" s="81"/>
      <c r="I65" s="81"/>
      <c r="J65" s="81"/>
      <c r="K65" s="82"/>
      <c r="L65" s="72" t="s">
        <v>28</v>
      </c>
      <c r="M65" s="73"/>
      <c r="N65" s="73"/>
      <c r="O65" s="45">
        <f>SUMIF(G:G,5%,L:L)</f>
        <v>0</v>
      </c>
    </row>
    <row r="66" spans="1:17" s="9" customFormat="1" ht="30" customHeight="1" x14ac:dyDescent="0.3">
      <c r="A66" s="83"/>
      <c r="B66" s="84"/>
      <c r="C66" s="84"/>
      <c r="D66" s="84"/>
      <c r="E66" s="84"/>
      <c r="F66" s="84"/>
      <c r="G66" s="84"/>
      <c r="H66" s="84"/>
      <c r="I66" s="84"/>
      <c r="J66" s="84"/>
      <c r="K66" s="85"/>
      <c r="L66" s="72" t="s">
        <v>29</v>
      </c>
      <c r="M66" s="73"/>
      <c r="N66" s="73"/>
      <c r="O66" s="45">
        <f>SUMIF(G:G,19%,L:L)</f>
        <v>0</v>
      </c>
    </row>
    <row r="67" spans="1:17" s="9" customFormat="1" ht="30" customHeight="1" x14ac:dyDescent="0.3">
      <c r="A67" s="83"/>
      <c r="B67" s="84"/>
      <c r="C67" s="84"/>
      <c r="D67" s="84"/>
      <c r="E67" s="84"/>
      <c r="F67" s="84"/>
      <c r="G67" s="84"/>
      <c r="H67" s="84"/>
      <c r="I67" s="84"/>
      <c r="J67" s="84"/>
      <c r="K67" s="85"/>
      <c r="L67" s="70" t="s">
        <v>22</v>
      </c>
      <c r="M67" s="71"/>
      <c r="N67" s="71"/>
      <c r="O67" s="46">
        <f>SUM(O64:O66)</f>
        <v>0</v>
      </c>
    </row>
    <row r="68" spans="1:17" s="9" customFormat="1" ht="30" customHeight="1" x14ac:dyDescent="0.3">
      <c r="A68" s="83"/>
      <c r="B68" s="84"/>
      <c r="C68" s="84"/>
      <c r="D68" s="84"/>
      <c r="E68" s="84"/>
      <c r="F68" s="84"/>
      <c r="G68" s="84"/>
      <c r="H68" s="84"/>
      <c r="I68" s="84"/>
      <c r="J68" s="84"/>
      <c r="K68" s="85"/>
      <c r="L68" s="68" t="s">
        <v>30</v>
      </c>
      <c r="M68" s="69"/>
      <c r="N68" s="69"/>
      <c r="O68" s="47">
        <f>SUMIF(G:G,5%,M:M)</f>
        <v>0</v>
      </c>
    </row>
    <row r="69" spans="1:17" s="9" customFormat="1" ht="30" customHeight="1" x14ac:dyDescent="0.3">
      <c r="A69" s="83"/>
      <c r="B69" s="84"/>
      <c r="C69" s="84"/>
      <c r="D69" s="84"/>
      <c r="E69" s="84"/>
      <c r="F69" s="84"/>
      <c r="G69" s="84"/>
      <c r="H69" s="84"/>
      <c r="I69" s="84"/>
      <c r="J69" s="84"/>
      <c r="K69" s="85"/>
      <c r="L69" s="68" t="s">
        <v>31</v>
      </c>
      <c r="M69" s="69"/>
      <c r="N69" s="69"/>
      <c r="O69" s="47">
        <f>SUMIF(G:G,19%,M:M)</f>
        <v>0</v>
      </c>
    </row>
    <row r="70" spans="1:17" s="9" customFormat="1" ht="30" customHeight="1" x14ac:dyDescent="0.3">
      <c r="A70" s="83"/>
      <c r="B70" s="84"/>
      <c r="C70" s="84"/>
      <c r="D70" s="84"/>
      <c r="E70" s="84"/>
      <c r="F70" s="84"/>
      <c r="G70" s="84"/>
      <c r="H70" s="84"/>
      <c r="I70" s="84"/>
      <c r="J70" s="84"/>
      <c r="K70" s="85"/>
      <c r="L70" s="70" t="s">
        <v>32</v>
      </c>
      <c r="M70" s="71"/>
      <c r="N70" s="71"/>
      <c r="O70" s="46">
        <f>SUM(O68:O69)</f>
        <v>0</v>
      </c>
    </row>
    <row r="71" spans="1:17" s="9" customFormat="1" ht="30" customHeight="1" x14ac:dyDescent="0.3">
      <c r="A71" s="83"/>
      <c r="B71" s="84"/>
      <c r="C71" s="84"/>
      <c r="D71" s="84"/>
      <c r="E71" s="84"/>
      <c r="F71" s="84"/>
      <c r="G71" s="84"/>
      <c r="H71" s="84"/>
      <c r="I71" s="84"/>
      <c r="J71" s="84"/>
      <c r="K71" s="85"/>
      <c r="L71" s="72" t="s">
        <v>33</v>
      </c>
      <c r="M71" s="73"/>
      <c r="N71" s="73"/>
      <c r="O71" s="45">
        <f>SUMIF(I:I,8%,N:N)</f>
        <v>0</v>
      </c>
    </row>
    <row r="72" spans="1:17" s="9" customFormat="1" ht="37.5" customHeight="1" x14ac:dyDescent="0.3">
      <c r="A72" s="83"/>
      <c r="B72" s="84"/>
      <c r="C72" s="84"/>
      <c r="D72" s="84"/>
      <c r="E72" s="84"/>
      <c r="F72" s="84"/>
      <c r="G72" s="84"/>
      <c r="H72" s="84"/>
      <c r="I72" s="84"/>
      <c r="J72" s="84"/>
      <c r="K72" s="85"/>
      <c r="L72" s="78" t="s">
        <v>34</v>
      </c>
      <c r="M72" s="79"/>
      <c r="N72" s="79"/>
      <c r="O72" s="46">
        <f>SUM(O71)</f>
        <v>0</v>
      </c>
    </row>
    <row r="73" spans="1:17" s="9" customFormat="1" ht="32.25" customHeight="1" thickBot="1" x14ac:dyDescent="0.35">
      <c r="A73" s="86"/>
      <c r="B73" s="87"/>
      <c r="C73" s="87"/>
      <c r="D73" s="87"/>
      <c r="E73" s="87"/>
      <c r="F73" s="87"/>
      <c r="G73" s="87"/>
      <c r="H73" s="87"/>
      <c r="I73" s="87"/>
      <c r="J73" s="87"/>
      <c r="K73" s="88"/>
      <c r="L73" s="76" t="s">
        <v>35</v>
      </c>
      <c r="M73" s="77"/>
      <c r="N73" s="77"/>
      <c r="O73" s="48">
        <f>+O67+O70+O72</f>
        <v>0</v>
      </c>
    </row>
    <row r="75" spans="1:17" ht="50.1" customHeight="1" thickBot="1" x14ac:dyDescent="0.35">
      <c r="B75" s="92"/>
      <c r="C75" s="92"/>
    </row>
    <row r="76" spans="1:17" x14ac:dyDescent="0.3">
      <c r="B76" s="113" t="s">
        <v>36</v>
      </c>
      <c r="C76" s="113"/>
    </row>
    <row r="77" spans="1:17" ht="15" customHeight="1" x14ac:dyDescent="0.3">
      <c r="M77" s="50"/>
      <c r="N77" s="51"/>
      <c r="O77" s="52"/>
    </row>
    <row r="78" spans="1:17" ht="15.75" customHeight="1" x14ac:dyDescent="0.3">
      <c r="M78" s="50"/>
      <c r="N78" s="51"/>
      <c r="O78" s="52"/>
    </row>
    <row r="79" spans="1:17" ht="15" customHeight="1" x14ac:dyDescent="0.3">
      <c r="A79" s="11" t="s">
        <v>37</v>
      </c>
      <c r="M79" s="50"/>
      <c r="N79" s="51"/>
      <c r="O79" s="52"/>
    </row>
    <row r="80" spans="1:17" x14ac:dyDescent="0.3">
      <c r="A80" s="112" t="s">
        <v>38</v>
      </c>
      <c r="B80" s="112"/>
      <c r="C80" s="112"/>
      <c r="D80" s="112"/>
      <c r="E80" s="112"/>
      <c r="F80" s="112"/>
      <c r="G80" s="112"/>
      <c r="H80" s="112"/>
      <c r="I80" s="112"/>
      <c r="J80" s="112"/>
      <c r="K80" s="112"/>
      <c r="L80" s="112"/>
      <c r="M80" s="112"/>
      <c r="N80" s="112"/>
      <c r="O80" s="112"/>
      <c r="P80" s="2"/>
      <c r="Q80" s="2"/>
    </row>
    <row r="81" spans="1:17" ht="15" customHeight="1" x14ac:dyDescent="0.3">
      <c r="A81" s="111" t="s">
        <v>39</v>
      </c>
      <c r="B81" s="111"/>
      <c r="C81" s="111"/>
      <c r="D81" s="111"/>
      <c r="E81" s="111"/>
      <c r="F81" s="111"/>
      <c r="G81" s="111"/>
      <c r="H81" s="111"/>
      <c r="I81" s="111"/>
      <c r="J81" s="111"/>
      <c r="K81" s="111"/>
      <c r="L81" s="111"/>
      <c r="M81" s="111"/>
      <c r="N81" s="111"/>
      <c r="O81" s="111"/>
      <c r="P81" s="49"/>
      <c r="Q81" s="49"/>
    </row>
    <row r="82" spans="1:17" x14ac:dyDescent="0.3">
      <c r="A82" s="110" t="s">
        <v>40</v>
      </c>
      <c r="B82" s="110"/>
      <c r="C82" s="110"/>
      <c r="D82" s="110"/>
      <c r="E82" s="110"/>
      <c r="F82" s="110"/>
      <c r="G82" s="110"/>
      <c r="H82" s="110"/>
      <c r="I82" s="110"/>
      <c r="J82" s="110"/>
      <c r="K82" s="110"/>
      <c r="L82" s="110"/>
      <c r="M82" s="110"/>
      <c r="N82" s="110"/>
      <c r="O82" s="110"/>
      <c r="P82" s="5"/>
      <c r="Q82" s="5"/>
    </row>
    <row r="83" spans="1:17" x14ac:dyDescent="0.3">
      <c r="A83" s="110" t="s">
        <v>41</v>
      </c>
      <c r="B83" s="110"/>
      <c r="C83" s="110"/>
      <c r="D83" s="110"/>
      <c r="E83" s="110"/>
      <c r="F83" s="110"/>
      <c r="G83" s="110"/>
      <c r="H83" s="110"/>
      <c r="I83" s="110"/>
      <c r="J83" s="110"/>
      <c r="K83" s="110"/>
      <c r="L83" s="110"/>
      <c r="M83" s="110"/>
      <c r="N83" s="110"/>
      <c r="O83" s="110"/>
      <c r="P83" s="5"/>
      <c r="Q83" s="5"/>
    </row>
    <row r="84" spans="1:17" x14ac:dyDescent="0.3">
      <c r="K84" s="2"/>
      <c r="L84" s="2"/>
      <c r="M84" s="2"/>
      <c r="N84" s="2"/>
    </row>
    <row r="126" spans="11:15" s="2" customFormat="1" x14ac:dyDescent="0.3">
      <c r="K126" s="4"/>
      <c r="L126" s="4"/>
      <c r="M126" s="4"/>
      <c r="N126" s="4"/>
      <c r="O126" s="4"/>
    </row>
    <row r="127" spans="11:15" s="2" customFormat="1" x14ac:dyDescent="0.3">
      <c r="K127" s="4"/>
      <c r="L127" s="4"/>
      <c r="M127" s="4"/>
      <c r="N127" s="4"/>
      <c r="O127" s="4"/>
    </row>
    <row r="128" spans="11:15" s="2" customFormat="1" x14ac:dyDescent="0.3">
      <c r="K128" s="4"/>
      <c r="L128" s="4"/>
      <c r="M128" s="4"/>
      <c r="N128" s="4"/>
      <c r="O128" s="4"/>
    </row>
    <row r="129" spans="11:15" s="2" customFormat="1" x14ac:dyDescent="0.3">
      <c r="K129" s="4"/>
      <c r="L129" s="4"/>
      <c r="M129" s="4"/>
      <c r="N129" s="4"/>
      <c r="O129" s="4"/>
    </row>
  </sheetData>
  <sheetProtection algorithmName="SHA-512" hashValue="70rDXXvF+x1cMdMmsy2/YLBIlcZ4uoQBZRf4z1krk43A+eTNpFpWZ7N5xkzLXfn0xc0Id/efs7dCkOrT9s+/XA==" saltValue="R4XekGpXh3YB5nj8TRxxoA==" spinCount="100000" sheet="1" selectLockedCells="1"/>
  <mergeCells count="35">
    <mergeCell ref="A83:O83"/>
    <mergeCell ref="A82:O82"/>
    <mergeCell ref="A81:O81"/>
    <mergeCell ref="A80:O80"/>
    <mergeCell ref="B76:C76"/>
    <mergeCell ref="A2:A5"/>
    <mergeCell ref="B2:M2"/>
    <mergeCell ref="N2:O2"/>
    <mergeCell ref="B3:M3"/>
    <mergeCell ref="N3:O3"/>
    <mergeCell ref="B4:M5"/>
    <mergeCell ref="N4:O4"/>
    <mergeCell ref="N5:O5"/>
    <mergeCell ref="M11:N11"/>
    <mergeCell ref="M9:N9"/>
    <mergeCell ref="K9:L9"/>
    <mergeCell ref="K11:L11"/>
    <mergeCell ref="F11:I11"/>
    <mergeCell ref="A65:K73"/>
    <mergeCell ref="F9:I9"/>
    <mergeCell ref="B75:C75"/>
    <mergeCell ref="A9:B11"/>
    <mergeCell ref="D9:E9"/>
    <mergeCell ref="D11:E11"/>
    <mergeCell ref="A64:K64"/>
    <mergeCell ref="L73:N73"/>
    <mergeCell ref="L72:N72"/>
    <mergeCell ref="L71:N71"/>
    <mergeCell ref="L70:N70"/>
    <mergeCell ref="L69:N69"/>
    <mergeCell ref="L68:N68"/>
    <mergeCell ref="L67:N67"/>
    <mergeCell ref="L66:N66"/>
    <mergeCell ref="L65:N65"/>
    <mergeCell ref="L64:N64"/>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63"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Cálculos!$D$7:$D$9</xm:f>
          </x14:formula1>
          <xm:sqref>G62:G63</xm:sqref>
        </x14:dataValidation>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G14:G61</xm:sqref>
        </x14:dataValidation>
        <x14:dataValidation type="list" allowBlank="1" showInputMessage="1" showErrorMessage="1" xr:uid="{00000000-0002-0000-0000-000008000000}">
          <x14:formula1>
            <xm:f>Cálculos!$F$7:$F$8</xm:f>
          </x14:formula1>
          <xm:sqref>I14:I63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38" bestFit="1" customWidth="1"/>
    <col min="6" max="6" width="15" style="42" bestFit="1" customWidth="1"/>
  </cols>
  <sheetData>
    <row r="6" spans="2:6" x14ac:dyDescent="0.3">
      <c r="B6" s="15" t="s">
        <v>9</v>
      </c>
      <c r="D6" s="36" t="s">
        <v>42</v>
      </c>
      <c r="F6" s="39" t="s">
        <v>43</v>
      </c>
    </row>
    <row r="7" spans="2:6" x14ac:dyDescent="0.3">
      <c r="B7" s="2" t="s">
        <v>44</v>
      </c>
      <c r="D7" s="37">
        <v>0</v>
      </c>
      <c r="F7" s="40">
        <v>0.08</v>
      </c>
    </row>
    <row r="8" spans="2:6" x14ac:dyDescent="0.3">
      <c r="B8" s="2" t="s">
        <v>45</v>
      </c>
      <c r="D8" s="37">
        <v>0.05</v>
      </c>
      <c r="F8" s="41">
        <v>0</v>
      </c>
    </row>
    <row r="9" spans="2:6" x14ac:dyDescent="0.3">
      <c r="B9" s="2" t="s">
        <v>46</v>
      </c>
      <c r="D9" s="37">
        <v>0.19</v>
      </c>
    </row>
    <row r="10" spans="2:6" x14ac:dyDescent="0.3">
      <c r="D10" s="3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15"/>
      <c r="C2" s="115"/>
      <c r="D2" s="124" t="s">
        <v>0</v>
      </c>
      <c r="E2" s="126"/>
      <c r="F2" s="126"/>
      <c r="G2" s="126"/>
      <c r="H2" s="125"/>
      <c r="I2" s="124" t="s">
        <v>1</v>
      </c>
      <c r="J2" s="125"/>
      <c r="K2" s="64"/>
    </row>
    <row r="3" spans="2:11" ht="15" customHeight="1" x14ac:dyDescent="0.3">
      <c r="B3" s="115"/>
      <c r="C3" s="115"/>
      <c r="D3" s="124" t="s">
        <v>2</v>
      </c>
      <c r="E3" s="126"/>
      <c r="F3" s="126"/>
      <c r="G3" s="126"/>
      <c r="H3" s="125"/>
      <c r="I3" s="124" t="s">
        <v>77</v>
      </c>
      <c r="J3" s="125"/>
      <c r="K3" s="63"/>
    </row>
    <row r="4" spans="2:11" ht="15" customHeight="1" x14ac:dyDescent="0.3">
      <c r="B4" s="115"/>
      <c r="C4" s="115"/>
      <c r="D4" s="127" t="s">
        <v>3</v>
      </c>
      <c r="E4" s="128"/>
      <c r="F4" s="128"/>
      <c r="G4" s="128"/>
      <c r="H4" s="129"/>
      <c r="I4" s="124" t="s">
        <v>79</v>
      </c>
      <c r="J4" s="125"/>
      <c r="K4" s="63"/>
    </row>
    <row r="5" spans="2:11" ht="15" customHeight="1" x14ac:dyDescent="0.3">
      <c r="B5" s="115"/>
      <c r="C5" s="115"/>
      <c r="D5" s="130"/>
      <c r="E5" s="131"/>
      <c r="F5" s="131"/>
      <c r="G5" s="131"/>
      <c r="H5" s="132"/>
      <c r="I5" s="124" t="s">
        <v>47</v>
      </c>
      <c r="J5" s="125"/>
      <c r="K5" s="63"/>
    </row>
    <row r="6" spans="2:11" x14ac:dyDescent="0.3">
      <c r="K6" s="55"/>
    </row>
    <row r="7" spans="2:11" ht="15.75" customHeight="1" x14ac:dyDescent="0.3">
      <c r="B7" s="119" t="s">
        <v>48</v>
      </c>
      <c r="C7" s="119"/>
      <c r="D7" s="119"/>
      <c r="E7" s="119"/>
      <c r="F7" s="119"/>
      <c r="G7" s="119"/>
      <c r="H7" s="119"/>
      <c r="I7" s="119"/>
      <c r="J7" s="119"/>
      <c r="K7" s="60"/>
    </row>
    <row r="8" spans="2:11" ht="15.75" customHeight="1" x14ac:dyDescent="0.3">
      <c r="B8" s="114" t="s">
        <v>49</v>
      </c>
      <c r="C8" s="114" t="s">
        <v>50</v>
      </c>
      <c r="D8" s="114"/>
      <c r="E8" s="114"/>
      <c r="F8" s="114"/>
      <c r="G8" s="119" t="s">
        <v>51</v>
      </c>
      <c r="H8" s="119"/>
      <c r="I8" s="119"/>
      <c r="J8" s="119"/>
      <c r="K8" s="60"/>
    </row>
    <row r="9" spans="2:11" ht="15.75" customHeight="1" x14ac:dyDescent="0.3">
      <c r="B9" s="114"/>
      <c r="C9" s="59" t="s">
        <v>52</v>
      </c>
      <c r="D9" s="59" t="s">
        <v>53</v>
      </c>
      <c r="E9" s="114" t="s">
        <v>54</v>
      </c>
      <c r="F9" s="114"/>
      <c r="G9" s="119"/>
      <c r="H9" s="119"/>
      <c r="I9" s="119"/>
      <c r="J9" s="119"/>
      <c r="K9" s="60"/>
    </row>
    <row r="10" spans="2:11" ht="15.75" customHeight="1" x14ac:dyDescent="0.3">
      <c r="B10" s="57">
        <v>1</v>
      </c>
      <c r="C10" s="57">
        <v>2021</v>
      </c>
      <c r="D10" s="57">
        <v>5</v>
      </c>
      <c r="E10" s="133">
        <v>24</v>
      </c>
      <c r="F10" s="133"/>
      <c r="G10" s="122" t="s">
        <v>55</v>
      </c>
      <c r="H10" s="122"/>
      <c r="I10" s="122"/>
      <c r="J10" s="122"/>
      <c r="K10" s="62"/>
    </row>
    <row r="11" spans="2:11" ht="57.75" customHeight="1" x14ac:dyDescent="0.3">
      <c r="B11" s="57">
        <v>2</v>
      </c>
      <c r="C11" s="57">
        <v>2022</v>
      </c>
      <c r="D11" s="57">
        <v>5</v>
      </c>
      <c r="E11" s="120">
        <v>31</v>
      </c>
      <c r="F11" s="121"/>
      <c r="G11" s="116" t="s">
        <v>56</v>
      </c>
      <c r="H11" s="117"/>
      <c r="I11" s="117"/>
      <c r="J11" s="118"/>
      <c r="K11" s="62"/>
    </row>
    <row r="12" spans="2:11" ht="82.5" customHeight="1" x14ac:dyDescent="0.3">
      <c r="B12" s="57">
        <v>3</v>
      </c>
      <c r="C12" s="57">
        <v>2022</v>
      </c>
      <c r="D12" s="57">
        <v>7</v>
      </c>
      <c r="E12" s="120">
        <v>27</v>
      </c>
      <c r="F12" s="121"/>
      <c r="G12" s="116" t="s">
        <v>57</v>
      </c>
      <c r="H12" s="117"/>
      <c r="I12" s="117"/>
      <c r="J12" s="118"/>
      <c r="K12" s="62"/>
    </row>
    <row r="13" spans="2:11" ht="100.5" customHeight="1" x14ac:dyDescent="0.3">
      <c r="B13" s="57">
        <v>4</v>
      </c>
      <c r="C13" s="57">
        <v>2023</v>
      </c>
      <c r="D13" s="57">
        <v>11</v>
      </c>
      <c r="E13" s="120">
        <v>30</v>
      </c>
      <c r="F13" s="121"/>
      <c r="G13" s="116" t="s">
        <v>72</v>
      </c>
      <c r="H13" s="117"/>
      <c r="I13" s="117"/>
      <c r="J13" s="118"/>
      <c r="K13" s="62"/>
    </row>
    <row r="14" spans="2:11" ht="70.5" customHeight="1" x14ac:dyDescent="0.3">
      <c r="B14" s="57">
        <v>5</v>
      </c>
      <c r="C14" s="57">
        <v>2024</v>
      </c>
      <c r="D14" s="65" t="s">
        <v>71</v>
      </c>
      <c r="E14" s="120">
        <v>27</v>
      </c>
      <c r="F14" s="121"/>
      <c r="G14" s="116" t="s">
        <v>73</v>
      </c>
      <c r="H14" s="117"/>
      <c r="I14" s="117"/>
      <c r="J14" s="118"/>
      <c r="K14" s="62"/>
    </row>
    <row r="15" spans="2:11" ht="76.5" customHeight="1" x14ac:dyDescent="0.3">
      <c r="B15" s="57">
        <v>6</v>
      </c>
      <c r="C15" s="57">
        <v>2024</v>
      </c>
      <c r="D15" s="65" t="s">
        <v>74</v>
      </c>
      <c r="E15" s="120"/>
      <c r="F15" s="121"/>
      <c r="G15" s="116" t="s">
        <v>76</v>
      </c>
      <c r="H15" s="117"/>
      <c r="I15" s="117"/>
      <c r="J15" s="118"/>
      <c r="K15" s="62"/>
    </row>
    <row r="16" spans="2:11" ht="15.75" customHeight="1" x14ac:dyDescent="0.3">
      <c r="B16" s="114" t="s">
        <v>58</v>
      </c>
      <c r="C16" s="114"/>
      <c r="D16" s="114"/>
      <c r="E16" s="114"/>
      <c r="F16" s="114"/>
      <c r="G16" s="114"/>
      <c r="H16" s="114"/>
      <c r="I16" s="114"/>
      <c r="J16" s="114"/>
      <c r="K16" s="58"/>
    </row>
    <row r="17" spans="2:11" x14ac:dyDescent="0.3">
      <c r="B17" s="114" t="s">
        <v>59</v>
      </c>
      <c r="C17" s="114"/>
      <c r="D17" s="114"/>
      <c r="E17" s="114"/>
      <c r="F17" s="114" t="s">
        <v>60</v>
      </c>
      <c r="G17" s="114"/>
      <c r="H17" s="114"/>
      <c r="I17" s="114"/>
      <c r="J17" s="114"/>
      <c r="K17" s="58"/>
    </row>
    <row r="18" spans="2:11" ht="15.75" customHeight="1" x14ac:dyDescent="0.3">
      <c r="B18" s="133" t="s">
        <v>61</v>
      </c>
      <c r="C18" s="133"/>
      <c r="D18" s="133"/>
      <c r="E18" s="133"/>
      <c r="F18" s="133" t="s">
        <v>75</v>
      </c>
      <c r="G18" s="133"/>
      <c r="H18" s="133"/>
      <c r="I18" s="133"/>
      <c r="J18" s="133"/>
      <c r="K18" s="56"/>
    </row>
    <row r="19" spans="2:11" x14ac:dyDescent="0.3">
      <c r="B19" s="114" t="s">
        <v>62</v>
      </c>
      <c r="C19" s="114"/>
      <c r="D19" s="114"/>
      <c r="E19" s="114"/>
      <c r="F19" s="114"/>
      <c r="G19" s="114"/>
      <c r="H19" s="114"/>
      <c r="I19" s="114"/>
      <c r="J19" s="114"/>
      <c r="K19" s="58"/>
    </row>
    <row r="20" spans="2:11" x14ac:dyDescent="0.3">
      <c r="B20" s="114" t="s">
        <v>59</v>
      </c>
      <c r="C20" s="114"/>
      <c r="D20" s="114"/>
      <c r="E20" s="114"/>
      <c r="F20" s="114" t="s">
        <v>60</v>
      </c>
      <c r="G20" s="114"/>
      <c r="H20" s="114"/>
      <c r="I20" s="114"/>
      <c r="J20" s="114"/>
      <c r="K20" s="58"/>
    </row>
    <row r="21" spans="2:11" ht="15.75" customHeight="1" x14ac:dyDescent="0.3">
      <c r="B21" s="135" t="s">
        <v>63</v>
      </c>
      <c r="C21" s="135"/>
      <c r="D21" s="135"/>
      <c r="E21" s="135"/>
      <c r="F21" s="135" t="s">
        <v>64</v>
      </c>
      <c r="G21" s="135"/>
      <c r="H21" s="135"/>
      <c r="I21" s="135"/>
      <c r="J21" s="135"/>
      <c r="K21" s="61"/>
    </row>
    <row r="22" spans="2:11" ht="15.75" customHeight="1" x14ac:dyDescent="0.3">
      <c r="B22" s="119" t="s">
        <v>65</v>
      </c>
      <c r="C22" s="119"/>
      <c r="D22" s="119"/>
      <c r="E22" s="119"/>
      <c r="F22" s="119"/>
      <c r="G22" s="119"/>
      <c r="H22" s="119"/>
      <c r="I22" s="119"/>
      <c r="J22" s="119"/>
      <c r="K22" s="60"/>
    </row>
    <row r="23" spans="2:11" x14ac:dyDescent="0.3">
      <c r="B23" s="114" t="s">
        <v>59</v>
      </c>
      <c r="C23" s="114"/>
      <c r="D23" s="114"/>
      <c r="E23" s="114" t="s">
        <v>60</v>
      </c>
      <c r="F23" s="114"/>
      <c r="G23" s="114"/>
      <c r="H23" s="114" t="s">
        <v>66</v>
      </c>
      <c r="I23" s="114"/>
      <c r="J23" s="114"/>
      <c r="K23" s="58"/>
    </row>
    <row r="24" spans="2:11" x14ac:dyDescent="0.3">
      <c r="B24" s="114"/>
      <c r="C24" s="114"/>
      <c r="D24" s="114"/>
      <c r="E24" s="114"/>
      <c r="F24" s="114"/>
      <c r="G24" s="114"/>
      <c r="H24" s="59" t="s">
        <v>52</v>
      </c>
      <c r="I24" s="59" t="s">
        <v>53</v>
      </c>
      <c r="J24" s="59" t="s">
        <v>54</v>
      </c>
      <c r="K24" s="58"/>
    </row>
    <row r="25" spans="2:11" x14ac:dyDescent="0.3">
      <c r="B25" s="133" t="s">
        <v>67</v>
      </c>
      <c r="C25" s="133"/>
      <c r="D25" s="133"/>
      <c r="E25" s="135" t="s">
        <v>68</v>
      </c>
      <c r="F25" s="135"/>
      <c r="G25" s="135"/>
      <c r="H25" s="57">
        <v>2024</v>
      </c>
      <c r="I25" s="65" t="s">
        <v>74</v>
      </c>
      <c r="J25" s="57"/>
      <c r="K25" s="56"/>
    </row>
    <row r="26" spans="2:11" x14ac:dyDescent="0.3">
      <c r="K26" s="55"/>
    </row>
    <row r="27" spans="2:11" ht="56.25" customHeight="1" x14ac:dyDescent="0.3">
      <c r="B27" s="55"/>
      <c r="C27" s="134" t="s">
        <v>69</v>
      </c>
      <c r="D27" s="134"/>
      <c r="E27" s="134"/>
      <c r="F27" s="134"/>
      <c r="G27" s="134"/>
      <c r="H27" s="134"/>
      <c r="I27" s="134"/>
      <c r="K27" s="55"/>
    </row>
    <row r="28" spans="2:11" ht="16.5" customHeight="1" x14ac:dyDescent="0.3">
      <c r="E28" s="123" t="s">
        <v>70</v>
      </c>
      <c r="F28" s="123"/>
      <c r="G28" s="123"/>
      <c r="H28" s="123"/>
      <c r="I28" s="123"/>
      <c r="J28" s="123"/>
      <c r="K28" s="54"/>
    </row>
    <row r="29" spans="2:11" x14ac:dyDescent="0.3">
      <c r="B29" s="55"/>
      <c r="C29" s="55"/>
      <c r="D29" s="55"/>
      <c r="E29" s="123"/>
      <c r="F29" s="123"/>
      <c r="G29" s="123"/>
      <c r="H29" s="123"/>
      <c r="I29" s="123"/>
      <c r="J29" s="123"/>
      <c r="K29" s="54"/>
    </row>
    <row r="30" spans="2:11" ht="15" customHeight="1" x14ac:dyDescent="0.3">
      <c r="C30" s="53"/>
      <c r="D30" s="53"/>
      <c r="E30" s="53"/>
      <c r="F30" s="53"/>
      <c r="G30" s="53"/>
      <c r="H30" s="53"/>
    </row>
    <row r="31" spans="2:11" x14ac:dyDescent="0.3">
      <c r="B31" s="53"/>
      <c r="C31" s="53"/>
      <c r="D31" s="53"/>
      <c r="E31" s="53"/>
      <c r="F31" s="53"/>
      <c r="G31" s="53"/>
      <c r="H31" s="53"/>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 2</cp:lastModifiedBy>
  <cp:revision/>
  <cp:lastPrinted>2024-07-22T22:04:40Z</cp:lastPrinted>
  <dcterms:created xsi:type="dcterms:W3CDTF">2017-04-28T13:22:52Z</dcterms:created>
  <dcterms:modified xsi:type="dcterms:W3CDTF">2025-04-04T14:27:06Z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