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5/PROCESOS VIGENTES/PROCESOS VIGENTES/F-CD-086 LAVADO PLANCHADO TOGAS Y BIRRETES/DOCUMENTOS A PUBLICAR/"/>
    </mc:Choice>
  </mc:AlternateContent>
  <xr:revisionPtr revIDLastSave="130" documentId="13_ncr:1_{F325527D-AE3E-4150-8C66-BA9D114568FD}" xr6:coauthVersionLast="47" xr6:coauthVersionMax="47" xr10:uidLastSave="{5FD32557-8553-494E-AC38-7F355A4DDD7B}"/>
  <bookViews>
    <workbookView xWindow="-120" yWindow="-120" windowWidth="2064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H16" i="7" l="1"/>
  <c r="J16" i="7"/>
  <c r="L16" i="7"/>
  <c r="M16" i="7" s="1"/>
  <c r="H17" i="7"/>
  <c r="J17" i="7"/>
  <c r="L17" i="7"/>
  <c r="M17" i="7" s="1"/>
  <c r="H15" i="7"/>
  <c r="J15" i="7"/>
  <c r="L15" i="7"/>
  <c r="M15" i="7" s="1"/>
  <c r="O20" i="7"/>
  <c r="O19" i="7"/>
  <c r="L14" i="7"/>
  <c r="M14" i="7" s="1"/>
  <c r="J14" i="7"/>
  <c r="O23" i="7" l="1"/>
  <c r="O24" i="7" s="1"/>
  <c r="N17" i="7"/>
  <c r="O17" i="7" s="1"/>
  <c r="K17" i="7"/>
  <c r="K15" i="7"/>
  <c r="K16" i="7"/>
  <c r="N16" i="7"/>
  <c r="O16" i="7" s="1"/>
  <c r="N15" i="7"/>
  <c r="O15" i="7" s="1"/>
  <c r="O18" i="7"/>
  <c r="O21" i="7" s="1"/>
  <c r="K1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<sst xmlns="http://schemas.openxmlformats.org/spreadsheetml/2006/main" count="104" uniqueCount="86">
  <si>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</si>
  <si>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</si>
  <si>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</si>
  <si>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</si>
  <si>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</si>
  <si>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</si>
  <si>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</si>
  <si>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</si>
  <si>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</si>
  <si>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</si>
  <si>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</si>
  <si>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</si>
  <si>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</si>
  <si>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</si>
  <si>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</si>
  <si>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</si>
  <si>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</si>
  <si>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</si>
  <si>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</si>
  <si>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</si>
  <si>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</si>
  <si>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</si>
  <si>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</si>
  <si>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</si>
  <si>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</si>
  <si>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</si>
  <si>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</si>
  <si>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</si>
  <si>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</si>
  <si>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</si>
  <si>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</si>
  <si>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</si>
  <si>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</si>
  <si>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</si>
  <si>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</si>
  <si>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</si>
  <si>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</si>
  <si>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</si>
  <si>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</si>
  <si>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</si>
  <si>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</si>
  <si>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</si>
  <si>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</si>
  <si>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</si>
  <si>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</si>
  <si>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</si>
  <si>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</si>
  <si>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</si>
  <si>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</si>
  <si>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</si>
  <si>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</si>
  <si>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</si>
  <si>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</si>
  <si>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</si>
  <si>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</si>
  <si>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</si>
  <si>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</si>
  <si>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</si>
  <si>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</si>
  <si>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</si>
  <si>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</si>
  <si>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</si>
  <si>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</si>
  <si>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</si>
  <si>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</si>
  <si>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</si>
  <si>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</si>
  <si>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</si>
  <si>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</si>
  <si>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</si>
  <si>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</si>
  <si>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</si>
  <si>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</si>
  <si>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</si>
  <si>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</si>
  <si>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</si>
  <si>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</si>
  <si>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</si>
  <si>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</si>
  <si>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</si>
  <si>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</si>
  <si>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Lavado de togas FUSAGASUGÁ Servicio de lavado y planchado a vapor de las togas para el IPA 2025 con su respectivo plástico que la recubra y gancho plástico para colgar para cada una de las togas en la sede de Fusagasugá de la Universidad de Cundinamarca Nota: Las togas se deben recoger en la sede de Fusagasugá diagonal 18 N° 20-29 y ser regresaran a la sede antes mencionadas en buenas condiciones   </t>
  </si>
  <si>
    <t>Lavado de togas FUSAGASUGÁ Servicio de lavado y planchado a vapor de las togas para el IIPA 2025 con su respectivo plástico que la recubra y gancho plástico para colgar para cada una de las togas en la sede de Fusagasugá de la Universidad de Cundinamarca Nota: Las togas se deben recoger en la sede de Fusagasugá diagonal 18 N° 20-29 y ser regresaran a la sede antes mencionadas en buenas condiciones  </t>
  </si>
  <si>
    <t>Lavado de birretes FUSAGASUGÁ Servicio de lavado de birretes para el IPA 2025 con su respectivo plástico que lo recubra para cada uno de los birretes en la sede de Fusagasugá de la Universidad de Cundinamarca Nota: Los birretes se deben recoger en la sede de Fusagasugá diagonal 18 N° 20-29 y ser regresaran a la sede antes mencionadas en buenas condiciones   </t>
  </si>
  <si>
    <t>Lavado de birretes FUSAGASUGÁ Servicio de lavado de birretes para el IIPA 2025 con su respectivo plástico que lo recubra para cada uno de los birretes en la sede de Fusagasugá de la Universidad de Cundinamarca Nota: Los birretes se deben recoger en la sede de Fusagasugá diagonal 18 N° 20-29 y ser regresaran a la sede antes mencionadas en buenas condiciones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</si>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</sst>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I15" sqref="I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89.25" customHeight="1" x14ac:dyDescent="0.25">
      <c r="A14" s="27">
        <v>1</v>
      </c>
      <c r="B14" s="29" t="s">
        <v>81</v>
      </c>
      <c r="C14" s="13"/>
      <c r="D14" s="10">
        <v>289</v>
      </c>
      <c r="E14" s="14" t="s">
        <v>85</v>
      </c>
      <c r="F14" s="59"/>
      <c r="G14" s="12"/>
      <c r="H14" s="1"/>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96.75" customHeight="1" x14ac:dyDescent="0.25">
      <c r="A15" s="27">
        <v>2</v>
      </c>
      <c r="B15" s="29" t="s">
        <v>82</v>
      </c>
      <c r="C15" s="13"/>
      <c r="D15" s="10">
        <v>289</v>
      </c>
      <c r="E15" s="14" t="s">
        <v>85</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88.5" customHeight="1" x14ac:dyDescent="0.25">
      <c r="A16" s="27">
        <v>3</v>
      </c>
      <c r="B16" s="29" t="s">
        <v>83</v>
      </c>
      <c r="C16" s="13"/>
      <c r="D16" s="10">
        <v>250</v>
      </c>
      <c r="E16" s="14" t="s">
        <v>85</v>
      </c>
      <c r="F16" s="59"/>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8">
        <f t="shared" ref="O16:O17" si="19">ROUND(L16+N16+M16,0)</f>
        <v>0</v>
      </c>
    </row>
    <row r="17" spans="1:15" s="9" customFormat="1" ht="97.5" customHeight="1" thickBot="1" x14ac:dyDescent="0.3">
      <c r="A17" s="27">
        <v>4</v>
      </c>
      <c r="B17" s="29" t="s">
        <v>84</v>
      </c>
      <c r="C17" s="13"/>
      <c r="D17" s="10">
        <v>250</v>
      </c>
      <c r="E17" s="14" t="s">
        <v>85</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42" customHeight="1" thickBot="1" x14ac:dyDescent="0.3">
      <c r="A18" s="92" t="s">
        <v>26</v>
      </c>
      <c r="B18" s="93"/>
      <c r="C18" s="93"/>
      <c r="D18" s="93"/>
      <c r="E18" s="93"/>
      <c r="F18" s="93"/>
      <c r="G18" s="93"/>
      <c r="H18" s="93"/>
      <c r="I18" s="93"/>
      <c r="J18" s="93"/>
      <c r="K18" s="93"/>
      <c r="L18" s="104" t="s">
        <v>27</v>
      </c>
      <c r="M18" s="105"/>
      <c r="N18" s="105"/>
      <c r="O18" s="37">
        <f>SUMIF(G:G,0%,L:L)+SUMIF(G:G,"",L:L)</f>
        <v>0</v>
      </c>
    </row>
    <row r="19" spans="1:15" s="9" customFormat="1" ht="39" customHeight="1" x14ac:dyDescent="0.25">
      <c r="A19" s="76" t="s">
        <v>78</v>
      </c>
      <c r="B19" s="77"/>
      <c r="C19" s="77"/>
      <c r="D19" s="77"/>
      <c r="E19" s="77"/>
      <c r="F19" s="77"/>
      <c r="G19" s="77"/>
      <c r="H19" s="77"/>
      <c r="I19" s="77"/>
      <c r="J19" s="77"/>
      <c r="K19" s="78"/>
      <c r="L19" s="98" t="s">
        <v>28</v>
      </c>
      <c r="M19" s="99"/>
      <c r="N19" s="99"/>
      <c r="O19" s="38">
        <f>SUMIF(G:G,5%,L:L)</f>
        <v>0</v>
      </c>
    </row>
    <row r="20" spans="1:15" s="9" customFormat="1" ht="30" customHeight="1" x14ac:dyDescent="0.25">
      <c r="A20" s="79"/>
      <c r="B20" s="80"/>
      <c r="C20" s="80"/>
      <c r="D20" s="80"/>
      <c r="E20" s="80"/>
      <c r="F20" s="80"/>
      <c r="G20" s="80"/>
      <c r="H20" s="80"/>
      <c r="I20" s="80"/>
      <c r="J20" s="80"/>
      <c r="K20" s="81"/>
      <c r="L20" s="98" t="s">
        <v>29</v>
      </c>
      <c r="M20" s="99"/>
      <c r="N20" s="99"/>
      <c r="O20" s="38">
        <f>SUMIF(G:G,19%,L:L)</f>
        <v>0</v>
      </c>
    </row>
    <row r="21" spans="1:15" s="9" customFormat="1" ht="30" customHeight="1" x14ac:dyDescent="0.25">
      <c r="A21" s="79"/>
      <c r="B21" s="80"/>
      <c r="C21" s="80"/>
      <c r="D21" s="80"/>
      <c r="E21" s="80"/>
      <c r="F21" s="80"/>
      <c r="G21" s="80"/>
      <c r="H21" s="80"/>
      <c r="I21" s="80"/>
      <c r="J21" s="80"/>
      <c r="K21" s="81"/>
      <c r="L21" s="100" t="s">
        <v>22</v>
      </c>
      <c r="M21" s="101"/>
      <c r="N21" s="101"/>
      <c r="O21" s="39">
        <f>SUM(O18:O20)</f>
        <v>0</v>
      </c>
    </row>
    <row r="22" spans="1:15" s="9" customFormat="1" ht="30" customHeight="1" x14ac:dyDescent="0.25">
      <c r="A22" s="79"/>
      <c r="B22" s="80"/>
      <c r="C22" s="80"/>
      <c r="D22" s="80"/>
      <c r="E22" s="80"/>
      <c r="F22" s="80"/>
      <c r="G22" s="80"/>
      <c r="H22" s="80"/>
      <c r="I22" s="80"/>
      <c r="J22" s="80"/>
      <c r="K22" s="81"/>
      <c r="L22" s="102" t="s">
        <v>30</v>
      </c>
      <c r="M22" s="103"/>
      <c r="N22" s="103"/>
      <c r="O22" s="40">
        <f>SUMIF(G:G,5%,M:M)</f>
        <v>0</v>
      </c>
    </row>
    <row r="23" spans="1:15" s="9" customFormat="1" ht="30" customHeight="1" x14ac:dyDescent="0.25">
      <c r="A23" s="79"/>
      <c r="B23" s="80"/>
      <c r="C23" s="80"/>
      <c r="D23" s="80"/>
      <c r="E23" s="80"/>
      <c r="F23" s="80"/>
      <c r="G23" s="80"/>
      <c r="H23" s="80"/>
      <c r="I23" s="80"/>
      <c r="J23" s="80"/>
      <c r="K23" s="81"/>
      <c r="L23" s="102" t="s">
        <v>31</v>
      </c>
      <c r="M23" s="103"/>
      <c r="N23" s="103"/>
      <c r="O23" s="40">
        <f>SUMIF(G:G,19%,M:M)</f>
        <v>0</v>
      </c>
    </row>
    <row r="24" spans="1:15" s="9" customFormat="1" ht="30" customHeight="1" x14ac:dyDescent="0.25">
      <c r="A24" s="79"/>
      <c r="B24" s="80"/>
      <c r="C24" s="80"/>
      <c r="D24" s="80"/>
      <c r="E24" s="80"/>
      <c r="F24" s="80"/>
      <c r="G24" s="80"/>
      <c r="H24" s="80"/>
      <c r="I24" s="80"/>
      <c r="J24" s="80"/>
      <c r="K24" s="81"/>
      <c r="L24" s="100" t="s">
        <v>32</v>
      </c>
      <c r="M24" s="101"/>
      <c r="N24" s="101"/>
      <c r="O24" s="39">
        <f>SUM(O22:O23)</f>
        <v>0</v>
      </c>
    </row>
    <row r="25" spans="1:15" s="9" customFormat="1" ht="30" customHeight="1" x14ac:dyDescent="0.25">
      <c r="A25" s="79"/>
      <c r="B25" s="80"/>
      <c r="C25" s="80"/>
      <c r="D25" s="80"/>
      <c r="E25" s="80"/>
      <c r="F25" s="80"/>
      <c r="G25" s="80"/>
      <c r="H25" s="80"/>
      <c r="I25" s="80"/>
      <c r="J25" s="80"/>
      <c r="K25" s="81"/>
      <c r="L25" s="98" t="s">
        <v>33</v>
      </c>
      <c r="M25" s="99"/>
      <c r="N25" s="99"/>
      <c r="O25" s="38">
        <f>SUMIF(I:I,8%,N:N)</f>
        <v>0</v>
      </c>
    </row>
    <row r="26" spans="1:15" s="9" customFormat="1" ht="37.5" customHeight="1" x14ac:dyDescent="0.25">
      <c r="A26" s="79"/>
      <c r="B26" s="80"/>
      <c r="C26" s="80"/>
      <c r="D26" s="80"/>
      <c r="E26" s="80"/>
      <c r="F26" s="80"/>
      <c r="G26" s="80"/>
      <c r="H26" s="80"/>
      <c r="I26" s="80"/>
      <c r="J26" s="80"/>
      <c r="K26" s="81"/>
      <c r="L26" s="96" t="s">
        <v>34</v>
      </c>
      <c r="M26" s="97"/>
      <c r="N26" s="97"/>
      <c r="O26" s="39">
        <f>SUM(O25)</f>
        <v>0</v>
      </c>
    </row>
    <row r="27" spans="1:15" s="9" customFormat="1" ht="32.25" customHeight="1" thickBot="1" x14ac:dyDescent="0.3">
      <c r="A27" s="82"/>
      <c r="B27" s="83"/>
      <c r="C27" s="83"/>
      <c r="D27" s="83"/>
      <c r="E27" s="83"/>
      <c r="F27" s="83"/>
      <c r="G27" s="83"/>
      <c r="H27" s="83"/>
      <c r="I27" s="83"/>
      <c r="J27" s="83"/>
      <c r="K27" s="84"/>
      <c r="L27" s="94" t="s">
        <v>35</v>
      </c>
      <c r="M27" s="95"/>
      <c r="N27" s="95"/>
      <c r="O27" s="41">
        <f>+O21+O24+O26</f>
        <v>0</v>
      </c>
    </row>
    <row r="29" spans="1:15" ht="50.1" customHeight="1" thickBot="1" x14ac:dyDescent="0.3">
      <c r="B29" s="85"/>
      <c r="C29" s="85"/>
    </row>
    <row r="30" spans="1:15" x14ac:dyDescent="0.25">
      <c r="B30" s="63" t="s">
        <v>36</v>
      </c>
      <c r="C30" s="63"/>
    </row>
    <row r="31" spans="1:15" ht="15" customHeight="1" x14ac:dyDescent="0.25">
      <c r="M31" s="43"/>
      <c r="N31" s="44"/>
      <c r="O31" s="45"/>
    </row>
    <row r="32" spans="1:15" ht="15.75" customHeight="1" x14ac:dyDescent="0.25">
      <c r="M32" s="43"/>
      <c r="N32" s="44"/>
      <c r="O32" s="45"/>
    </row>
    <row r="33" spans="1:17" ht="15" customHeight="1" x14ac:dyDescent="0.25">
      <c r="A33" s="11" t="s">
        <v>37</v>
      </c>
      <c r="M33" s="43"/>
      <c r="N33" s="44"/>
      <c r="O33" s="45"/>
    </row>
    <row r="34" spans="1:17" x14ac:dyDescent="0.25">
      <c r="A34" s="62" t="s">
        <v>38</v>
      </c>
      <c r="B34" s="62"/>
      <c r="C34" s="62"/>
      <c r="D34" s="62"/>
      <c r="E34" s="62"/>
      <c r="F34" s="62"/>
      <c r="G34" s="62"/>
      <c r="H34" s="62"/>
      <c r="I34" s="62"/>
      <c r="J34" s="62"/>
      <c r="K34" s="62"/>
      <c r="L34" s="62"/>
      <c r="M34" s="62"/>
      <c r="N34" s="62"/>
      <c r="O34" s="62"/>
      <c r="P34" s="2"/>
      <c r="Q34" s="2"/>
    </row>
    <row r="35" spans="1:17" ht="15" customHeight="1" x14ac:dyDescent="0.25">
      <c r="A35" s="61" t="s">
        <v>39</v>
      </c>
      <c r="B35" s="61"/>
      <c r="C35" s="61"/>
      <c r="D35" s="61"/>
      <c r="E35" s="61"/>
      <c r="F35" s="61"/>
      <c r="G35" s="61"/>
      <c r="H35" s="61"/>
      <c r="I35" s="61"/>
      <c r="J35" s="61"/>
      <c r="K35" s="61"/>
      <c r="L35" s="61"/>
      <c r="M35" s="61"/>
      <c r="N35" s="61"/>
      <c r="O35" s="61"/>
      <c r="P35" s="42"/>
      <c r="Q35" s="42"/>
    </row>
    <row r="36" spans="1:17" x14ac:dyDescent="0.25">
      <c r="A36" s="60" t="s">
        <v>40</v>
      </c>
      <c r="B36" s="60"/>
      <c r="C36" s="60"/>
      <c r="D36" s="60"/>
      <c r="E36" s="60"/>
      <c r="F36" s="60"/>
      <c r="G36" s="60"/>
      <c r="H36" s="60"/>
      <c r="I36" s="60"/>
      <c r="J36" s="60"/>
      <c r="K36" s="60"/>
      <c r="L36" s="60"/>
      <c r="M36" s="60"/>
      <c r="N36" s="60"/>
      <c r="O36" s="60"/>
      <c r="P36" s="5"/>
      <c r="Q36" s="5"/>
    </row>
    <row r="37" spans="1:17" x14ac:dyDescent="0.25">
      <c r="A37" s="60" t="s">
        <v>41</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WqON3I7c6dADFpoG2HJElTGnztjt9eVKJKh3HnOxJYZKhRMYxJu7WaRpKaJgkOwlakx0z4ZBtRVw7vwAOFzWGw==" saltValue="VgEY/TJF4Z3zt4cGjnx6Eg=="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2025-02-05T21:19:19Z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