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2. F-CD-065-2025/PUBLICACION/"/>
    </mc:Choice>
  </mc:AlternateContent>
  <xr:revisionPtr revIDLastSave="154" documentId="13_ncr:1_{F325527D-AE3E-4150-8C66-BA9D114568FD}" xr6:coauthVersionLast="47" xr6:coauthVersionMax="47" xr10:uidLastSave="{108A0C92-B521-4547-ACD1-7088ED81AE0E}"/>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7" l="1"/>
  <c r="O33"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15" i="7"/>
  <c r="J15" i="7"/>
  <c r="L15" i="7"/>
  <c r="M15" i="7" s="1"/>
  <c r="O31" i="7"/>
  <c r="O30" i="7"/>
  <c r="L14" i="7"/>
  <c r="M14" i="7" s="1"/>
  <c r="J14" i="7"/>
  <c r="H14" i="7"/>
  <c r="M21" i="7" l="1"/>
  <c r="O21" i="7" s="1"/>
  <c r="M22" i="7"/>
  <c r="O22" i="7" s="1"/>
  <c r="K21" i="7"/>
  <c r="K19" i="7"/>
  <c r="N18" i="7"/>
  <c r="O18" i="7" s="1"/>
  <c r="K24" i="7"/>
  <c r="K27" i="7"/>
  <c r="N27" i="7"/>
  <c r="O27" i="7" s="1"/>
  <c r="N17" i="7"/>
  <c r="O17" i="7" s="1"/>
  <c r="K25" i="7"/>
  <c r="N26" i="7"/>
  <c r="O26" i="7" s="1"/>
  <c r="K20" i="7"/>
  <c r="K23" i="7"/>
  <c r="K26" i="7"/>
  <c r="N28" i="7"/>
  <c r="O28" i="7" s="1"/>
  <c r="M23" i="7"/>
  <c r="O23" i="7" s="1"/>
  <c r="K18" i="7"/>
  <c r="N25" i="7"/>
  <c r="O25" i="7" s="1"/>
  <c r="K28" i="7"/>
  <c r="K17" i="7"/>
  <c r="K15" i="7"/>
  <c r="K22" i="7"/>
  <c r="K16" i="7"/>
  <c r="N20" i="7"/>
  <c r="O20" i="7" s="1"/>
  <c r="N16" i="7"/>
  <c r="O16" i="7" s="1"/>
  <c r="N19" i="7"/>
  <c r="O19" i="7" s="1"/>
  <c r="N24" i="7"/>
  <c r="O24" i="7" s="1"/>
  <c r="N15" i="7"/>
  <c r="O15" i="7" s="1"/>
  <c r="O29" i="7"/>
  <c r="O32" i="7" s="1"/>
  <c r="K14" i="7"/>
  <c r="O35" i="7"/>
  <c r="O36" i="7"/>
  <c r="O37" i="7" s="1"/>
  <c r="N14" i="7"/>
  <c r="O14" i="7" s="1"/>
  <c r="O38" i="7" l="1"/>
</calcChain>
</file>

<file path=xl/sharedStrings.xml><?xml version="1.0" encoding="utf-8"?>
<sst xmlns="http://schemas.openxmlformats.org/spreadsheetml/2006/main" count="126" uniqueCount="97">
  <si>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</si>
  <si>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</si>
  <si>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</si>
  <si>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</si>
  <si>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</si>
  <si>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</si>
  <si>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</si>
  <si>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</si>
  <si>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</si>
  <si>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</si>
  <si>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</si>
  <si>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</si>
  <si>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</si>
  <si>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</si>
  <si>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</si>
  <si>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</si>
  <si>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</si>
  <si>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</si>
  <si>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</si>
  <si>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</si>
  <si>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</si>
  <si>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</si>
  <si>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</si>
  <si>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</si>
  <si>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</si>
  <si>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</si>
  <si>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</si>
  <si>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</si>
  <si>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</si>
  <si>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</si>
  <si>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</si>
  <si>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</si>
  <si>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</si>
  <si>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</si>
  <si>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</si>
  <si>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</si>
  <si>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</si>
  <si>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</si>
  <si>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</si>
  <si>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</si>
  <si>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</si>
  <si>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</si>
  <si>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</si>
  <si>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</si>
  <si>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</si>
  <si>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</si>
  <si>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</si>
  <si>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</si>
  <si>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</si>
  <si>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</si>
  <si>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</si>
  <si>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</si>
  <si>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</si>
  <si>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</si>
  <si>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</si>
  <si>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</si>
  <si>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</si>
  <si>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</si>
  <si>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</si>
  <si>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</si>
  <si>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</si>
  <si>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</si>
  <si>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</si>
  <si>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</si>
  <si>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</si>
  <si>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</si>
  <si>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</si>
  <si>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</si>
  <si>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</si>
  <si>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</si>
  <si>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</si>
  <si>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</si>
  <si>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</si>
  <si>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</si>
  <si>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</si>
  <si>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</si>
  <si>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</si>
  <si>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</si>
  <si>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</si>
  <si>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</si>
  <si>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</si>
  <si>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de hidratación para los deportistas en los eventos realizados por el Centro Académico Deportivo CAD, Botella de agua, unidad de 300 ml.</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</si>
  <si>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</si>
  <si>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</si>
  <si>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alquiler de carpa tipo kiosko desarmable de 4 mts x 4 mts, base recta en tubería pesada. Con cortinas y ventanas, totalmente desarmable con sistema de ensamble mecánico.</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</si>
  <si>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</si>
  <si>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</si>
  <si>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</si>
  <si>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Suministro de camiseta para los deportistas inscritos a los eventos, en tela deportiva 100% poliéster, tecnología sport sec-respirable, cuello redondo, diseño manga corta y recta. estampado en frente de 8 cm * 8 cm y espalda 15 cm * 8 cm full color.</t>
  </si>
  <si>
    <t>Presentación Artística para Actividades Culturales Incluye:
Presentador y/o Animador (2 horas) Grupo musical de tres personas (2 horas)
Sonido dos cabinas, una consola, microfonía y luces</t>
  </si>
  <si>
    <t>Tarima mediana con carpa 4x4 para Actividad Cultural en Fusagasugá</t>
  </si>
  <si>
    <t>Servicio de alimentación desayuno servido en el lugar incluyendo menaje, el cual debe garantizar que la comida se sirva caliente y que cumpla las siguientes condiciones: huevos al gusto 80 grs, tamal de 300 grs o caldo acompañado con café o chocolate de 12 onzas, jugo de 200 ml y pan o arepa</t>
  </si>
  <si>
    <t>Servicio de alimentación almuerzo servido en el lugar incluyendo menaje, el cual debe garantizar que la comida se sirva caliente y que cumpla las siguientes condiciones: Sopa mediana, porción de proteína (pollo- carne de res) por 150 grs, ensalada 150 grs, postre de 60 grs bebida de 12 onzas (jugo natural o limonada) o gaseosa de 400 ml.</t>
  </si>
  <si>
    <t>Servicio de alimentación cena servido en el lugar incluyendo menaje, el cual debe garantizar que la comida se sirva caliente y que cumpla las siguientes condiciones: Proteína (Carne de res, cerdo, pollo) de 150 grs, cereal 100 grs, ensalada 150 grs, postre 25 grs, bebida 12 onzas (jugo natural o limonada) o gaseosa de 400 ml.</t>
  </si>
  <si>
    <t>Servicio de alimentación refrigerio empacado jornada mañana, el cual debe garantizar las siguientes condiciones: Pastel horneado de 100 gr hawaiano, o pastel horneado de 100 gr de pollo con champiñones o Sándwich de jamón y queso en pan tajado o palito de queso horneado de 100 gr con bebida de 200 ml jugo o gaseosa. FRUTA: Fruta puede ser manzana, pera, granadilla o Durazno</t>
  </si>
  <si>
    <t>Servicio de alimentación refrigerio empacado jornada tarde, el cual debe garantizar las siguientes condiciones: Sándwich de pollo apanado 100 grs con queso, lechuga y tomate pan especial o sándwich cubano en pan especial, ó wraps de pollo 100 grs apanado con sour cream, lechuga, tomate y queso o hamburguesa de res de 100 gr pan especial, queso tomate y lechuga, salsas individuales, con bebida de 200 ml jugo o gaseosa. FRUTA: Fruta puedes ser manzana, pera, granadilla o Durazno.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</si>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</sst>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view="pageBreakPreview" topLeftCell="A26" zoomScale="90" zoomScaleNormal="70" zoomScaleSheetLayoutView="90" zoomScalePageLayoutView="55" workbookViewId="0">
      <selection activeCell="C28" sqref="C2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0.42578125" style="2" bestFit="1" customWidth="1"/>
    <col min="5" max="5" width="14" style="2" bestFit="1" customWidth="1"/>
    <col min="6" max="6" width="24"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5.75" customHeight="1" x14ac:dyDescent="0.25">
      <c r="A14" s="27">
        <v>1</v>
      </c>
      <c r="B14" s="29" t="s">
        <v>81</v>
      </c>
      <c r="C14" s="13"/>
      <c r="D14" s="10">
        <v>1</v>
      </c>
      <c r="E14" s="14" t="s">
        <v>96</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5.75" customHeight="1" x14ac:dyDescent="0.25">
      <c r="A15" s="27">
        <v>2</v>
      </c>
      <c r="B15" s="29" t="s">
        <v>84</v>
      </c>
      <c r="C15" s="13"/>
      <c r="D15" s="10">
        <v>1</v>
      </c>
      <c r="E15" s="14" t="s">
        <v>96</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10.25" customHeight="1" x14ac:dyDescent="0.25">
      <c r="A16" s="27">
        <v>3</v>
      </c>
      <c r="B16" s="29" t="s">
        <v>82</v>
      </c>
      <c r="C16" s="13"/>
      <c r="D16" s="10">
        <v>1</v>
      </c>
      <c r="E16" s="14" t="s">
        <v>96</v>
      </c>
      <c r="F16" s="59"/>
      <c r="G16" s="12">
        <v>0</v>
      </c>
      <c r="H16" s="1">
        <f t="shared" ref="H16:H28" si="13">+ROUND(F16*G16,0)</f>
        <v>0</v>
      </c>
      <c r="I16" s="12">
        <v>0</v>
      </c>
      <c r="J16" s="1">
        <f t="shared" ref="J16:J28" si="14">ROUND(F16*I16,0)</f>
        <v>0</v>
      </c>
      <c r="K16" s="1">
        <f t="shared" ref="K16:K28" si="15">ROUND(F16+H16+J16,0)</f>
        <v>0</v>
      </c>
      <c r="L16" s="1">
        <f t="shared" ref="L16:L28" si="16">ROUND(F16*D16,0)</f>
        <v>0</v>
      </c>
      <c r="M16" s="1">
        <f t="shared" ref="M16:M28" si="17">ROUND(L16*G16,0)</f>
        <v>0</v>
      </c>
      <c r="N16" s="1">
        <f t="shared" ref="N16:N28" si="18">ROUND(L16*I16,0)</f>
        <v>0</v>
      </c>
      <c r="O16" s="28">
        <f t="shared" ref="O16:O28" si="19">ROUND(L16+N16+M16,0)</f>
        <v>0</v>
      </c>
    </row>
    <row r="17" spans="1:15" s="9" customFormat="1" ht="100.5" customHeight="1" x14ac:dyDescent="0.25">
      <c r="A17" s="27">
        <v>4</v>
      </c>
      <c r="B17" s="29" t="s">
        <v>83</v>
      </c>
      <c r="C17" s="13"/>
      <c r="D17" s="10">
        <v>1</v>
      </c>
      <c r="E17" s="14" t="s">
        <v>96</v>
      </c>
      <c r="F17" s="59"/>
      <c r="G17" s="12">
        <v>0</v>
      </c>
      <c r="H17" s="1">
        <f t="shared" si="13"/>
        <v>0</v>
      </c>
      <c r="I17" s="12">
        <v>0</v>
      </c>
      <c r="J17" s="1">
        <f t="shared" si="14"/>
        <v>0</v>
      </c>
      <c r="K17" s="1">
        <f t="shared" si="15"/>
        <v>0</v>
      </c>
      <c r="L17" s="1">
        <f t="shared" si="16"/>
        <v>0</v>
      </c>
      <c r="M17" s="1">
        <f t="shared" si="17"/>
        <v>0</v>
      </c>
      <c r="N17" s="1">
        <f t="shared" si="18"/>
        <v>0</v>
      </c>
      <c r="O17" s="28">
        <f t="shared" si="19"/>
        <v>0</v>
      </c>
    </row>
    <row r="18" spans="1:15" s="9" customFormat="1" ht="111.75" customHeight="1" x14ac:dyDescent="0.25">
      <c r="A18" s="27">
        <v>5</v>
      </c>
      <c r="B18" s="29" t="s">
        <v>85</v>
      </c>
      <c r="C18" s="13"/>
      <c r="D18" s="10">
        <v>1</v>
      </c>
      <c r="E18" s="14" t="s">
        <v>96</v>
      </c>
      <c r="F18" s="59"/>
      <c r="G18" s="12">
        <v>0</v>
      </c>
      <c r="H18" s="1">
        <f t="shared" si="13"/>
        <v>0</v>
      </c>
      <c r="I18" s="12">
        <v>0</v>
      </c>
      <c r="J18" s="1">
        <f t="shared" si="14"/>
        <v>0</v>
      </c>
      <c r="K18" s="1">
        <f t="shared" si="15"/>
        <v>0</v>
      </c>
      <c r="L18" s="1">
        <f t="shared" si="16"/>
        <v>0</v>
      </c>
      <c r="M18" s="1">
        <f t="shared" si="17"/>
        <v>0</v>
      </c>
      <c r="N18" s="1">
        <f t="shared" si="18"/>
        <v>0</v>
      </c>
      <c r="O18" s="28">
        <f t="shared" si="19"/>
        <v>0</v>
      </c>
    </row>
    <row r="19" spans="1:15" s="9" customFormat="1" ht="149.25" customHeight="1" x14ac:dyDescent="0.25">
      <c r="A19" s="27">
        <v>6</v>
      </c>
      <c r="B19" s="29" t="s">
        <v>86</v>
      </c>
      <c r="C19" s="13"/>
      <c r="D19" s="10">
        <v>1</v>
      </c>
      <c r="E19" s="14" t="s">
        <v>96</v>
      </c>
      <c r="F19" s="59"/>
      <c r="G19" s="12">
        <v>0</v>
      </c>
      <c r="H19" s="1">
        <f t="shared" si="13"/>
        <v>0</v>
      </c>
      <c r="I19" s="12">
        <v>0</v>
      </c>
      <c r="J19" s="1">
        <f t="shared" si="14"/>
        <v>0</v>
      </c>
      <c r="K19" s="1">
        <f t="shared" si="15"/>
        <v>0</v>
      </c>
      <c r="L19" s="1">
        <f t="shared" si="16"/>
        <v>0</v>
      </c>
      <c r="M19" s="1">
        <f t="shared" si="17"/>
        <v>0</v>
      </c>
      <c r="N19" s="1">
        <f t="shared" si="18"/>
        <v>0</v>
      </c>
      <c r="O19" s="28">
        <f t="shared" si="19"/>
        <v>0</v>
      </c>
    </row>
    <row r="20" spans="1:15" s="9" customFormat="1" ht="96" customHeight="1" x14ac:dyDescent="0.25">
      <c r="A20" s="27">
        <v>7</v>
      </c>
      <c r="B20" s="29" t="s">
        <v>87</v>
      </c>
      <c r="C20" s="13"/>
      <c r="D20" s="10">
        <v>1</v>
      </c>
      <c r="E20" s="14" t="s">
        <v>96</v>
      </c>
      <c r="F20" s="59"/>
      <c r="G20" s="12">
        <v>0</v>
      </c>
      <c r="H20" s="1">
        <f t="shared" si="13"/>
        <v>0</v>
      </c>
      <c r="I20" s="12">
        <v>0</v>
      </c>
      <c r="J20" s="1">
        <f t="shared" si="14"/>
        <v>0</v>
      </c>
      <c r="K20" s="1">
        <f t="shared" si="15"/>
        <v>0</v>
      </c>
      <c r="L20" s="1">
        <f t="shared" si="16"/>
        <v>0</v>
      </c>
      <c r="M20" s="1">
        <f t="shared" si="17"/>
        <v>0</v>
      </c>
      <c r="N20" s="1">
        <f t="shared" si="18"/>
        <v>0</v>
      </c>
      <c r="O20" s="28">
        <f t="shared" si="19"/>
        <v>0</v>
      </c>
    </row>
    <row r="21" spans="1:15" s="9" customFormat="1" ht="105" customHeight="1" x14ac:dyDescent="0.25">
      <c r="A21" s="27">
        <v>8</v>
      </c>
      <c r="B21" s="29" t="s">
        <v>88</v>
      </c>
      <c r="C21" s="13"/>
      <c r="D21" s="10">
        <v>1</v>
      </c>
      <c r="E21" s="14" t="s">
        <v>96</v>
      </c>
      <c r="F21" s="59"/>
      <c r="G21" s="12">
        <v>0</v>
      </c>
      <c r="H21" s="1">
        <f t="shared" si="13"/>
        <v>0</v>
      </c>
      <c r="I21" s="12">
        <v>0</v>
      </c>
      <c r="J21" s="1">
        <f t="shared" si="14"/>
        <v>0</v>
      </c>
      <c r="K21" s="1">
        <f t="shared" si="15"/>
        <v>0</v>
      </c>
      <c r="L21" s="1">
        <f t="shared" si="16"/>
        <v>0</v>
      </c>
      <c r="M21" s="1">
        <f t="shared" si="17"/>
        <v>0</v>
      </c>
      <c r="N21" s="1">
        <f t="shared" si="18"/>
        <v>0</v>
      </c>
      <c r="O21" s="28">
        <f t="shared" si="19"/>
        <v>0</v>
      </c>
    </row>
    <row r="22" spans="1:15" s="9" customFormat="1" ht="88.5" customHeight="1" x14ac:dyDescent="0.25">
      <c r="A22" s="27">
        <v>9</v>
      </c>
      <c r="B22" s="29" t="s">
        <v>89</v>
      </c>
      <c r="C22" s="13"/>
      <c r="D22" s="10">
        <v>1</v>
      </c>
      <c r="E22" s="14" t="s">
        <v>96</v>
      </c>
      <c r="F22" s="59"/>
      <c r="G22" s="12">
        <v>0</v>
      </c>
      <c r="H22" s="1">
        <f t="shared" si="13"/>
        <v>0</v>
      </c>
      <c r="I22" s="12">
        <v>0</v>
      </c>
      <c r="J22" s="1">
        <f t="shared" si="14"/>
        <v>0</v>
      </c>
      <c r="K22" s="1">
        <f t="shared" si="15"/>
        <v>0</v>
      </c>
      <c r="L22" s="1">
        <f t="shared" si="16"/>
        <v>0</v>
      </c>
      <c r="M22" s="1">
        <f t="shared" si="17"/>
        <v>0</v>
      </c>
      <c r="N22" s="1">
        <f t="shared" si="18"/>
        <v>0</v>
      </c>
      <c r="O22" s="28">
        <f t="shared" si="19"/>
        <v>0</v>
      </c>
    </row>
    <row r="23" spans="1:15" s="9" customFormat="1" ht="75.75" customHeight="1" x14ac:dyDescent="0.25">
      <c r="A23" s="27">
        <v>10</v>
      </c>
      <c r="B23" s="29" t="s">
        <v>90</v>
      </c>
      <c r="C23" s="13"/>
      <c r="D23" s="10">
        <v>1</v>
      </c>
      <c r="E23" s="14" t="s">
        <v>96</v>
      </c>
      <c r="F23" s="59"/>
      <c r="G23" s="12">
        <v>0</v>
      </c>
      <c r="H23" s="1">
        <f t="shared" si="13"/>
        <v>0</v>
      </c>
      <c r="I23" s="12">
        <v>0</v>
      </c>
      <c r="J23" s="1">
        <f t="shared" si="14"/>
        <v>0</v>
      </c>
      <c r="K23" s="1">
        <f t="shared" si="15"/>
        <v>0</v>
      </c>
      <c r="L23" s="1">
        <f t="shared" si="16"/>
        <v>0</v>
      </c>
      <c r="M23" s="1">
        <f t="shared" si="17"/>
        <v>0</v>
      </c>
      <c r="N23" s="1">
        <f t="shared" si="18"/>
        <v>0</v>
      </c>
      <c r="O23" s="28">
        <f t="shared" si="19"/>
        <v>0</v>
      </c>
    </row>
    <row r="24" spans="1:15" s="9" customFormat="1" ht="116.25" customHeight="1" x14ac:dyDescent="0.25">
      <c r="A24" s="27">
        <v>11</v>
      </c>
      <c r="B24" s="29" t="s">
        <v>91</v>
      </c>
      <c r="C24" s="13"/>
      <c r="D24" s="10">
        <v>1</v>
      </c>
      <c r="E24" s="14" t="s">
        <v>96</v>
      </c>
      <c r="F24" s="59"/>
      <c r="G24" s="12">
        <v>0</v>
      </c>
      <c r="H24" s="1">
        <f t="shared" si="13"/>
        <v>0</v>
      </c>
      <c r="I24" s="12">
        <v>0</v>
      </c>
      <c r="J24" s="1">
        <f t="shared" si="14"/>
        <v>0</v>
      </c>
      <c r="K24" s="1">
        <f t="shared" si="15"/>
        <v>0</v>
      </c>
      <c r="L24" s="1">
        <f t="shared" si="16"/>
        <v>0</v>
      </c>
      <c r="M24" s="1">
        <f t="shared" si="17"/>
        <v>0</v>
      </c>
      <c r="N24" s="1">
        <f t="shared" si="18"/>
        <v>0</v>
      </c>
      <c r="O24" s="28">
        <f t="shared" si="19"/>
        <v>0</v>
      </c>
    </row>
    <row r="25" spans="1:15" s="9" customFormat="1" ht="116.25" customHeight="1" x14ac:dyDescent="0.25">
      <c r="A25" s="27">
        <v>12</v>
      </c>
      <c r="B25" s="29" t="s">
        <v>92</v>
      </c>
      <c r="C25" s="13"/>
      <c r="D25" s="10">
        <v>1</v>
      </c>
      <c r="E25" s="14" t="s">
        <v>96</v>
      </c>
      <c r="F25" s="59"/>
      <c r="G25" s="12">
        <v>0</v>
      </c>
      <c r="H25" s="1">
        <f t="shared" si="13"/>
        <v>0</v>
      </c>
      <c r="I25" s="12">
        <v>0</v>
      </c>
      <c r="J25" s="1">
        <f t="shared" si="14"/>
        <v>0</v>
      </c>
      <c r="K25" s="1">
        <f t="shared" si="15"/>
        <v>0</v>
      </c>
      <c r="L25" s="1">
        <f t="shared" si="16"/>
        <v>0</v>
      </c>
      <c r="M25" s="1">
        <f t="shared" si="17"/>
        <v>0</v>
      </c>
      <c r="N25" s="1">
        <f t="shared" si="18"/>
        <v>0</v>
      </c>
      <c r="O25" s="28">
        <f t="shared" si="19"/>
        <v>0</v>
      </c>
    </row>
    <row r="26" spans="1:15" s="9" customFormat="1" ht="111" customHeight="1" x14ac:dyDescent="0.25">
      <c r="A26" s="27">
        <v>13</v>
      </c>
      <c r="B26" s="29" t="s">
        <v>93</v>
      </c>
      <c r="C26" s="13"/>
      <c r="D26" s="10">
        <v>1</v>
      </c>
      <c r="E26" s="14" t="s">
        <v>96</v>
      </c>
      <c r="F26" s="59"/>
      <c r="G26" s="12">
        <v>0</v>
      </c>
      <c r="H26" s="1">
        <f t="shared" si="13"/>
        <v>0</v>
      </c>
      <c r="I26" s="12">
        <v>0</v>
      </c>
      <c r="J26" s="1">
        <f t="shared" si="14"/>
        <v>0</v>
      </c>
      <c r="K26" s="1">
        <f t="shared" si="15"/>
        <v>0</v>
      </c>
      <c r="L26" s="1">
        <f t="shared" si="16"/>
        <v>0</v>
      </c>
      <c r="M26" s="1">
        <f t="shared" si="17"/>
        <v>0</v>
      </c>
      <c r="N26" s="1">
        <f t="shared" si="18"/>
        <v>0</v>
      </c>
      <c r="O26" s="28">
        <f t="shared" si="19"/>
        <v>0</v>
      </c>
    </row>
    <row r="27" spans="1:15" s="9" customFormat="1" ht="119.25" customHeight="1" x14ac:dyDescent="0.25">
      <c r="A27" s="27">
        <v>14</v>
      </c>
      <c r="B27" s="29" t="s">
        <v>94</v>
      </c>
      <c r="C27" s="13"/>
      <c r="D27" s="10">
        <v>1</v>
      </c>
      <c r="E27" s="14" t="s">
        <v>96</v>
      </c>
      <c r="F27" s="59"/>
      <c r="G27" s="12">
        <v>0</v>
      </c>
      <c r="H27" s="1">
        <f t="shared" si="13"/>
        <v>0</v>
      </c>
      <c r="I27" s="12">
        <v>0</v>
      </c>
      <c r="J27" s="1">
        <f t="shared" si="14"/>
        <v>0</v>
      </c>
      <c r="K27" s="1">
        <f t="shared" si="15"/>
        <v>0</v>
      </c>
      <c r="L27" s="1">
        <f t="shared" si="16"/>
        <v>0</v>
      </c>
      <c r="M27" s="1">
        <f t="shared" si="17"/>
        <v>0</v>
      </c>
      <c r="N27" s="1">
        <f t="shared" si="18"/>
        <v>0</v>
      </c>
      <c r="O27" s="28">
        <f t="shared" si="19"/>
        <v>0</v>
      </c>
    </row>
    <row r="28" spans="1:15" s="9" customFormat="1" ht="158.25" customHeight="1" thickBot="1" x14ac:dyDescent="0.3">
      <c r="A28" s="27">
        <v>15</v>
      </c>
      <c r="B28" s="29" t="s">
        <v>95</v>
      </c>
      <c r="C28" s="13"/>
      <c r="D28" s="10">
        <v>1</v>
      </c>
      <c r="E28" s="14" t="s">
        <v>96</v>
      </c>
      <c r="F28" s="59"/>
      <c r="G28" s="12">
        <v>0</v>
      </c>
      <c r="H28" s="1">
        <f t="shared" si="13"/>
        <v>0</v>
      </c>
      <c r="I28" s="12">
        <v>0</v>
      </c>
      <c r="J28" s="1">
        <f t="shared" si="14"/>
        <v>0</v>
      </c>
      <c r="K28" s="1">
        <f t="shared" si="15"/>
        <v>0</v>
      </c>
      <c r="L28" s="1">
        <f t="shared" si="16"/>
        <v>0</v>
      </c>
      <c r="M28" s="1">
        <f t="shared" si="17"/>
        <v>0</v>
      </c>
      <c r="N28" s="1">
        <f t="shared" si="18"/>
        <v>0</v>
      </c>
      <c r="O28" s="28">
        <f t="shared" si="19"/>
        <v>0</v>
      </c>
    </row>
    <row r="29" spans="1:15" s="9" customFormat="1" ht="42" customHeight="1" thickBot="1" x14ac:dyDescent="0.3">
      <c r="A29" s="92" t="s">
        <v>26</v>
      </c>
      <c r="B29" s="93"/>
      <c r="C29" s="93"/>
      <c r="D29" s="93"/>
      <c r="E29" s="93"/>
      <c r="F29" s="93"/>
      <c r="G29" s="93"/>
      <c r="H29" s="93"/>
      <c r="I29" s="93"/>
      <c r="J29" s="93"/>
      <c r="K29" s="93"/>
      <c r="L29" s="104" t="s">
        <v>27</v>
      </c>
      <c r="M29" s="105"/>
      <c r="N29" s="105"/>
      <c r="O29" s="37">
        <f>SUMIF(G:G,0%,L:L)+SUMIF(G:G,"",L:L)</f>
        <v>0</v>
      </c>
    </row>
    <row r="30" spans="1:15" s="9" customFormat="1" ht="39" customHeight="1" x14ac:dyDescent="0.25">
      <c r="A30" s="76" t="s">
        <v>78</v>
      </c>
      <c r="B30" s="77"/>
      <c r="C30" s="77"/>
      <c r="D30" s="77"/>
      <c r="E30" s="77"/>
      <c r="F30" s="77"/>
      <c r="G30" s="77"/>
      <c r="H30" s="77"/>
      <c r="I30" s="77"/>
      <c r="J30" s="77"/>
      <c r="K30" s="78"/>
      <c r="L30" s="98" t="s">
        <v>28</v>
      </c>
      <c r="M30" s="99"/>
      <c r="N30" s="99"/>
      <c r="O30" s="38">
        <f>SUMIF(G:G,5%,L:L)</f>
        <v>0</v>
      </c>
    </row>
    <row r="31" spans="1:15" s="9" customFormat="1" ht="30" customHeight="1" x14ac:dyDescent="0.25">
      <c r="A31" s="79"/>
      <c r="B31" s="80"/>
      <c r="C31" s="80"/>
      <c r="D31" s="80"/>
      <c r="E31" s="80"/>
      <c r="F31" s="80"/>
      <c r="G31" s="80"/>
      <c r="H31" s="80"/>
      <c r="I31" s="80"/>
      <c r="J31" s="80"/>
      <c r="K31" s="81"/>
      <c r="L31" s="98" t="s">
        <v>29</v>
      </c>
      <c r="M31" s="99"/>
      <c r="N31" s="99"/>
      <c r="O31" s="38">
        <f>SUMIF(G:G,19%,L:L)</f>
        <v>0</v>
      </c>
    </row>
    <row r="32" spans="1:15" s="9" customFormat="1" ht="30" customHeight="1" x14ac:dyDescent="0.25">
      <c r="A32" s="79"/>
      <c r="B32" s="80"/>
      <c r="C32" s="80"/>
      <c r="D32" s="80"/>
      <c r="E32" s="80"/>
      <c r="F32" s="80"/>
      <c r="G32" s="80"/>
      <c r="H32" s="80"/>
      <c r="I32" s="80"/>
      <c r="J32" s="80"/>
      <c r="K32" s="81"/>
      <c r="L32" s="100" t="s">
        <v>22</v>
      </c>
      <c r="M32" s="101"/>
      <c r="N32" s="101"/>
      <c r="O32" s="39">
        <f>SUM(O29:O31)</f>
        <v>0</v>
      </c>
    </row>
    <row r="33" spans="1:17" s="9" customFormat="1" ht="30" customHeight="1" x14ac:dyDescent="0.25">
      <c r="A33" s="79"/>
      <c r="B33" s="80"/>
      <c r="C33" s="80"/>
      <c r="D33" s="80"/>
      <c r="E33" s="80"/>
      <c r="F33" s="80"/>
      <c r="G33" s="80"/>
      <c r="H33" s="80"/>
      <c r="I33" s="80"/>
      <c r="J33" s="80"/>
      <c r="K33" s="81"/>
      <c r="L33" s="102" t="s">
        <v>30</v>
      </c>
      <c r="M33" s="103"/>
      <c r="N33" s="103"/>
      <c r="O33" s="40">
        <f>SUMIF(G:G,5%,M:M)</f>
        <v>0</v>
      </c>
    </row>
    <row r="34" spans="1:17" s="9" customFormat="1" ht="30" customHeight="1" x14ac:dyDescent="0.25">
      <c r="A34" s="79"/>
      <c r="B34" s="80"/>
      <c r="C34" s="80"/>
      <c r="D34" s="80"/>
      <c r="E34" s="80"/>
      <c r="F34" s="80"/>
      <c r="G34" s="80"/>
      <c r="H34" s="80"/>
      <c r="I34" s="80"/>
      <c r="J34" s="80"/>
      <c r="K34" s="81"/>
      <c r="L34" s="102" t="s">
        <v>31</v>
      </c>
      <c r="M34" s="103"/>
      <c r="N34" s="103"/>
      <c r="O34" s="40">
        <f>SUMIF(G:G,19%,M:M)</f>
        <v>0</v>
      </c>
    </row>
    <row r="35" spans="1:17" s="9" customFormat="1" ht="30" customHeight="1" x14ac:dyDescent="0.25">
      <c r="A35" s="79"/>
      <c r="B35" s="80"/>
      <c r="C35" s="80"/>
      <c r="D35" s="80"/>
      <c r="E35" s="80"/>
      <c r="F35" s="80"/>
      <c r="G35" s="80"/>
      <c r="H35" s="80"/>
      <c r="I35" s="80"/>
      <c r="J35" s="80"/>
      <c r="K35" s="81"/>
      <c r="L35" s="100" t="s">
        <v>32</v>
      </c>
      <c r="M35" s="101"/>
      <c r="N35" s="101"/>
      <c r="O35" s="39">
        <f>SUM(O33:O34)</f>
        <v>0</v>
      </c>
    </row>
    <row r="36" spans="1:17" s="9" customFormat="1" ht="30" customHeight="1" x14ac:dyDescent="0.25">
      <c r="A36" s="79"/>
      <c r="B36" s="80"/>
      <c r="C36" s="80"/>
      <c r="D36" s="80"/>
      <c r="E36" s="80"/>
      <c r="F36" s="80"/>
      <c r="G36" s="80"/>
      <c r="H36" s="80"/>
      <c r="I36" s="80"/>
      <c r="J36" s="80"/>
      <c r="K36" s="81"/>
      <c r="L36" s="98" t="s">
        <v>33</v>
      </c>
      <c r="M36" s="99"/>
      <c r="N36" s="99"/>
      <c r="O36" s="38">
        <f>SUMIF(I:I,8%,N:N)</f>
        <v>0</v>
      </c>
    </row>
    <row r="37" spans="1:17" s="9" customFormat="1" ht="37.5" customHeight="1" x14ac:dyDescent="0.25">
      <c r="A37" s="79"/>
      <c r="B37" s="80"/>
      <c r="C37" s="80"/>
      <c r="D37" s="80"/>
      <c r="E37" s="80"/>
      <c r="F37" s="80"/>
      <c r="G37" s="80"/>
      <c r="H37" s="80"/>
      <c r="I37" s="80"/>
      <c r="J37" s="80"/>
      <c r="K37" s="81"/>
      <c r="L37" s="96" t="s">
        <v>34</v>
      </c>
      <c r="M37" s="97"/>
      <c r="N37" s="97"/>
      <c r="O37" s="39">
        <f>SUM(O36)</f>
        <v>0</v>
      </c>
    </row>
    <row r="38" spans="1:17" s="9" customFormat="1" ht="32.25" customHeight="1" thickBot="1" x14ac:dyDescent="0.3">
      <c r="A38" s="82"/>
      <c r="B38" s="83"/>
      <c r="C38" s="83"/>
      <c r="D38" s="83"/>
      <c r="E38" s="83"/>
      <c r="F38" s="83"/>
      <c r="G38" s="83"/>
      <c r="H38" s="83"/>
      <c r="I38" s="83"/>
      <c r="J38" s="83"/>
      <c r="K38" s="84"/>
      <c r="L38" s="94" t="s">
        <v>35</v>
      </c>
      <c r="M38" s="95"/>
      <c r="N38" s="95"/>
      <c r="O38" s="41">
        <f>+O32+O35+O37</f>
        <v>0</v>
      </c>
    </row>
    <row r="40" spans="1:17" ht="50.1" customHeight="1" thickBot="1" x14ac:dyDescent="0.3">
      <c r="B40" s="85"/>
      <c r="C40" s="85"/>
    </row>
    <row r="41" spans="1:17" x14ac:dyDescent="0.25">
      <c r="B41" s="63" t="s">
        <v>36</v>
      </c>
      <c r="C41" s="63"/>
    </row>
    <row r="42" spans="1:17" ht="15" customHeight="1" x14ac:dyDescent="0.25">
      <c r="M42" s="43"/>
      <c r="N42" s="44"/>
      <c r="O42" s="45"/>
    </row>
    <row r="43" spans="1:17" ht="15.75" customHeight="1" x14ac:dyDescent="0.25">
      <c r="M43" s="43"/>
      <c r="N43" s="44"/>
      <c r="O43" s="45"/>
    </row>
    <row r="44" spans="1:17" ht="15" customHeight="1" x14ac:dyDescent="0.25">
      <c r="A44" s="11" t="s">
        <v>37</v>
      </c>
      <c r="M44" s="43"/>
      <c r="N44" s="44"/>
      <c r="O44" s="45"/>
    </row>
    <row r="45" spans="1:17" x14ac:dyDescent="0.25">
      <c r="A45" s="62" t="s">
        <v>38</v>
      </c>
      <c r="B45" s="62"/>
      <c r="C45" s="62"/>
      <c r="D45" s="62"/>
      <c r="E45" s="62"/>
      <c r="F45" s="62"/>
      <c r="G45" s="62"/>
      <c r="H45" s="62"/>
      <c r="I45" s="62"/>
      <c r="J45" s="62"/>
      <c r="K45" s="62"/>
      <c r="L45" s="62"/>
      <c r="M45" s="62"/>
      <c r="N45" s="62"/>
      <c r="O45" s="62"/>
      <c r="P45" s="2"/>
      <c r="Q45" s="2"/>
    </row>
    <row r="46" spans="1:17" ht="15" customHeight="1" x14ac:dyDescent="0.25">
      <c r="A46" s="61" t="s">
        <v>39</v>
      </c>
      <c r="B46" s="61"/>
      <c r="C46" s="61"/>
      <c r="D46" s="61"/>
      <c r="E46" s="61"/>
      <c r="F46" s="61"/>
      <c r="G46" s="61"/>
      <c r="H46" s="61"/>
      <c r="I46" s="61"/>
      <c r="J46" s="61"/>
      <c r="K46" s="61"/>
      <c r="L46" s="61"/>
      <c r="M46" s="61"/>
      <c r="N46" s="61"/>
      <c r="O46" s="61"/>
      <c r="P46" s="42"/>
      <c r="Q46" s="42"/>
    </row>
    <row r="47" spans="1:17" x14ac:dyDescent="0.25">
      <c r="A47" s="60" t="s">
        <v>40</v>
      </c>
      <c r="B47" s="60"/>
      <c r="C47" s="60"/>
      <c r="D47" s="60"/>
      <c r="E47" s="60"/>
      <c r="F47" s="60"/>
      <c r="G47" s="60"/>
      <c r="H47" s="60"/>
      <c r="I47" s="60"/>
      <c r="J47" s="60"/>
      <c r="K47" s="60"/>
      <c r="L47" s="60"/>
      <c r="M47" s="60"/>
      <c r="N47" s="60"/>
      <c r="O47" s="60"/>
      <c r="P47" s="5"/>
      <c r="Q47" s="5"/>
    </row>
    <row r="48" spans="1:17" x14ac:dyDescent="0.25">
      <c r="A48" s="60" t="s">
        <v>41</v>
      </c>
      <c r="B48" s="60"/>
      <c r="C48" s="60"/>
      <c r="D48" s="60"/>
      <c r="E48" s="60"/>
      <c r="F48" s="60"/>
      <c r="G48" s="60"/>
      <c r="H48" s="60"/>
      <c r="I48" s="60"/>
      <c r="J48" s="60"/>
      <c r="K48" s="60"/>
      <c r="L48" s="60"/>
      <c r="M48" s="60"/>
      <c r="N48" s="60"/>
      <c r="O48" s="60"/>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3K+6n5ntYHSfqG5sedzD/jS2zC8Vyc5w+ANE/US1TlKVE81kAa4cAF0hfWhLvvSr5zIHTYOv9cG1cG81lfI3CQ==" saltValue="Jzgg5j1ZZ7hb8CikIFsbBg==" spinCount="100000" sheet="1" selectLockedCells="1"/>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2025-03-31T21:51:50Z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