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2. F-CD-065-2025/PUBLICACION/"/>
    </mc:Choice>
  </mc:AlternateContent>
  <xr:revisionPtr revIDLastSave="107" documentId="13_ncr:1_{F325527D-AE3E-4150-8C66-BA9D114568FD}" xr6:coauthVersionLast="47" xr6:coauthVersionMax="47" xr10:uidLastSave="{2AC56DA4-E034-48B5-A97B-6C8CEAFDD60E}"/>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Servicios'!$A$1:$O$49</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34" i="7"/>
  <c r="O33"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15" i="7"/>
  <c r="J15" i="7"/>
  <c r="L15" i="7"/>
  <c r="M15" i="7" s="1"/>
  <c r="F22" i="3"/>
  <c r="J22" i="3" s="1"/>
  <c r="F23" i="3"/>
  <c r="H23" i="3" s="1"/>
  <c r="O31" i="7"/>
  <c r="O30" i="7"/>
  <c r="L14" i="7"/>
  <c r="M14" i="7" s="1"/>
  <c r="J14" i="7"/>
  <c r="H14" i="7"/>
  <c r="M21" i="7" l="1"/>
  <c r="O21" i="7" s="1"/>
  <c r="K16" i="3"/>
  <c r="J20" i="3"/>
  <c r="J17" i="3"/>
  <c r="H20" i="3"/>
  <c r="H17" i="3"/>
  <c r="J18" i="3"/>
  <c r="O18" i="3" s="1"/>
  <c r="L19" i="3"/>
  <c r="O19" i="3" s="1"/>
  <c r="L16" i="3"/>
  <c r="O16" i="3" s="1"/>
  <c r="L15" i="3"/>
  <c r="H15" i="3"/>
  <c r="J21" i="3"/>
  <c r="H21" i="3"/>
  <c r="M22" i="7"/>
  <c r="O22" i="7" s="1"/>
  <c r="K21" i="7"/>
  <c r="K19" i="7"/>
  <c r="N18" i="7"/>
  <c r="O18" i="7" s="1"/>
  <c r="K24" i="7"/>
  <c r="K27" i="7"/>
  <c r="N27" i="7"/>
  <c r="O27" i="7" s="1"/>
  <c r="N17" i="7"/>
  <c r="O17" i="7" s="1"/>
  <c r="K25" i="7"/>
  <c r="N26" i="7"/>
  <c r="O26" i="7" s="1"/>
  <c r="K20" i="7"/>
  <c r="K23" i="7"/>
  <c r="K26" i="7"/>
  <c r="N28" i="7"/>
  <c r="O28" i="7" s="1"/>
  <c r="M23" i="7"/>
  <c r="O23" i="7" s="1"/>
  <c r="K18" i="7"/>
  <c r="N25" i="7"/>
  <c r="O25" i="7" s="1"/>
  <c r="K28" i="7"/>
  <c r="K17" i="7"/>
  <c r="K15" i="7"/>
  <c r="K22" i="7"/>
  <c r="K16" i="7"/>
  <c r="N20" i="7"/>
  <c r="O20" i="7" s="1"/>
  <c r="N16" i="7"/>
  <c r="O16" i="7" s="1"/>
  <c r="N19" i="7"/>
  <c r="O19" i="7" s="1"/>
  <c r="N24" i="7"/>
  <c r="O24" i="7" s="1"/>
  <c r="N15" i="7"/>
  <c r="O15" i="7" s="1"/>
  <c r="H22" i="3"/>
  <c r="J23" i="3"/>
  <c r="L23" i="3"/>
  <c r="L22" i="3"/>
  <c r="O29" i="7"/>
  <c r="O32" i="7" s="1"/>
  <c r="K14" i="7"/>
  <c r="O35" i="7"/>
  <c r="O36" i="7"/>
  <c r="O37" i="7" s="1"/>
  <c r="N14" i="7"/>
  <c r="O14" i="7" s="1"/>
  <c r="O20" i="3" l="1"/>
  <c r="K20" i="3"/>
  <c r="O17" i="3"/>
  <c r="K18" i="3"/>
  <c r="K17" i="3"/>
  <c r="O21" i="3"/>
  <c r="K15" i="3"/>
  <c r="O15" i="3"/>
  <c r="K21" i="3"/>
  <c r="K22" i="3"/>
  <c r="O23" i="3"/>
  <c r="K23" i="3"/>
  <c r="O22" i="3"/>
  <c r="O38"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<sst xmlns="http://schemas.openxmlformats.org/spreadsheetml/2006/main" count="283" uniqueCount="127">
  <si>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</si>
  <si>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</si>
  <si>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</si>
  <si>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</si>
  <si>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</si>
  <si>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</si>
  <si>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</si>
  <si>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</si>
  <si>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</si>
  <si>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</si>
  <si>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</si>
  <si>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</si>
  <si>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</si>
  <si>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</si>
  <si>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</si>
  <si>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</si>
  <si>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</si>
  <si>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</si>
  <si>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</si>
  <si>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</si>
  <si>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</si>
  <si>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</si>
  <si>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</si>
  <si>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</si>
  <si>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</si>
  <si>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</si>
  <si>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</si>
  <si>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</si>
  <si>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</si>
  <si>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</si>
  <si>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</si>
  <si>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</si>
  <si>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</si>
  <si>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</si>
  <si>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</si>
  <si>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</si>
  <si>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</si>
  <si>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</si>
  <si>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</si>
  <si>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</si>
  <si>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</si>
  <si>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</si>
  <si>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</si>
  <si>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</si>
  <si>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</si>
  <si>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</si>
  <si>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</si>
  <si>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</si>
  <si>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</si>
  <si>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</si>
  <si>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</si>
  <si>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</si>
  <si>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</si>
  <si>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</si>
  <si>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</si>
  <si>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</si>
  <si>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</si>
  <si>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</si>
  <si>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</si>
  <si>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</si>
  <si>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</si>
  <si>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</si>
  <si>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</si>
  <si>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</si>
  <si>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</si>
  <si>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</si>
  <si>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</si>
  <si>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</si>
  <si>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</si>
  <si>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</si>
  <si>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</si>
  <si>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</si>
  <si>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</si>
  <si>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</si>
  <si>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</si>
  <si>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</si>
  <si>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</si>
  <si>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</si>
  <si>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</si>
  <si>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</si>
  <si>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</si>
  <si>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</si>
  <si>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</si>
  <si>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</si>
  <si>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</si>
  <si>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</si>
  <si>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</si>
  <si>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</si>
  <si>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</si>
  <si>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</si>
  <si>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</si>
  <si>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</si>
  <si>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</si>
  <si>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</si>
  <si>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</si>
  <si>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</si>
  <si>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</si>
  <si>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</si>
  <si>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</si>
  <si>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</si>
  <si>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</si>
  <si>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</si>
  <si>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</si>
  <si>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</si>
  <si>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</si>
  <si>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</si>
  <si>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</si>
  <si>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</si>
  <si>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</si>
  <si>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</si>
  <si>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</si>
  <si>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de hidratación para los deportistas en los eventos realizados por el Centro Académico Deportivo CAD, Botella de agua, unidad de 300 ml.</t>
  </si>
  <si>
    <t>Servicio de alquiler de carpa tipo kiosko desarmable de 4 mts x 4 mts, base recta en tubería pesada. Con cortinas y ventanas, totalmente desarmable con sistema de ensamble mecánico.</t>
  </si>
  <si>
    <t>Servicio de alquiler de arco inflable publicitario de alta calidad para eventos, tamaño de 4 metros x 6 metros. Hecho en lona morral nacional marca reconocida, motor de alto rendimiento 1hp, 3/4 hp, 1/2hp de acuerdo con el tamaño, 110 voltios, amarres de viento, anclajes de plástico, kit de reparación y tula de transporte, cremallera de 1.20 de largo.</t>
  </si>
  <si>
    <t>Servicio de juzgamiento por jornada de 4 horas para los deportistas participantes: 1 juez nacional encargado de la coordinación del juzgamiento en la modalidad deportiva de natación perteneciente a la liga, federación o asociación de natación.</t>
  </si>
  <si>
    <t>Servicio de sistema de juzgamiento en la modalidad deportiva de natación por jornada de 4 horas para 300 deportistas, encargado de la publicación de resultados en tiempo real, publicando la convocatoria del evento y activando el sistema para que los clubes invitados realicen sus inscripciones en su web propia, contando con un operador de sistema.</t>
  </si>
  <si>
    <t>Servicio de Alquiler de Cronometraje Semiautomático (Sin Placas), cronometraje electrónico semiautomático que permite dar salidas electrónicas y publicar inmediatamente los tiempos de los deportistas en una pantalla con gran visibilidad. El cronometraje semiautomático consta de: Consola de tiempos, dispositivo de salida, dispositivos por juez para toma de tiempos, línea especializada para mostrar tiempos por Evento - Serie, contando con operador por jornada de 4 horas.</t>
  </si>
  <si>
    <t>Servicio de apoyo logístico para números de competencia personalizados, en material anti-desgarros, medidas 17 cm * 14 cm, datos del evento, resistente al agua y al sol incluye ganchos de sujeción.</t>
  </si>
  <si>
    <t>Suministro de camiseta para los deportistas inscritos a los eventos, en tela deportiva 100% poliéster, tecnología sport sec-respirable, cuello redondo, diseño manga corta y recta. estampado en frente de 8 cm * 8 cm y espalda 15 cm * 8 cm full color.</t>
  </si>
  <si>
    <t>Presentación Artística para Actividades Culturales Incluye:
Presentador y/o Animador (2 horas) Grupo musical de tres personas (2 horas)
Sonido dos cabinas, una consola, microfonía y luces</t>
  </si>
  <si>
    <t>Tarima mediana con carpa 4x4 para Actividad Cultural en Fusagasugá</t>
  </si>
  <si>
    <t>Servicio de alimentación desayuno servido en el lugar incluyendo menaje, el cual debe garantizar que la comida se sirva caliente y que cumpla las siguientes condiciones: huevos al gusto 80 grs, tamal de 300 grs o caldo acompañado con café o chocolate de 12 onzas, jugo de 200 ml y pan o arepa</t>
  </si>
  <si>
    <t>Servicio de alimentación almuerzo servido en el lugar incluyendo menaje, el cual debe garantizar que la comida se sirva caliente y que cumpla las siguientes condiciones: Sopa mediana, porción de proteína (pollo- carne de res) por 150 grs, ensalada 150 grs, postre de 60 grs bebida de 12 onzas (jugo natural o limonada) o gaseosa de 400 ml.</t>
  </si>
  <si>
    <t>Servicio de alimentación cena servido en el lugar incluyendo menaje, el cual debe garantizar que la comida se sirva caliente y que cumpla las siguientes condiciones: Proteína (Carne de res, cerdo, pollo) de 150 grs, cereal 100 grs, ensalada 150 grs, postre 25 grs, bebida 12 onzas (jugo natural o limonada) o gaseosa de 400 ml.</t>
  </si>
  <si>
    <t>Servicio de alimentación refrigerio empacado jornada mañana, el cual debe garantizar las siguientes condiciones: Pastel horneado de 100 gr hawaiano, o pastel horneado de 100 gr de pollo con champiñones o Sándwich de jamón y queso en pan tajado o palito de queso horneado de 100 gr con bebida de 200 ml jugo o gaseosa. FRUTA: Fruta puede ser manzana, pera, granadilla o Durazno</t>
  </si>
  <si>
    <t>Servicio de alimentación refrigerio empacado jornada tarde, el cual debe garantizar las siguientes condiciones: Sándwich de pollo apanado 100 grs con queso, lechuga y tomate pan especial o sándwich cubano en pan especial, ó wraps de pollo 100 grs apanado con sour cream, lechuga, tomate y queso o hamburguesa de res de 100 gr pan especial, queso tomate y lechuga, salsas individuales, con bebida de 200 ml jugo o gaseosa. FRUTA: Fruta puedes ser manzana, pera, granadilla o Durazno.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</si>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</sst>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1"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showGridLines="0" tabSelected="1" view="pageBreakPreview" topLeftCell="E26"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3.855468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88.5" customHeight="1" x14ac:dyDescent="0.25">
      <c r="A14" s="30">
        <v>1</v>
      </c>
      <c r="B14" s="293" t="s">
        <v>111</v>
      </c>
      <c r="C14" s="15"/>
      <c r="D14" s="12">
        <v>1</v>
      </c>
      <c r="E14" s="16" t="s">
        <v>126</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01.25" customHeight="1" x14ac:dyDescent="0.25">
      <c r="A15" s="30">
        <v>2</v>
      </c>
      <c r="B15" s="293" t="s">
        <v>112</v>
      </c>
      <c r="C15" s="15"/>
      <c r="D15" s="12">
        <v>1</v>
      </c>
      <c r="E15" s="16" t="s">
        <v>126</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30.5" customHeight="1" x14ac:dyDescent="0.25">
      <c r="A16" s="30">
        <v>3</v>
      </c>
      <c r="B16" s="293" t="s">
        <v>113</v>
      </c>
      <c r="C16" s="15"/>
      <c r="D16" s="12">
        <v>1</v>
      </c>
      <c r="E16" s="16" t="s">
        <v>126</v>
      </c>
      <c r="F16" s="119"/>
      <c r="G16" s="14"/>
      <c r="H16" s="1">
        <f t="shared" ref="H16:H28" si="13">+ROUND(F16*G16,0)</f>
        <v>0</v>
      </c>
      <c r="I16" s="14"/>
      <c r="J16" s="1">
        <f t="shared" ref="J16:J28" si="14">ROUND(F16*I16,0)</f>
        <v>0</v>
      </c>
      <c r="K16" s="1">
        <f t="shared" ref="K16:K28" si="15">ROUND(F16+H16+J16,0)</f>
        <v>0</v>
      </c>
      <c r="L16" s="1">
        <f t="shared" ref="L16:L28" si="16">ROUND(F16*D16,0)</f>
        <v>0</v>
      </c>
      <c r="M16" s="1">
        <f t="shared" ref="M16:M28" si="17">ROUND(L16*G16,0)</f>
        <v>0</v>
      </c>
      <c r="N16" s="1">
        <f t="shared" ref="N16:N28" si="18">ROUND(L16*I16,0)</f>
        <v>0</v>
      </c>
      <c r="O16" s="31">
        <f t="shared" ref="O16:O28" si="19">ROUND(L16+N16+M16,0)</f>
        <v>0</v>
      </c>
    </row>
    <row r="17" spans="1:15" s="10" customFormat="1" ht="107.25" customHeight="1" x14ac:dyDescent="0.25">
      <c r="A17" s="30">
        <v>4</v>
      </c>
      <c r="B17" s="293" t="s">
        <v>114</v>
      </c>
      <c r="C17" s="15"/>
      <c r="D17" s="12">
        <v>1</v>
      </c>
      <c r="E17" s="16" t="s">
        <v>126</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130.5" customHeight="1" x14ac:dyDescent="0.25">
      <c r="A18" s="30">
        <v>5</v>
      </c>
      <c r="B18" s="293" t="s">
        <v>115</v>
      </c>
      <c r="C18" s="15"/>
      <c r="D18" s="12">
        <v>1</v>
      </c>
      <c r="E18" s="16" t="s">
        <v>126</v>
      </c>
      <c r="F18" s="119"/>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157.5" customHeight="1" x14ac:dyDescent="0.25">
      <c r="A19" s="30">
        <v>6</v>
      </c>
      <c r="B19" s="293" t="s">
        <v>116</v>
      </c>
      <c r="C19" s="15"/>
      <c r="D19" s="12">
        <v>1</v>
      </c>
      <c r="E19" s="16" t="s">
        <v>126</v>
      </c>
      <c r="F19" s="119"/>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84.75" customHeight="1" x14ac:dyDescent="0.25">
      <c r="A20" s="30">
        <v>7</v>
      </c>
      <c r="B20" s="293" t="s">
        <v>117</v>
      </c>
      <c r="C20" s="15"/>
      <c r="D20" s="12">
        <v>1</v>
      </c>
      <c r="E20" s="16" t="s">
        <v>126</v>
      </c>
      <c r="F20" s="119"/>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106.5" customHeight="1" x14ac:dyDescent="0.25">
      <c r="A21" s="30">
        <v>8</v>
      </c>
      <c r="B21" s="293" t="s">
        <v>118</v>
      </c>
      <c r="C21" s="15"/>
      <c r="D21" s="12">
        <v>1</v>
      </c>
      <c r="E21" s="16" t="s">
        <v>126</v>
      </c>
      <c r="F21" s="119"/>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108" customHeight="1" x14ac:dyDescent="0.25">
      <c r="A22" s="30">
        <v>9</v>
      </c>
      <c r="B22" s="293" t="s">
        <v>119</v>
      </c>
      <c r="C22" s="15"/>
      <c r="D22" s="12">
        <v>1</v>
      </c>
      <c r="E22" s="16" t="s">
        <v>126</v>
      </c>
      <c r="F22" s="119"/>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77.25" customHeight="1" x14ac:dyDescent="0.25">
      <c r="A23" s="30">
        <v>10</v>
      </c>
      <c r="B23" s="293" t="s">
        <v>120</v>
      </c>
      <c r="C23" s="15"/>
      <c r="D23" s="12">
        <v>1</v>
      </c>
      <c r="E23" s="16" t="s">
        <v>126</v>
      </c>
      <c r="F23" s="119"/>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130.5" customHeight="1" x14ac:dyDescent="0.25">
      <c r="A24" s="30">
        <v>11</v>
      </c>
      <c r="B24" s="293" t="s">
        <v>121</v>
      </c>
      <c r="C24" s="15"/>
      <c r="D24" s="12">
        <v>1</v>
      </c>
      <c r="E24" s="16" t="s">
        <v>126</v>
      </c>
      <c r="F24" s="119"/>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130.5" customHeight="1" x14ac:dyDescent="0.25">
      <c r="A25" s="30">
        <v>12</v>
      </c>
      <c r="B25" s="293" t="s">
        <v>122</v>
      </c>
      <c r="C25" s="15"/>
      <c r="D25" s="12">
        <v>1</v>
      </c>
      <c r="E25" s="16" t="s">
        <v>126</v>
      </c>
      <c r="F25" s="119"/>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130.5" customHeight="1" x14ac:dyDescent="0.25">
      <c r="A26" s="30">
        <v>13</v>
      </c>
      <c r="B26" s="293" t="s">
        <v>123</v>
      </c>
      <c r="C26" s="15"/>
      <c r="D26" s="12">
        <v>1</v>
      </c>
      <c r="E26" s="16" t="s">
        <v>126</v>
      </c>
      <c r="F26" s="119"/>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130.5" customHeight="1" x14ac:dyDescent="0.25">
      <c r="A27" s="30">
        <v>14</v>
      </c>
      <c r="B27" s="293" t="s">
        <v>124</v>
      </c>
      <c r="C27" s="15"/>
      <c r="D27" s="12">
        <v>1</v>
      </c>
      <c r="E27" s="16" t="s">
        <v>126</v>
      </c>
      <c r="F27" s="119"/>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147" customHeight="1" thickBot="1" x14ac:dyDescent="0.3">
      <c r="A28" s="30">
        <v>15</v>
      </c>
      <c r="B28" s="293" t="s">
        <v>125</v>
      </c>
      <c r="C28" s="15"/>
      <c r="D28" s="12">
        <v>1</v>
      </c>
      <c r="E28" s="16" t="s">
        <v>126</v>
      </c>
      <c r="F28" s="119"/>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42" customHeight="1" thickBot="1" x14ac:dyDescent="0.3">
      <c r="A29" s="152" t="s">
        <v>26</v>
      </c>
      <c r="B29" s="153"/>
      <c r="C29" s="153"/>
      <c r="D29" s="153"/>
      <c r="E29" s="153"/>
      <c r="F29" s="153"/>
      <c r="G29" s="153"/>
      <c r="H29" s="153"/>
      <c r="I29" s="153"/>
      <c r="J29" s="153"/>
      <c r="K29" s="153"/>
      <c r="L29" s="164" t="s">
        <v>27</v>
      </c>
      <c r="M29" s="165"/>
      <c r="N29" s="165"/>
      <c r="O29" s="58">
        <f>SUMIF(G:G,0%,L:L)+SUMIF(G:G,"",L:L)</f>
        <v>0</v>
      </c>
    </row>
    <row r="30" spans="1:15" s="10" customFormat="1" ht="39" customHeight="1" x14ac:dyDescent="0.25">
      <c r="A30" s="136" t="s">
        <v>107</v>
      </c>
      <c r="B30" s="137"/>
      <c r="C30" s="137"/>
      <c r="D30" s="137"/>
      <c r="E30" s="137"/>
      <c r="F30" s="137"/>
      <c r="G30" s="137"/>
      <c r="H30" s="137"/>
      <c r="I30" s="137"/>
      <c r="J30" s="137"/>
      <c r="K30" s="138"/>
      <c r="L30" s="158" t="s">
        <v>28</v>
      </c>
      <c r="M30" s="159"/>
      <c r="N30" s="159"/>
      <c r="O30" s="59">
        <f>SUMIF(G:G,5%,L:L)</f>
        <v>0</v>
      </c>
    </row>
    <row r="31" spans="1:15" s="10" customFormat="1" ht="30" customHeight="1" x14ac:dyDescent="0.25">
      <c r="A31" s="139"/>
      <c r="B31" s="140"/>
      <c r="C31" s="140"/>
      <c r="D31" s="140"/>
      <c r="E31" s="140"/>
      <c r="F31" s="140"/>
      <c r="G31" s="140"/>
      <c r="H31" s="140"/>
      <c r="I31" s="140"/>
      <c r="J31" s="140"/>
      <c r="K31" s="141"/>
      <c r="L31" s="158" t="s">
        <v>29</v>
      </c>
      <c r="M31" s="159"/>
      <c r="N31" s="159"/>
      <c r="O31" s="59">
        <f>SUMIF(G:G,19%,L:L)</f>
        <v>0</v>
      </c>
    </row>
    <row r="32" spans="1:15" s="10" customFormat="1" ht="30" customHeight="1" x14ac:dyDescent="0.25">
      <c r="A32" s="139"/>
      <c r="B32" s="140"/>
      <c r="C32" s="140"/>
      <c r="D32" s="140"/>
      <c r="E32" s="140"/>
      <c r="F32" s="140"/>
      <c r="G32" s="140"/>
      <c r="H32" s="140"/>
      <c r="I32" s="140"/>
      <c r="J32" s="140"/>
      <c r="K32" s="141"/>
      <c r="L32" s="160" t="s">
        <v>22</v>
      </c>
      <c r="M32" s="161"/>
      <c r="N32" s="161"/>
      <c r="O32" s="60">
        <f>SUM(O29:O31)</f>
        <v>0</v>
      </c>
    </row>
    <row r="33" spans="1:17" s="10" customFormat="1" ht="30" customHeight="1" x14ac:dyDescent="0.25">
      <c r="A33" s="139"/>
      <c r="B33" s="140"/>
      <c r="C33" s="140"/>
      <c r="D33" s="140"/>
      <c r="E33" s="140"/>
      <c r="F33" s="140"/>
      <c r="G33" s="140"/>
      <c r="H33" s="140"/>
      <c r="I33" s="140"/>
      <c r="J33" s="140"/>
      <c r="K33" s="141"/>
      <c r="L33" s="162" t="s">
        <v>30</v>
      </c>
      <c r="M33" s="163"/>
      <c r="N33" s="163"/>
      <c r="O33" s="61">
        <f>SUMIF(G:G,5%,M:M)</f>
        <v>0</v>
      </c>
    </row>
    <row r="34" spans="1:17" s="10" customFormat="1" ht="30" customHeight="1" x14ac:dyDescent="0.25">
      <c r="A34" s="139"/>
      <c r="B34" s="140"/>
      <c r="C34" s="140"/>
      <c r="D34" s="140"/>
      <c r="E34" s="140"/>
      <c r="F34" s="140"/>
      <c r="G34" s="140"/>
      <c r="H34" s="140"/>
      <c r="I34" s="140"/>
      <c r="J34" s="140"/>
      <c r="K34" s="141"/>
      <c r="L34" s="162" t="s">
        <v>31</v>
      </c>
      <c r="M34" s="163"/>
      <c r="N34" s="163"/>
      <c r="O34" s="61">
        <f>SUMIF(G:G,19%,M:M)</f>
        <v>0</v>
      </c>
    </row>
    <row r="35" spans="1:17" s="10" customFormat="1" ht="30" customHeight="1" x14ac:dyDescent="0.25">
      <c r="A35" s="139"/>
      <c r="B35" s="140"/>
      <c r="C35" s="140"/>
      <c r="D35" s="140"/>
      <c r="E35" s="140"/>
      <c r="F35" s="140"/>
      <c r="G35" s="140"/>
      <c r="H35" s="140"/>
      <c r="I35" s="140"/>
      <c r="J35" s="140"/>
      <c r="K35" s="141"/>
      <c r="L35" s="160" t="s">
        <v>32</v>
      </c>
      <c r="M35" s="161"/>
      <c r="N35" s="161"/>
      <c r="O35" s="60">
        <f>SUM(O33:O34)</f>
        <v>0</v>
      </c>
    </row>
    <row r="36" spans="1:17" s="10" customFormat="1" ht="30" customHeight="1" x14ac:dyDescent="0.25">
      <c r="A36" s="139"/>
      <c r="B36" s="140"/>
      <c r="C36" s="140"/>
      <c r="D36" s="140"/>
      <c r="E36" s="140"/>
      <c r="F36" s="140"/>
      <c r="G36" s="140"/>
      <c r="H36" s="140"/>
      <c r="I36" s="140"/>
      <c r="J36" s="140"/>
      <c r="K36" s="141"/>
      <c r="L36" s="158" t="s">
        <v>33</v>
      </c>
      <c r="M36" s="159"/>
      <c r="N36" s="159"/>
      <c r="O36" s="59">
        <f>SUMIF(I:I,8%,N:N)</f>
        <v>0</v>
      </c>
    </row>
    <row r="37" spans="1:17" s="10" customFormat="1" ht="37.5" customHeight="1" x14ac:dyDescent="0.25">
      <c r="A37" s="139"/>
      <c r="B37" s="140"/>
      <c r="C37" s="140"/>
      <c r="D37" s="140"/>
      <c r="E37" s="140"/>
      <c r="F37" s="140"/>
      <c r="G37" s="140"/>
      <c r="H37" s="140"/>
      <c r="I37" s="140"/>
      <c r="J37" s="140"/>
      <c r="K37" s="141"/>
      <c r="L37" s="156" t="s">
        <v>34</v>
      </c>
      <c r="M37" s="157"/>
      <c r="N37" s="157"/>
      <c r="O37" s="60">
        <f>SUM(O36)</f>
        <v>0</v>
      </c>
    </row>
    <row r="38" spans="1:17" s="10" customFormat="1" ht="32.25" customHeight="1" thickBot="1" x14ac:dyDescent="0.3">
      <c r="A38" s="142"/>
      <c r="B38" s="143"/>
      <c r="C38" s="143"/>
      <c r="D38" s="143"/>
      <c r="E38" s="143"/>
      <c r="F38" s="143"/>
      <c r="G38" s="143"/>
      <c r="H38" s="143"/>
      <c r="I38" s="143"/>
      <c r="J38" s="143"/>
      <c r="K38" s="144"/>
      <c r="L38" s="154" t="s">
        <v>35</v>
      </c>
      <c r="M38" s="155"/>
      <c r="N38" s="155"/>
      <c r="O38" s="62">
        <f>+O32+O35+O37</f>
        <v>0</v>
      </c>
    </row>
    <row r="40" spans="1:17" ht="50.1" customHeight="1" thickBot="1" x14ac:dyDescent="0.3">
      <c r="B40" s="145"/>
      <c r="C40" s="145"/>
    </row>
    <row r="41" spans="1:17" x14ac:dyDescent="0.25">
      <c r="B41" s="123" t="s">
        <v>36</v>
      </c>
      <c r="C41" s="123"/>
    </row>
    <row r="42" spans="1:17" ht="15" customHeight="1" x14ac:dyDescent="0.25">
      <c r="M42" s="72"/>
      <c r="N42" s="73"/>
      <c r="O42" s="74"/>
    </row>
    <row r="43" spans="1:17" ht="15.75" customHeight="1" x14ac:dyDescent="0.25">
      <c r="M43" s="72"/>
      <c r="N43" s="73"/>
      <c r="O43" s="74"/>
    </row>
    <row r="44" spans="1:17" ht="15" customHeight="1" x14ac:dyDescent="0.25">
      <c r="A44" s="13" t="s">
        <v>37</v>
      </c>
      <c r="M44" s="72"/>
      <c r="N44" s="73"/>
      <c r="O44" s="74"/>
    </row>
    <row r="45" spans="1:17" x14ac:dyDescent="0.25">
      <c r="A45" s="122" t="s">
        <v>38</v>
      </c>
      <c r="B45" s="122"/>
      <c r="C45" s="122"/>
      <c r="D45" s="122"/>
      <c r="E45" s="122"/>
      <c r="F45" s="122"/>
      <c r="G45" s="122"/>
      <c r="H45" s="122"/>
      <c r="I45" s="122"/>
      <c r="J45" s="122"/>
      <c r="K45" s="122"/>
      <c r="L45" s="122"/>
      <c r="M45" s="122"/>
      <c r="N45" s="122"/>
      <c r="O45" s="122"/>
      <c r="P45" s="2"/>
      <c r="Q45" s="2"/>
    </row>
    <row r="46" spans="1:17" ht="15" customHeight="1" x14ac:dyDescent="0.25">
      <c r="A46" s="121" t="s">
        <v>39</v>
      </c>
      <c r="B46" s="121"/>
      <c r="C46" s="121"/>
      <c r="D46" s="121"/>
      <c r="E46" s="121"/>
      <c r="F46" s="121"/>
      <c r="G46" s="121"/>
      <c r="H46" s="121"/>
      <c r="I46" s="121"/>
      <c r="J46" s="121"/>
      <c r="K46" s="121"/>
      <c r="L46" s="121"/>
      <c r="M46" s="121"/>
      <c r="N46" s="121"/>
      <c r="O46" s="121"/>
      <c r="P46" s="63"/>
      <c r="Q46" s="63"/>
    </row>
    <row r="47" spans="1:17" x14ac:dyDescent="0.25">
      <c r="A47" s="120" t="s">
        <v>40</v>
      </c>
      <c r="B47" s="120"/>
      <c r="C47" s="120"/>
      <c r="D47" s="120"/>
      <c r="E47" s="120"/>
      <c r="F47" s="120"/>
      <c r="G47" s="120"/>
      <c r="H47" s="120"/>
      <c r="I47" s="120"/>
      <c r="J47" s="120"/>
      <c r="K47" s="120"/>
      <c r="L47" s="120"/>
      <c r="M47" s="120"/>
      <c r="N47" s="120"/>
      <c r="O47" s="120"/>
      <c r="P47" s="5"/>
      <c r="Q47" s="5"/>
    </row>
    <row r="48" spans="1:17" x14ac:dyDescent="0.25">
      <c r="A48" s="120" t="s">
        <v>41</v>
      </c>
      <c r="B48" s="120"/>
      <c r="C48" s="120"/>
      <c r="D48" s="120"/>
      <c r="E48" s="120"/>
      <c r="F48" s="120"/>
      <c r="G48" s="120"/>
      <c r="H48" s="120"/>
      <c r="I48" s="120"/>
      <c r="J48" s="120"/>
      <c r="K48" s="120"/>
      <c r="L48" s="120"/>
      <c r="M48" s="120"/>
      <c r="N48" s="120"/>
      <c r="O48" s="120"/>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41qkVQYkwnI7ddecHrmdR98Y5CrLW6n4IGQeOwcR8svJzv9cXssr6v6cto/DYqrnw2O9uwpqpzsl381xiTMBYA==" saltValue="SVZa/+UBqQO7cc4/b6OMaw==" spinCount="100000" sheet="1" selectLockedCells="1"/>
  <mergeCells count="35">
    <mergeCell ref="L33:N33"/>
    <mergeCell ref="L32:N32"/>
    <mergeCell ref="L31:N31"/>
    <mergeCell ref="L30:N30"/>
    <mergeCell ref="L29:N29"/>
    <mergeCell ref="L38:N38"/>
    <mergeCell ref="L37:N37"/>
    <mergeCell ref="L36:N36"/>
    <mergeCell ref="L35:N35"/>
    <mergeCell ref="L34:N34"/>
    <mergeCell ref="A30:K38"/>
    <mergeCell ref="F9:I9"/>
    <mergeCell ref="B40:C40"/>
    <mergeCell ref="A9:B11"/>
    <mergeCell ref="D9:E9"/>
    <mergeCell ref="D11:E11"/>
    <mergeCell ref="A29:K29"/>
    <mergeCell ref="M11:N11"/>
    <mergeCell ref="M9:N9"/>
    <mergeCell ref="K9:L9"/>
    <mergeCell ref="K11:L11"/>
    <mergeCell ref="F11:I11"/>
    <mergeCell ref="A2:A5"/>
    <mergeCell ref="B2:M2"/>
    <mergeCell ref="N2:O2"/>
    <mergeCell ref="B3:M3"/>
    <mergeCell ref="N3:O3"/>
    <mergeCell ref="B4:M5"/>
    <mergeCell ref="N4:O4"/>
    <mergeCell ref="N5:O5"/>
    <mergeCell ref="A48:O48"/>
    <mergeCell ref="A47:O47"/>
    <mergeCell ref="A46:O46"/>
    <mergeCell ref="A45:O45"/>
    <mergeCell ref="B41:C4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G14:G28</xm:sqref>
        </x14:dataValidation>
        <x14:dataValidation type="list" allowBlank="1" showInputMessage="1" showErrorMessage="1" xr:uid="{00000000-0002-0000-0000-000008000000}">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2025-04-22T15:35:47Z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