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64/DOCUMENTOS DE PUBLICACIÓN/"/>
    </mc:Choice>
  </mc:AlternateContent>
  <xr:revisionPtr revIDLastSave="0" documentId="8_{4D44EC3F-33F0-47B7-96B6-62DF543E2909}"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7" l="1"/>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15" i="7"/>
  <c r="J15" i="7"/>
  <c r="L15" i="7"/>
  <c r="M15" i="7" s="1"/>
  <c r="O26" i="7"/>
  <c r="O25" i="7"/>
  <c r="L14" i="7"/>
  <c r="M14" i="7" s="1"/>
  <c r="J14" i="7"/>
  <c r="H14" i="7"/>
  <c r="M22" i="7" l="1"/>
  <c r="O22" i="7" s="1"/>
  <c r="K21" i="7"/>
  <c r="K19" i="7"/>
  <c r="N18" i="7"/>
  <c r="O18" i="7" s="1"/>
  <c r="N17" i="7"/>
  <c r="O17" i="7" s="1"/>
  <c r="K20" i="7"/>
  <c r="K23" i="7"/>
  <c r="O21" i="7"/>
  <c r="M23" i="7"/>
  <c r="O23" i="7" s="1"/>
  <c r="K18" i="7"/>
  <c r="K17" i="7"/>
  <c r="K15" i="7"/>
  <c r="K22" i="7"/>
  <c r="K16" i="7"/>
  <c r="N20" i="7"/>
  <c r="O20" i="7" s="1"/>
  <c r="N16" i="7"/>
  <c r="O16" i="7" s="1"/>
  <c r="N19" i="7"/>
  <c r="O19" i="7" s="1"/>
  <c r="N15" i="7"/>
  <c r="O15" i="7" s="1"/>
  <c r="O24" i="7"/>
  <c r="O27" i="7" s="1"/>
  <c r="K14" i="7"/>
  <c r="O31" i="7"/>
  <c r="O32" i="7" s="1"/>
  <c r="N14" i="7"/>
  <c r="O14" i="7" s="1"/>
  <c r="O28" i="7" l="1"/>
  <c r="O30" i="7" s="1"/>
  <c r="O33" i="7" s="1"/>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<sst xmlns="http://schemas.openxmlformats.org/spreadsheetml/2006/main" count="116" uniqueCount="92">
  <si>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</si>
  <si>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</si>
  <si>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</si>
  <si>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</si>
  <si>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</si>
  <si>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</si>
  <si>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</si>
  <si>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</si>
  <si>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</si>
  <si>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</si>
  <si>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</si>
  <si>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</si>
  <si>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</si>
  <si>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</si>
  <si>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</si>
  <si>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</si>
  <si>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</si>
  <si>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</si>
  <si>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</si>
  <si>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</si>
  <si>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</si>
  <si>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</si>
  <si>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</si>
  <si>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</si>
  <si>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</si>
  <si>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</si>
  <si>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</si>
  <si>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</si>
  <si>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</si>
  <si>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</si>
  <si>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</si>
  <si>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</si>
  <si>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</si>
  <si>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</si>
  <si>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</si>
  <si>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</si>
  <si>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</si>
  <si>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</si>
  <si>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</si>
  <si>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</si>
  <si>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</si>
  <si>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</si>
  <si>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</si>
  <si>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</si>
  <si>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</si>
  <si>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</si>
  <si>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</si>
  <si>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</si>
  <si>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</si>
  <si>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</si>
  <si>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</si>
  <si>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</si>
  <si>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</si>
  <si>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</si>
  <si>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</si>
  <si>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</si>
  <si>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</si>
  <si>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</si>
  <si>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</si>
  <si>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</si>
  <si>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</si>
  <si>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</si>
  <si>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</si>
  <si>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</si>
  <si>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</si>
  <si>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</si>
  <si>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</si>
  <si>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</si>
  <si>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</si>
  <si>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</si>
  <si>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</si>
  <si>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</si>
  <si>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</si>
  <si>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</si>
  <si>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</si>
  <si>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</si>
  <si>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</si>
  <si>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</si>
  <si>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</si>
  <si>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</si>
  <si>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</si>
  <si>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JAULA A PARED</t>
  </si>
  <si>
    <t>MANTENIMIENTO PREVENTIVO TROTADORA CURVA (Placa Inventario: 72539,72540,72541,72542,72543)</t>
  </si>
  <si>
    <t>MANTENIMIENTO PREVENTIVO CROSSOVER CABLE (Placa Inventario: 72552)</t>
  </si>
  <si>
    <t>MANTENIMIENTO PREVENTIVO HAMMER EXTENSION DE PIERNA (Placa Inventario: 72553, 72554)</t>
  </si>
  <si>
    <t>MANTENIMIENTO PREVENTIVO HACK SQUAT (Placa Inventario: 72555)</t>
  </si>
  <si>
    <t>MANTENIMIENTO PREVENTIVA MÁQUINA POLEA ALTA  (Placa Inventario: 72556)</t>
  </si>
  <si>
    <t>MANTENIMIENTO PREVENTIVO MULTIFUNCIONAL FUSION CST 6  (Placa Inventario: 72557)</t>
  </si>
  <si>
    <t>MANTENIMIENTO PREVENTIVO BICICLETA SPINNING 2.0  (Placa Inventario: 72561, 72562, 72563, 72564, 72565)</t>
  </si>
  <si>
    <t>MANTENIMIENTO PREVENTIVO REMO TORPEDO (Placa Inventario: 72566, 72567)</t>
  </si>
  <si>
    <t>MANTENIMIENTO PREVENTIVO BANCOS DE PESOS LIBRES (Placa Inventario: 72544,72545,72546,72547,72548,72549,72550,72551, 72568,72569)</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</si>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</sst>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view="pageBreakPreview" topLeftCell="A9" zoomScale="90" zoomScaleNormal="70" zoomScaleSheetLayoutView="9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66.75" customHeight="1" x14ac:dyDescent="0.25">
      <c r="A14" s="25">
        <v>1</v>
      </c>
      <c r="B14" s="125" t="s">
        <v>81</v>
      </c>
      <c r="C14" s="12"/>
      <c r="D14" s="125">
        <v>1</v>
      </c>
      <c r="E14" s="125" t="s">
        <v>91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63.75" customHeight="1" x14ac:dyDescent="0.25">
      <c r="A15" s="25">
        <v>2</v>
      </c>
      <c r="B15" s="125" t="s">
        <v>82</v>
      </c>
      <c r="C15" s="12"/>
      <c r="D15" s="125">
        <v>5</v>
      </c>
      <c r="E15" s="125" t="s">
        <v>91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66" customHeight="1" x14ac:dyDescent="0.25">
      <c r="A16" s="25">
        <v>3</v>
      </c>
      <c r="B16" s="125" t="s">
        <v>83</v>
      </c>
      <c r="C16" s="12"/>
      <c r="D16" s="125">
        <v>1</v>
      </c>
      <c r="E16" s="125" t="s">
        <v>91</v>
      </c>
      <c r="F16" s="56"/>
      <c r="G16" s="11"/>
      <c r="H16" s="1">
        <f t="shared" ref="H16:H23" si="13">+ROUND(F16*G16,0)</f>
        <v>0</v>
      </c>
      <c r="I16" s="11"/>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26">
        <f t="shared" ref="O16:O23" si="19">ROUND(L16+N16+M16,0)</f>
        <v>0</v>
      </c>
    </row>
    <row r="17" spans="1:15" s="9" customFormat="1" ht="68.25" customHeight="1" x14ac:dyDescent="0.25">
      <c r="A17" s="25">
        <v>4</v>
      </c>
      <c r="B17" s="125" t="s">
        <v>84</v>
      </c>
      <c r="C17" s="12"/>
      <c r="D17" s="125">
        <v>2</v>
      </c>
      <c r="E17" s="125" t="s">
        <v>91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63" customHeight="1" x14ac:dyDescent="0.25">
      <c r="A18" s="25">
        <v>5</v>
      </c>
      <c r="B18" s="125" t="s">
        <v>85</v>
      </c>
      <c r="C18" s="12"/>
      <c r="D18" s="125">
        <v>1</v>
      </c>
      <c r="E18" s="125" t="s">
        <v>91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125" t="s">
        <v>86</v>
      </c>
      <c r="C19" s="12"/>
      <c r="D19" s="125">
        <v>1</v>
      </c>
      <c r="E19" s="125" t="s">
        <v>91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125" t="s">
        <v>87</v>
      </c>
      <c r="C20" s="12"/>
      <c r="D20" s="125">
        <v>1</v>
      </c>
      <c r="E20" s="125" t="s">
        <v>91</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73.5" customHeight="1" x14ac:dyDescent="0.25">
      <c r="A21" s="25">
        <v>8</v>
      </c>
      <c r="B21" s="125" t="s">
        <v>88</v>
      </c>
      <c r="C21" s="12"/>
      <c r="D21" s="125">
        <v>5</v>
      </c>
      <c r="E21" s="125" t="s">
        <v>91</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68.25" customHeight="1" x14ac:dyDescent="0.25">
      <c r="A22" s="25">
        <v>9</v>
      </c>
      <c r="B22" s="125" t="s">
        <v>89</v>
      </c>
      <c r="C22" s="12"/>
      <c r="D22" s="125">
        <v>2</v>
      </c>
      <c r="E22" s="125" t="s">
        <v>91</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96" customHeight="1" thickBot="1" x14ac:dyDescent="0.3">
      <c r="A23" s="25">
        <v>10</v>
      </c>
      <c r="B23" s="125" t="s">
        <v>90</v>
      </c>
      <c r="C23" s="12"/>
      <c r="D23" s="125">
        <v>10</v>
      </c>
      <c r="E23" s="125" t="s">
        <v>91</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42" customHeight="1" thickBot="1" x14ac:dyDescent="0.3">
      <c r="A24" s="90" t="s">
        <v>26</v>
      </c>
      <c r="B24" s="91"/>
      <c r="C24" s="91"/>
      <c r="D24" s="91"/>
      <c r="E24" s="91"/>
      <c r="F24" s="91"/>
      <c r="G24" s="91"/>
      <c r="H24" s="91"/>
      <c r="I24" s="91"/>
      <c r="J24" s="91"/>
      <c r="K24" s="91"/>
      <c r="L24" s="63" t="s">
        <v>27</v>
      </c>
      <c r="M24" s="64"/>
      <c r="N24" s="64"/>
      <c r="O24" s="34">
        <f>SUMIF(G:G,0%,L:L)+SUMIF(G:G,"",L:L)</f>
        <v>0</v>
      </c>
    </row>
    <row r="25" spans="1:15" s="9" customFormat="1" ht="39" customHeight="1" x14ac:dyDescent="0.25">
      <c r="A25" s="69" t="s">
        <v>78</v>
      </c>
      <c r="B25" s="70"/>
      <c r="C25" s="70"/>
      <c r="D25" s="70"/>
      <c r="E25" s="70"/>
      <c r="F25" s="70"/>
      <c r="G25" s="70"/>
      <c r="H25" s="70"/>
      <c r="I25" s="70"/>
      <c r="J25" s="70"/>
      <c r="K25" s="71"/>
      <c r="L25" s="61" t="s">
        <v>28</v>
      </c>
      <c r="M25" s="62"/>
      <c r="N25" s="62"/>
      <c r="O25" s="35">
        <f>SUMIF(G:G,5%,L:L)</f>
        <v>0</v>
      </c>
    </row>
    <row r="26" spans="1:15" s="9" customFormat="1" ht="30" customHeight="1" x14ac:dyDescent="0.25">
      <c r="A26" s="72"/>
      <c r="B26" s="73"/>
      <c r="C26" s="73"/>
      <c r="D26" s="73"/>
      <c r="E26" s="73"/>
      <c r="F26" s="73"/>
      <c r="G26" s="73"/>
      <c r="H26" s="73"/>
      <c r="I26" s="73"/>
      <c r="J26" s="73"/>
      <c r="K26" s="74"/>
      <c r="L26" s="61" t="s">
        <v>29</v>
      </c>
      <c r="M26" s="62"/>
      <c r="N26" s="62"/>
      <c r="O26" s="35">
        <f>SUMIF(G:G,19%,L:L)</f>
        <v>0</v>
      </c>
    </row>
    <row r="27" spans="1:15" s="9" customFormat="1" ht="30" customHeight="1" x14ac:dyDescent="0.25">
      <c r="A27" s="72"/>
      <c r="B27" s="73"/>
      <c r="C27" s="73"/>
      <c r="D27" s="73"/>
      <c r="E27" s="73"/>
      <c r="F27" s="73"/>
      <c r="G27" s="73"/>
      <c r="H27" s="73"/>
      <c r="I27" s="73"/>
      <c r="J27" s="73"/>
      <c r="K27" s="74"/>
      <c r="L27" s="59" t="s">
        <v>22</v>
      </c>
      <c r="M27" s="60"/>
      <c r="N27" s="60"/>
      <c r="O27" s="36">
        <f>SUM(O24:O26)</f>
        <v>0</v>
      </c>
    </row>
    <row r="28" spans="1:15" s="9" customFormat="1" ht="30" customHeight="1" x14ac:dyDescent="0.25">
      <c r="A28" s="72"/>
      <c r="B28" s="73"/>
      <c r="C28" s="73"/>
      <c r="D28" s="73"/>
      <c r="E28" s="73"/>
      <c r="F28" s="73"/>
      <c r="G28" s="73"/>
      <c r="H28" s="73"/>
      <c r="I28" s="73"/>
      <c r="J28" s="73"/>
      <c r="K28" s="74"/>
      <c r="L28" s="57" t="s">
        <v>30</v>
      </c>
      <c r="M28" s="58"/>
      <c r="N28" s="58"/>
      <c r="O28" s="37">
        <f>SUMIF(G:G,5%,M:M)</f>
        <v>0</v>
      </c>
    </row>
    <row r="29" spans="1:15" s="9" customFormat="1" ht="30" customHeight="1" x14ac:dyDescent="0.25">
      <c r="A29" s="72"/>
      <c r="B29" s="73"/>
      <c r="C29" s="73"/>
      <c r="D29" s="73"/>
      <c r="E29" s="73"/>
      <c r="F29" s="73"/>
      <c r="G29" s="73"/>
      <c r="H29" s="73"/>
      <c r="I29" s="73"/>
      <c r="J29" s="73"/>
      <c r="K29" s="74"/>
      <c r="L29" s="57" t="s">
        <v>31</v>
      </c>
      <c r="M29" s="58"/>
      <c r="N29" s="58"/>
      <c r="O29" s="37">
        <f>SUMIF(G:G,19%,M:M)</f>
        <v>0</v>
      </c>
    </row>
    <row r="30" spans="1:15" s="9" customFormat="1" ht="30" customHeight="1" x14ac:dyDescent="0.25">
      <c r="A30" s="72"/>
      <c r="B30" s="73"/>
      <c r="C30" s="73"/>
      <c r="D30" s="73"/>
      <c r="E30" s="73"/>
      <c r="F30" s="73"/>
      <c r="G30" s="73"/>
      <c r="H30" s="73"/>
      <c r="I30" s="73"/>
      <c r="J30" s="73"/>
      <c r="K30" s="74"/>
      <c r="L30" s="59" t="s">
        <v>32</v>
      </c>
      <c r="M30" s="60"/>
      <c r="N30" s="60"/>
      <c r="O30" s="36">
        <f>SUM(O28:O29)</f>
        <v>0</v>
      </c>
    </row>
    <row r="31" spans="1:15" s="9" customFormat="1" ht="30" customHeight="1" x14ac:dyDescent="0.25">
      <c r="A31" s="72"/>
      <c r="B31" s="73"/>
      <c r="C31" s="73"/>
      <c r="D31" s="73"/>
      <c r="E31" s="73"/>
      <c r="F31" s="73"/>
      <c r="G31" s="73"/>
      <c r="H31" s="73"/>
      <c r="I31" s="73"/>
      <c r="J31" s="73"/>
      <c r="K31" s="74"/>
      <c r="L31" s="61" t="s">
        <v>33</v>
      </c>
      <c r="M31" s="62"/>
      <c r="N31" s="62"/>
      <c r="O31" s="35">
        <f>SUMIF(I:I,8%,N:N)</f>
        <v>0</v>
      </c>
    </row>
    <row r="32" spans="1:15" s="9" customFormat="1" ht="37.5" customHeight="1" x14ac:dyDescent="0.25">
      <c r="A32" s="72"/>
      <c r="B32" s="73"/>
      <c r="C32" s="73"/>
      <c r="D32" s="73"/>
      <c r="E32" s="73"/>
      <c r="F32" s="73"/>
      <c r="G32" s="73"/>
      <c r="H32" s="73"/>
      <c r="I32" s="73"/>
      <c r="J32" s="73"/>
      <c r="K32" s="74"/>
      <c r="L32" s="67" t="s">
        <v>34</v>
      </c>
      <c r="M32" s="68"/>
      <c r="N32" s="68"/>
      <c r="O32" s="36">
        <f>SUM(O31)</f>
        <v>0</v>
      </c>
    </row>
    <row r="33" spans="1:17" s="9" customFormat="1" ht="32.25" customHeight="1" thickBot="1" x14ac:dyDescent="0.3">
      <c r="A33" s="75"/>
      <c r="B33" s="76"/>
      <c r="C33" s="76"/>
      <c r="D33" s="76"/>
      <c r="E33" s="76"/>
      <c r="F33" s="76"/>
      <c r="G33" s="76"/>
      <c r="H33" s="76"/>
      <c r="I33" s="76"/>
      <c r="J33" s="76"/>
      <c r="K33" s="77"/>
      <c r="L33" s="65" t="s">
        <v>35</v>
      </c>
      <c r="M33" s="66"/>
      <c r="N33" s="66"/>
      <c r="O33" s="38">
        <f>+O27+O30+O32</f>
        <v>0</v>
      </c>
    </row>
    <row r="35" spans="1:17" ht="50.1" customHeight="1" thickBot="1" x14ac:dyDescent="0.3">
      <c r="B35" s="81"/>
      <c r="C35" s="81"/>
    </row>
    <row r="36" spans="1:17" x14ac:dyDescent="0.25">
      <c r="B36" s="102" t="s">
        <v>36</v>
      </c>
      <c r="C36" s="102"/>
    </row>
    <row r="37" spans="1:17" ht="15" customHeight="1" x14ac:dyDescent="0.25">
      <c r="M37" s="40"/>
      <c r="N37" s="41"/>
      <c r="O37" s="42"/>
    </row>
    <row r="38" spans="1:17" ht="15.75" customHeight="1" x14ac:dyDescent="0.25">
      <c r="M38" s="40"/>
      <c r="N38" s="41"/>
      <c r="O38" s="42"/>
    </row>
    <row r="39" spans="1:17" ht="15" customHeight="1" x14ac:dyDescent="0.25">
      <c r="A39" s="10" t="s">
        <v>37</v>
      </c>
      <c r="M39" s="40"/>
      <c r="N39" s="41"/>
      <c r="O39" s="42"/>
    </row>
    <row r="40" spans="1:17" x14ac:dyDescent="0.25">
      <c r="A40" s="101" t="s">
        <v>38</v>
      </c>
      <c r="B40" s="101"/>
      <c r="C40" s="101"/>
      <c r="D40" s="101"/>
      <c r="E40" s="101"/>
      <c r="F40" s="101"/>
      <c r="G40" s="101"/>
      <c r="H40" s="101"/>
      <c r="I40" s="101"/>
      <c r="J40" s="101"/>
      <c r="K40" s="101"/>
      <c r="L40" s="101"/>
      <c r="M40" s="101"/>
      <c r="N40" s="101"/>
      <c r="O40" s="101"/>
      <c r="P40" s="2"/>
      <c r="Q40" s="2"/>
    </row>
    <row r="41" spans="1:17" ht="15" customHeight="1" x14ac:dyDescent="0.25">
      <c r="A41" s="100" t="s">
        <v>39</v>
      </c>
      <c r="B41" s="100"/>
      <c r="C41" s="100"/>
      <c r="D41" s="100"/>
      <c r="E41" s="100"/>
      <c r="F41" s="100"/>
      <c r="G41" s="100"/>
      <c r="H41" s="100"/>
      <c r="I41" s="100"/>
      <c r="J41" s="100"/>
      <c r="K41" s="100"/>
      <c r="L41" s="100"/>
      <c r="M41" s="100"/>
      <c r="N41" s="100"/>
      <c r="O41" s="100"/>
      <c r="P41" s="39"/>
      <c r="Q41" s="39"/>
    </row>
    <row r="42" spans="1:17" x14ac:dyDescent="0.25">
      <c r="A42" s="99" t="s">
        <v>40</v>
      </c>
      <c r="B42" s="99"/>
      <c r="C42" s="99"/>
      <c r="D42" s="99"/>
      <c r="E42" s="99"/>
      <c r="F42" s="99"/>
      <c r="G42" s="99"/>
      <c r="H42" s="99"/>
      <c r="I42" s="99"/>
      <c r="J42" s="99"/>
      <c r="K42" s="99"/>
      <c r="L42" s="99"/>
      <c r="M42" s="99"/>
      <c r="N42" s="99"/>
      <c r="O42" s="99"/>
      <c r="P42" s="5"/>
      <c r="Q42" s="5"/>
    </row>
    <row r="43" spans="1:17" x14ac:dyDescent="0.25">
      <c r="A43" s="99" t="s">
        <v>41</v>
      </c>
      <c r="B43" s="99"/>
      <c r="C43" s="99"/>
      <c r="D43" s="99"/>
      <c r="E43" s="99"/>
      <c r="F43" s="99"/>
      <c r="G43" s="99"/>
      <c r="H43" s="99"/>
      <c r="I43" s="99"/>
      <c r="J43" s="99"/>
      <c r="K43" s="99"/>
      <c r="L43" s="99"/>
      <c r="M43" s="99"/>
      <c r="N43" s="99"/>
      <c r="O43" s="99"/>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pypy02SGqXP2bOxY9TUeYNYPPmb5z6sz9q9WPuOpVqzh7krkhZ0blvu8h42YWeS/nIdbfz8t5NrOMBJHqWRXFg==" saltValue="1ChjlvR/f/pNRMcaL+e8HQ=="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2025-02-28T22:50:02Z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